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W31\eis-cart-tests_new\eis-cart-tests\tests\test-data\dmp-interfaces\PeerRanking\EISDEV-6936\testdata\"/>
    </mc:Choice>
  </mc:AlternateContent>
  <xr:revisionPtr revIDLastSave="0" documentId="8_{27498652-491E-4ADC-BDA8-A90AEB020D25}" xr6:coauthVersionLast="44" xr6:coauthVersionMax="44" xr10:uidLastSave="{00000000-0000-0000-0000-000000000000}"/>
  <bookViews>
    <workbookView xWindow="-120" yWindow="-120" windowWidth="20730" windowHeight="11160" tabRatio="532" activeTab="1"/>
  </bookViews>
  <sheets>
    <sheet name="Ranking" sheetId="1" r:id="rId1"/>
    <sheet name="Load File" sheetId="2" r:id="rId2"/>
    <sheet name="RD Peer Performance" sheetId="4" r:id="rId3"/>
    <sheet name="PRUlink Peer Performance" sheetId="3" r:id="rId4"/>
    <sheet name="MF Universe" sheetId="7" r:id="rId5"/>
    <sheet name="Peers-Inc or Ho" sheetId="5" r:id="rId6"/>
    <sheet name="pastData" sheetId="6" r:id="rId7"/>
    <sheet name="UL" sheetId="8" r:id="rId8"/>
  </sheets>
  <externalReferences>
    <externalReference r:id="rId9"/>
    <externalReference r:id="rId10"/>
  </externalReferences>
  <definedNames>
    <definedName name="_xlnm._FilterDatabase" localSheetId="4" hidden="1">'MF Universe'!$A$2:$Z$1924</definedName>
    <definedName name="_xlnm._FilterDatabase" localSheetId="2" hidden="1">'RD Peer Performance'!#REF!</definedName>
    <definedName name="datalink">[1]DATA!$A$2:$GR$299</definedName>
    <definedName name="headerlink">[1]DATA!$A$2:$IV$2</definedName>
    <definedName name="_xlnm.Print_Area" localSheetId="0">Ranking!$A$1:$N$29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7" i="1" l="1"/>
  <c r="F377" i="1"/>
  <c r="G377" i="1"/>
  <c r="H377" i="1"/>
  <c r="I377" i="1"/>
  <c r="E378" i="1"/>
  <c r="F378" i="1"/>
  <c r="G378" i="1"/>
  <c r="H378" i="1"/>
  <c r="I378" i="1"/>
  <c r="E379" i="1"/>
  <c r="F379" i="1"/>
  <c r="G379" i="1"/>
  <c r="H379" i="1"/>
  <c r="I379" i="1"/>
  <c r="D376" i="1"/>
  <c r="L370" i="1"/>
  <c r="AI367" i="1"/>
  <c r="BE363" i="1"/>
  <c r="L336" i="1"/>
  <c r="L337" i="1"/>
  <c r="L338" i="1"/>
  <c r="L339" i="1"/>
  <c r="L340" i="1"/>
  <c r="L341" i="1"/>
  <c r="AH329" i="1"/>
  <c r="AJ329" i="1"/>
  <c r="AK329" i="1"/>
  <c r="AH330" i="1"/>
  <c r="AJ330" i="1"/>
  <c r="AK330" i="1"/>
  <c r="L329" i="1"/>
  <c r="L330" i="1"/>
  <c r="BE323" i="1"/>
  <c r="M278" i="1"/>
  <c r="M279" i="1"/>
  <c r="BF279" i="1"/>
  <c r="M280" i="1"/>
  <c r="M281" i="1"/>
  <c r="M282" i="1"/>
  <c r="M283" i="1"/>
  <c r="M284" i="1"/>
  <c r="M285" i="1"/>
  <c r="M286" i="1"/>
  <c r="BF286" i="1"/>
  <c r="M287" i="1"/>
  <c r="M288" i="1"/>
  <c r="M289" i="1"/>
  <c r="M290" i="1"/>
  <c r="M291" i="1"/>
  <c r="M298" i="1"/>
  <c r="M299" i="1"/>
  <c r="M300" i="1"/>
  <c r="M305" i="1"/>
  <c r="M302" i="1"/>
  <c r="M303" i="1"/>
  <c r="BD354" i="1"/>
  <c r="BE354" i="1"/>
  <c r="BF354" i="1"/>
  <c r="BG354" i="1"/>
  <c r="BD355" i="1"/>
  <c r="BE355" i="1"/>
  <c r="BF355" i="1"/>
  <c r="BG355" i="1"/>
  <c r="BD356" i="1"/>
  <c r="BE356" i="1"/>
  <c r="BF356" i="1"/>
  <c r="BG356" i="1"/>
  <c r="BD357" i="1"/>
  <c r="BE357" i="1"/>
  <c r="BF357" i="1"/>
  <c r="BG357" i="1"/>
  <c r="AX356" i="1"/>
  <c r="AX357" i="1"/>
  <c r="AX355" i="1"/>
  <c r="AX354" i="1"/>
  <c r="AS354" i="1"/>
  <c r="AT354" i="1"/>
  <c r="AU354" i="1"/>
  <c r="AV354" i="1"/>
  <c r="AM354" i="1"/>
  <c r="AH354" i="1"/>
  <c r="AI354" i="1"/>
  <c r="AJ354" i="1"/>
  <c r="AK354" i="1"/>
  <c r="AH355" i="1"/>
  <c r="AI355" i="1"/>
  <c r="AJ355" i="1"/>
  <c r="AK355" i="1"/>
  <c r="AH356" i="1"/>
  <c r="AI356" i="1"/>
  <c r="AJ356" i="1"/>
  <c r="AK356" i="1"/>
  <c r="AH357" i="1"/>
  <c r="AI357" i="1"/>
  <c r="AJ357" i="1"/>
  <c r="AK357" i="1"/>
  <c r="AB354" i="1"/>
  <c r="AB355" i="1"/>
  <c r="AB356" i="1"/>
  <c r="AB357" i="1"/>
  <c r="D356" i="1"/>
  <c r="E356" i="1"/>
  <c r="G356" i="1"/>
  <c r="H356" i="1"/>
  <c r="I356" i="1"/>
  <c r="J356" i="1"/>
  <c r="D357" i="1"/>
  <c r="E357" i="1"/>
  <c r="G357" i="1"/>
  <c r="H357" i="1"/>
  <c r="I357" i="1"/>
  <c r="J357" i="1"/>
  <c r="J355" i="1"/>
  <c r="I355" i="1"/>
  <c r="H355" i="1"/>
  <c r="G355" i="1"/>
  <c r="E355" i="1"/>
  <c r="E358" i="1"/>
  <c r="D355" i="1"/>
  <c r="J354" i="1"/>
  <c r="I354" i="1"/>
  <c r="H354" i="1"/>
  <c r="G354" i="1"/>
  <c r="AZ354" i="1"/>
  <c r="E354" i="1"/>
  <c r="D354" i="1"/>
  <c r="N358" i="1"/>
  <c r="M358" i="1"/>
  <c r="K358" i="1"/>
  <c r="C358" i="1"/>
  <c r="AV357" i="1"/>
  <c r="AU357" i="1"/>
  <c r="AT357" i="1"/>
  <c r="AS357" i="1"/>
  <c r="AR357" i="1"/>
  <c r="AQ357" i="1"/>
  <c r="AP357" i="1"/>
  <c r="AO357" i="1"/>
  <c r="AN357" i="1"/>
  <c r="AM357" i="1"/>
  <c r="AV356" i="1"/>
  <c r="AU356" i="1"/>
  <c r="AT356" i="1"/>
  <c r="AS356" i="1"/>
  <c r="AR356" i="1"/>
  <c r="AQ356" i="1"/>
  <c r="AP356" i="1"/>
  <c r="AO356" i="1"/>
  <c r="AN356" i="1"/>
  <c r="AM356" i="1"/>
  <c r="AV355" i="1"/>
  <c r="AU355" i="1"/>
  <c r="AT355" i="1"/>
  <c r="AS355" i="1"/>
  <c r="AR355" i="1"/>
  <c r="AQ355" i="1"/>
  <c r="AP355" i="1"/>
  <c r="AO355" i="1"/>
  <c r="AN355" i="1"/>
  <c r="AM355" i="1"/>
  <c r="A355" i="1"/>
  <c r="A356" i="1"/>
  <c r="A357" i="1"/>
  <c r="L358" i="1"/>
  <c r="F358" i="1"/>
  <c r="D362" i="1"/>
  <c r="E362" i="1"/>
  <c r="F362" i="1"/>
  <c r="G362" i="1"/>
  <c r="H362" i="1"/>
  <c r="I362" i="1"/>
  <c r="J362" i="1"/>
  <c r="AH362" i="1"/>
  <c r="AI362" i="1"/>
  <c r="AJ362" i="1"/>
  <c r="AK362" i="1"/>
  <c r="AM362" i="1"/>
  <c r="AN362" i="1"/>
  <c r="AO362" i="1"/>
  <c r="AP362" i="1"/>
  <c r="AQ362" i="1"/>
  <c r="AR362" i="1"/>
  <c r="AS362" i="1"/>
  <c r="AT362" i="1"/>
  <c r="AU362" i="1"/>
  <c r="AV362" i="1"/>
  <c r="BD362" i="1"/>
  <c r="BF362" i="1"/>
  <c r="BG362" i="1"/>
  <c r="A363" i="1"/>
  <c r="D363" i="1"/>
  <c r="E363" i="1"/>
  <c r="F363" i="1"/>
  <c r="G363" i="1"/>
  <c r="H363" i="1"/>
  <c r="I363" i="1"/>
  <c r="J363" i="1"/>
  <c r="AH363" i="1"/>
  <c r="AJ363" i="1"/>
  <c r="AK363" i="1"/>
  <c r="AM363" i="1"/>
  <c r="AN363" i="1"/>
  <c r="AO363" i="1"/>
  <c r="AP363" i="1"/>
  <c r="AQ363" i="1"/>
  <c r="AR363" i="1"/>
  <c r="AS363" i="1"/>
  <c r="AT363" i="1"/>
  <c r="AU363" i="1"/>
  <c r="AV363" i="1"/>
  <c r="BD363" i="1"/>
  <c r="BF363" i="1"/>
  <c r="BG363" i="1"/>
  <c r="A364" i="1"/>
  <c r="A365" i="1"/>
  <c r="A366" i="1"/>
  <c r="A367" i="1"/>
  <c r="A368" i="1"/>
  <c r="A369" i="1"/>
  <c r="D364" i="1"/>
  <c r="E364" i="1"/>
  <c r="F364" i="1"/>
  <c r="G364" i="1"/>
  <c r="H364" i="1"/>
  <c r="I364" i="1"/>
  <c r="J364" i="1"/>
  <c r="AH364" i="1"/>
  <c r="AJ364" i="1"/>
  <c r="AK364" i="1"/>
  <c r="AM364" i="1"/>
  <c r="AN364" i="1"/>
  <c r="AO364" i="1"/>
  <c r="AP364" i="1"/>
  <c r="AQ364" i="1"/>
  <c r="AR364" i="1"/>
  <c r="AS364" i="1"/>
  <c r="AT364" i="1"/>
  <c r="AU364" i="1"/>
  <c r="AV364" i="1"/>
  <c r="BD364" i="1"/>
  <c r="BE364" i="1"/>
  <c r="BF364" i="1"/>
  <c r="BG364" i="1"/>
  <c r="D365" i="1"/>
  <c r="E365" i="1"/>
  <c r="F365" i="1"/>
  <c r="G365" i="1"/>
  <c r="H365" i="1"/>
  <c r="I365" i="1"/>
  <c r="J365" i="1"/>
  <c r="AH365" i="1"/>
  <c r="AJ365" i="1"/>
  <c r="AK365" i="1"/>
  <c r="AM365" i="1"/>
  <c r="AN365" i="1"/>
  <c r="AO365" i="1"/>
  <c r="AP365" i="1"/>
  <c r="AQ365" i="1"/>
  <c r="AR365" i="1"/>
  <c r="AS365" i="1"/>
  <c r="AT365" i="1"/>
  <c r="AU365" i="1"/>
  <c r="AV365" i="1"/>
  <c r="BD365" i="1"/>
  <c r="BF365" i="1"/>
  <c r="BG365" i="1"/>
  <c r="D366" i="1"/>
  <c r="E366" i="1"/>
  <c r="F366" i="1"/>
  <c r="G366" i="1"/>
  <c r="H366" i="1"/>
  <c r="I366" i="1"/>
  <c r="J366" i="1"/>
  <c r="AH366" i="1"/>
  <c r="AI366" i="1"/>
  <c r="AJ366" i="1"/>
  <c r="AK366" i="1"/>
  <c r="AM366" i="1"/>
  <c r="AN366" i="1"/>
  <c r="AO366" i="1"/>
  <c r="AP366" i="1"/>
  <c r="AQ366" i="1"/>
  <c r="AR366" i="1"/>
  <c r="AS366" i="1"/>
  <c r="AT366" i="1"/>
  <c r="AU366" i="1"/>
  <c r="AV366" i="1"/>
  <c r="BD366" i="1"/>
  <c r="BF366" i="1"/>
  <c r="BG366" i="1"/>
  <c r="D367" i="1"/>
  <c r="E367" i="1"/>
  <c r="F367" i="1"/>
  <c r="G367" i="1"/>
  <c r="H367" i="1"/>
  <c r="I367" i="1"/>
  <c r="J367" i="1"/>
  <c r="AH367" i="1"/>
  <c r="AJ367" i="1"/>
  <c r="AK367" i="1"/>
  <c r="AS367" i="1"/>
  <c r="AU367" i="1"/>
  <c r="AV367" i="1"/>
  <c r="BD367" i="1"/>
  <c r="BF367" i="1"/>
  <c r="BG367" i="1"/>
  <c r="BD347" i="1"/>
  <c r="BE347" i="1"/>
  <c r="BF347" i="1"/>
  <c r="BG347" i="1"/>
  <c r="BD348" i="1"/>
  <c r="BE348" i="1"/>
  <c r="BF348" i="1"/>
  <c r="BG348" i="1"/>
  <c r="BD349" i="1"/>
  <c r="BE349" i="1"/>
  <c r="BF349" i="1"/>
  <c r="BG349" i="1"/>
  <c r="AX349" i="1"/>
  <c r="AX348" i="1"/>
  <c r="AX347" i="1"/>
  <c r="AS347" i="1"/>
  <c r="AT347" i="1"/>
  <c r="AU347" i="1"/>
  <c r="AV347" i="1"/>
  <c r="AM347" i="1"/>
  <c r="AH347" i="1"/>
  <c r="AI347" i="1"/>
  <c r="AJ347" i="1"/>
  <c r="AK347" i="1"/>
  <c r="AH348" i="1"/>
  <c r="AI348" i="1"/>
  <c r="AJ348" i="1"/>
  <c r="AK348" i="1"/>
  <c r="AH349" i="1"/>
  <c r="AI349" i="1"/>
  <c r="AJ349" i="1"/>
  <c r="AK349" i="1"/>
  <c r="AB347" i="1"/>
  <c r="AB349" i="1"/>
  <c r="AB348" i="1"/>
  <c r="D349" i="1"/>
  <c r="E349" i="1"/>
  <c r="G349" i="1"/>
  <c r="H349" i="1"/>
  <c r="I349" i="1"/>
  <c r="J349" i="1"/>
  <c r="J358" i="1"/>
  <c r="AJ286" i="1"/>
  <c r="AJ278" i="1"/>
  <c r="AJ279" i="1"/>
  <c r="AI330" i="1"/>
  <c r="AJ285" i="1"/>
  <c r="BF283" i="1"/>
  <c r="AF356" i="1"/>
  <c r="AJ280" i="1"/>
  <c r="AD355" i="1"/>
  <c r="M294" i="1"/>
  <c r="AZ356" i="1"/>
  <c r="BE365" i="1"/>
  <c r="AI363" i="1"/>
  <c r="BE366" i="1"/>
  <c r="AI364" i="1"/>
  <c r="BE362" i="1"/>
  <c r="BE367" i="1"/>
  <c r="AT367" i="1"/>
  <c r="AI365" i="1"/>
  <c r="AE357" i="1"/>
  <c r="AD356" i="1"/>
  <c r="AE354" i="1"/>
  <c r="AD357" i="1"/>
  <c r="I358" i="1"/>
  <c r="AY355" i="1"/>
  <c r="AY357" i="1"/>
  <c r="G358" i="1"/>
  <c r="D186" i="5"/>
  <c r="D374" i="1"/>
  <c r="K370" i="1"/>
  <c r="H239" i="5"/>
  <c r="D246" i="5"/>
  <c r="F246" i="5"/>
  <c r="G246" i="5"/>
  <c r="D247" i="5"/>
  <c r="D245" i="5"/>
  <c r="F245" i="5"/>
  <c r="G245" i="5"/>
  <c r="D244" i="5"/>
  <c r="F244" i="5"/>
  <c r="G244" i="5"/>
  <c r="D243" i="5"/>
  <c r="F243" i="5"/>
  <c r="G243" i="5"/>
  <c r="D242" i="5"/>
  <c r="F242" i="5"/>
  <c r="G242" i="5"/>
  <c r="D241" i="5"/>
  <c r="F241" i="5"/>
  <c r="G241" i="5"/>
  <c r="D240" i="5"/>
  <c r="F240" i="5"/>
  <c r="G240" i="5"/>
  <c r="C362" i="1"/>
  <c r="D235" i="5"/>
  <c r="F235" i="5"/>
  <c r="G235" i="5"/>
  <c r="C341" i="1"/>
  <c r="AB341" i="1"/>
  <c r="D234" i="5"/>
  <c r="F234" i="5"/>
  <c r="G234" i="5"/>
  <c r="D233" i="5"/>
  <c r="D232" i="5"/>
  <c r="F232" i="5"/>
  <c r="G232" i="5"/>
  <c r="H232" i="5"/>
  <c r="I232" i="5"/>
  <c r="D231" i="5"/>
  <c r="F231" i="5"/>
  <c r="G231" i="5"/>
  <c r="H231" i="5"/>
  <c r="D230" i="5"/>
  <c r="F230" i="5"/>
  <c r="G230" i="5"/>
  <c r="C336" i="1"/>
  <c r="H229" i="5"/>
  <c r="C337" i="1"/>
  <c r="AB337" i="1"/>
  <c r="F233" i="5"/>
  <c r="G233" i="5"/>
  <c r="C339" i="1"/>
  <c r="AB339" i="1"/>
  <c r="C338" i="1"/>
  <c r="AB338" i="1"/>
  <c r="C340" i="1"/>
  <c r="AB340" i="1"/>
  <c r="I231" i="5"/>
  <c r="C323" i="1"/>
  <c r="C322" i="1"/>
  <c r="C311" i="1"/>
  <c r="H210" i="5"/>
  <c r="D213" i="5"/>
  <c r="F213" i="5"/>
  <c r="G213" i="5"/>
  <c r="D214" i="5"/>
  <c r="F214" i="5"/>
  <c r="G214" i="5"/>
  <c r="D215" i="5"/>
  <c r="D216" i="5"/>
  <c r="D217" i="5"/>
  <c r="F217" i="5"/>
  <c r="G217" i="5"/>
  <c r="D218" i="5"/>
  <c r="D219" i="5"/>
  <c r="D220" i="5"/>
  <c r="F220" i="5"/>
  <c r="G220" i="5"/>
  <c r="D221" i="5"/>
  <c r="F221" i="5"/>
  <c r="G221" i="5"/>
  <c r="D222" i="5"/>
  <c r="F222" i="5"/>
  <c r="G222" i="5"/>
  <c r="D223" i="5"/>
  <c r="F223" i="5"/>
  <c r="D224" i="5"/>
  <c r="D225" i="5"/>
  <c r="F215" i="5"/>
  <c r="G215" i="5"/>
  <c r="F218" i="5"/>
  <c r="G218" i="5"/>
  <c r="D212" i="5"/>
  <c r="F212" i="5"/>
  <c r="G212" i="5"/>
  <c r="D211" i="5"/>
  <c r="F211" i="5"/>
  <c r="G211" i="5"/>
  <c r="G223" i="5"/>
  <c r="C321" i="1"/>
  <c r="F219" i="5"/>
  <c r="G219" i="5"/>
  <c r="C317" i="1"/>
  <c r="F216" i="5"/>
  <c r="G216" i="5"/>
  <c r="D25" i="5"/>
  <c r="D203" i="5"/>
  <c r="D206" i="5"/>
  <c r="D205" i="5"/>
  <c r="D204" i="5"/>
  <c r="D202" i="5"/>
  <c r="D201" i="5"/>
  <c r="D196" i="5"/>
  <c r="D195" i="5"/>
  <c r="F195" i="5"/>
  <c r="G195" i="5"/>
  <c r="D194" i="5"/>
  <c r="D193" i="5"/>
  <c r="D192" i="5"/>
  <c r="F192" i="5"/>
  <c r="G192" i="5"/>
  <c r="D191" i="5"/>
  <c r="D190" i="5"/>
  <c r="D189" i="5"/>
  <c r="D188" i="5"/>
  <c r="D187" i="5"/>
  <c r="D185" i="5"/>
  <c r="D184" i="5"/>
  <c r="D183" i="5"/>
  <c r="D182" i="5"/>
  <c r="D157" i="5"/>
  <c r="D156" i="5"/>
  <c r="D155" i="5"/>
  <c r="D154" i="5"/>
  <c r="D153" i="5"/>
  <c r="E167" i="5"/>
  <c r="E176" i="5"/>
  <c r="E177" i="5"/>
  <c r="D177" i="5"/>
  <c r="D176" i="5"/>
  <c r="D175" i="5"/>
  <c r="D174" i="5"/>
  <c r="D173" i="5"/>
  <c r="D172" i="5"/>
  <c r="D164" i="5"/>
  <c r="D163" i="5"/>
  <c r="D162" i="5"/>
  <c r="D166" i="5"/>
  <c r="D167" i="5"/>
  <c r="D165" i="5"/>
  <c r="D59" i="5"/>
  <c r="D152" i="5"/>
  <c r="AX340" i="1"/>
  <c r="AX337" i="1"/>
  <c r="AB369" i="1"/>
  <c r="BD368" i="1"/>
  <c r="BE368" i="1"/>
  <c r="BF368" i="1"/>
  <c r="BG368" i="1"/>
  <c r="BD369" i="1"/>
  <c r="BE369" i="1"/>
  <c r="BF369" i="1"/>
  <c r="BG369" i="1"/>
  <c r="AX369" i="1"/>
  <c r="AX379" i="1"/>
  <c r="AX376" i="1"/>
  <c r="AX375" i="1"/>
  <c r="AX374" i="1"/>
  <c r="AB379" i="1"/>
  <c r="AB376" i="1"/>
  <c r="AB375" i="1"/>
  <c r="AB374" i="1"/>
  <c r="AG384" i="1"/>
  <c r="AH384" i="1"/>
  <c r="AI384" i="1"/>
  <c r="AJ384" i="1"/>
  <c r="AK384" i="1"/>
  <c r="AG385" i="1"/>
  <c r="AH385" i="1"/>
  <c r="AI385" i="1"/>
  <c r="AJ385" i="1"/>
  <c r="AK385" i="1"/>
  <c r="AC385" i="1"/>
  <c r="AC384" i="1"/>
  <c r="AB385" i="1"/>
  <c r="AB384" i="1"/>
  <c r="AN336" i="1"/>
  <c r="AN337" i="1"/>
  <c r="AN338" i="1"/>
  <c r="AN339" i="1"/>
  <c r="AN341" i="1"/>
  <c r="AM341" i="1"/>
  <c r="AM336" i="1"/>
  <c r="AM337" i="1"/>
  <c r="AM338" i="1"/>
  <c r="AM339" i="1"/>
  <c r="AM348" i="1"/>
  <c r="AN348" i="1"/>
  <c r="AO348" i="1"/>
  <c r="AP348" i="1"/>
  <c r="AQ348" i="1"/>
  <c r="AR348" i="1"/>
  <c r="AS348" i="1"/>
  <c r="AT348" i="1"/>
  <c r="AU348" i="1"/>
  <c r="AV348" i="1"/>
  <c r="AO368" i="1"/>
  <c r="AP368" i="1"/>
  <c r="AQ368" i="1"/>
  <c r="AR368" i="1"/>
  <c r="AS368" i="1"/>
  <c r="AT368" i="1"/>
  <c r="AU368" i="1"/>
  <c r="AV368" i="1"/>
  <c r="AN368" i="1"/>
  <c r="AN369" i="1"/>
  <c r="AM368" i="1"/>
  <c r="AM369" i="1"/>
  <c r="AM375" i="1"/>
  <c r="AN375" i="1"/>
  <c r="AO375" i="1"/>
  <c r="AP375" i="1"/>
  <c r="AQ375" i="1"/>
  <c r="AR375" i="1"/>
  <c r="AS375" i="1"/>
  <c r="AT375" i="1"/>
  <c r="AU375" i="1"/>
  <c r="AV375" i="1"/>
  <c r="AM376" i="1"/>
  <c r="AN376" i="1"/>
  <c r="AO376" i="1"/>
  <c r="AP376" i="1"/>
  <c r="AQ376" i="1"/>
  <c r="AR376" i="1"/>
  <c r="AS376" i="1"/>
  <c r="AT376" i="1"/>
  <c r="AU376" i="1"/>
  <c r="AV376" i="1"/>
  <c r="AM379" i="1"/>
  <c r="AN379" i="1"/>
  <c r="AO379" i="1"/>
  <c r="AP379" i="1"/>
  <c r="AQ379" i="1"/>
  <c r="AR379" i="1"/>
  <c r="AS379" i="1"/>
  <c r="AT379" i="1"/>
  <c r="AU379" i="1"/>
  <c r="AV379" i="1"/>
  <c r="AV374" i="1"/>
  <c r="AU374" i="1"/>
  <c r="AS374" i="1"/>
  <c r="AM374" i="1"/>
  <c r="AM385" i="1"/>
  <c r="AN385" i="1"/>
  <c r="AO385" i="1"/>
  <c r="AP385" i="1"/>
  <c r="AQ385" i="1"/>
  <c r="AR385" i="1"/>
  <c r="AS385" i="1"/>
  <c r="AT385" i="1"/>
  <c r="AU385" i="1"/>
  <c r="AV385" i="1"/>
  <c r="AV384" i="1"/>
  <c r="AU384" i="1"/>
  <c r="AT384" i="1"/>
  <c r="AS384" i="1"/>
  <c r="AR384" i="1"/>
  <c r="AN384" i="1"/>
  <c r="AM384" i="1"/>
  <c r="AH368" i="1"/>
  <c r="AI368" i="1"/>
  <c r="AJ368" i="1"/>
  <c r="AK368" i="1"/>
  <c r="AH369" i="1"/>
  <c r="AI369" i="1"/>
  <c r="AJ369" i="1"/>
  <c r="AK369" i="1"/>
  <c r="BD374" i="1"/>
  <c r="BF374" i="1"/>
  <c r="BG374" i="1"/>
  <c r="BD375" i="1"/>
  <c r="BF375" i="1"/>
  <c r="BG375" i="1"/>
  <c r="BD376" i="1"/>
  <c r="BF376" i="1"/>
  <c r="BG376" i="1"/>
  <c r="BD379" i="1"/>
  <c r="BF379" i="1"/>
  <c r="BG379" i="1"/>
  <c r="AY384" i="1"/>
  <c r="AY385" i="1"/>
  <c r="AX385" i="1"/>
  <c r="AX384" i="1"/>
  <c r="AH374" i="1"/>
  <c r="AJ374" i="1"/>
  <c r="AK374" i="1"/>
  <c r="AH375" i="1"/>
  <c r="AJ375" i="1"/>
  <c r="AK375" i="1"/>
  <c r="AH376" i="1"/>
  <c r="AJ376" i="1"/>
  <c r="AK376" i="1"/>
  <c r="AH379" i="1"/>
  <c r="AJ379" i="1"/>
  <c r="AK379" i="1"/>
  <c r="L376" i="1"/>
  <c r="L375" i="1"/>
  <c r="L374" i="1"/>
  <c r="AI374" i="1"/>
  <c r="J376" i="1"/>
  <c r="J375" i="1"/>
  <c r="J374" i="1"/>
  <c r="BC375" i="1"/>
  <c r="I376" i="1"/>
  <c r="BB379" i="1"/>
  <c r="I375" i="1"/>
  <c r="I374" i="1"/>
  <c r="H376" i="1"/>
  <c r="H375" i="1"/>
  <c r="AE374" i="1"/>
  <c r="H374" i="1"/>
  <c r="G376" i="1"/>
  <c r="G375" i="1"/>
  <c r="AD375" i="1"/>
  <c r="G374" i="1"/>
  <c r="F376" i="1"/>
  <c r="F375" i="1"/>
  <c r="F374" i="1"/>
  <c r="F380" i="1"/>
  <c r="E376" i="1"/>
  <c r="E375" i="1"/>
  <c r="E374" i="1"/>
  <c r="D375" i="1"/>
  <c r="AY379" i="1"/>
  <c r="N380" i="1"/>
  <c r="M380" i="1"/>
  <c r="K380" i="1"/>
  <c r="C380" i="1"/>
  <c r="A375" i="1"/>
  <c r="A376" i="1"/>
  <c r="A377" i="1"/>
  <c r="A378" i="1"/>
  <c r="A379" i="1"/>
  <c r="M202" i="1"/>
  <c r="L202" i="1"/>
  <c r="J202" i="1"/>
  <c r="I202" i="1"/>
  <c r="H202" i="1"/>
  <c r="G202" i="1"/>
  <c r="E202" i="1"/>
  <c r="D202" i="1"/>
  <c r="M146" i="1"/>
  <c r="M55" i="1"/>
  <c r="M26" i="1"/>
  <c r="M11" i="1"/>
  <c r="BC385" i="1"/>
  <c r="BD385" i="1"/>
  <c r="BE385" i="1"/>
  <c r="BF385" i="1"/>
  <c r="BG385" i="1"/>
  <c r="BG384" i="1"/>
  <c r="BF384" i="1"/>
  <c r="BE384" i="1"/>
  <c r="BD384" i="1"/>
  <c r="BC384" i="1"/>
  <c r="BB384" i="1"/>
  <c r="BA384" i="1"/>
  <c r="AF384" i="1"/>
  <c r="AE384" i="1"/>
  <c r="E384" i="1"/>
  <c r="F384" i="1"/>
  <c r="G384" i="1"/>
  <c r="G387" i="1"/>
  <c r="E385" i="1"/>
  <c r="F385" i="1"/>
  <c r="G385" i="1"/>
  <c r="AD385" i="1"/>
  <c r="H385" i="1"/>
  <c r="AP384" i="1"/>
  <c r="I385" i="1"/>
  <c r="AF385" i="1"/>
  <c r="D340" i="1"/>
  <c r="AW385" i="1"/>
  <c r="AY376" i="1"/>
  <c r="BB376" i="1"/>
  <c r="AC375" i="1"/>
  <c r="BA376" i="1"/>
  <c r="BE376" i="1"/>
  <c r="AO384" i="1"/>
  <c r="AC379" i="1"/>
  <c r="BB374" i="1"/>
  <c r="AR374" i="1"/>
  <c r="BE379" i="1"/>
  <c r="AY375" i="1"/>
  <c r="BA374" i="1"/>
  <c r="AP374" i="1"/>
  <c r="AD374" i="1"/>
  <c r="AC374" i="1"/>
  <c r="AG379" i="1"/>
  <c r="AI375" i="1"/>
  <c r="AE375" i="1"/>
  <c r="AY374" i="1"/>
  <c r="BC379" i="1"/>
  <c r="BE375" i="1"/>
  <c r="AQ384" i="1"/>
  <c r="AG376" i="1"/>
  <c r="AZ375" i="1"/>
  <c r="BC376" i="1"/>
  <c r="AT374" i="1"/>
  <c r="E387" i="1"/>
  <c r="AD379" i="1"/>
  <c r="AI376" i="1"/>
  <c r="AE376" i="1"/>
  <c r="AG374" i="1"/>
  <c r="BC374" i="1"/>
  <c r="AN374" i="1"/>
  <c r="AF375" i="1"/>
  <c r="BE374" i="1"/>
  <c r="AC376" i="1"/>
  <c r="AI379" i="1"/>
  <c r="AE379" i="1"/>
  <c r="AG375" i="1"/>
  <c r="AF374" i="1"/>
  <c r="J380" i="1"/>
  <c r="I380" i="1"/>
  <c r="G380" i="1"/>
  <c r="D380" i="1"/>
  <c r="H380" i="1"/>
  <c r="E380" i="1"/>
  <c r="AZ385" i="1"/>
  <c r="AD384" i="1"/>
  <c r="BB385" i="1"/>
  <c r="F387" i="1"/>
  <c r="AZ384" i="1"/>
  <c r="I387" i="1"/>
  <c r="M254" i="1"/>
  <c r="M255" i="1"/>
  <c r="M256" i="1"/>
  <c r="M257" i="1"/>
  <c r="M274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D17" i="1"/>
  <c r="E17" i="1"/>
  <c r="F17" i="1"/>
  <c r="G17" i="1"/>
  <c r="H17" i="1"/>
  <c r="I17" i="1"/>
  <c r="J17" i="1"/>
  <c r="L17" i="1"/>
  <c r="AB20" i="1"/>
  <c r="D330" i="1"/>
  <c r="C298" i="1"/>
  <c r="D39" i="1"/>
  <c r="I368" i="1"/>
  <c r="I369" i="1"/>
  <c r="G368" i="1"/>
  <c r="G369" i="1"/>
  <c r="J369" i="1"/>
  <c r="J368" i="1"/>
  <c r="H369" i="1"/>
  <c r="H368" i="1"/>
  <c r="F369" i="1"/>
  <c r="F368" i="1"/>
  <c r="E369" i="1"/>
  <c r="E368" i="1"/>
  <c r="D368" i="1"/>
  <c r="D369" i="1"/>
  <c r="L309" i="1"/>
  <c r="L310" i="1"/>
  <c r="L311" i="1"/>
  <c r="L312" i="1"/>
  <c r="L317" i="1"/>
  <c r="L313" i="1"/>
  <c r="L314" i="1"/>
  <c r="L315" i="1"/>
  <c r="L316" i="1"/>
  <c r="L318" i="1"/>
  <c r="L319" i="1"/>
  <c r="L320" i="1"/>
  <c r="L321" i="1"/>
  <c r="L322" i="1"/>
  <c r="J323" i="1"/>
  <c r="D65" i="5"/>
  <c r="F65" i="5"/>
  <c r="G65" i="5"/>
  <c r="C62" i="1"/>
  <c r="D4" i="1"/>
  <c r="D38" i="1"/>
  <c r="M110" i="1"/>
  <c r="M111" i="1"/>
  <c r="M112" i="1"/>
  <c r="M113" i="1"/>
  <c r="M114" i="1"/>
  <c r="M115" i="1"/>
  <c r="M116" i="1"/>
  <c r="M117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6" i="1"/>
  <c r="M57" i="1"/>
  <c r="M4" i="1"/>
  <c r="M5" i="1"/>
  <c r="M6" i="1"/>
  <c r="M7" i="1"/>
  <c r="M8" i="1"/>
  <c r="M9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7" i="1"/>
  <c r="M28" i="1"/>
  <c r="J340" i="1"/>
  <c r="M144" i="1"/>
  <c r="M145" i="1"/>
  <c r="M147" i="1"/>
  <c r="M148" i="1"/>
  <c r="M149" i="1"/>
  <c r="M163" i="1"/>
  <c r="M156" i="1"/>
  <c r="M155" i="1"/>
  <c r="L303" i="1"/>
  <c r="L302" i="1"/>
  <c r="L300" i="1"/>
  <c r="L299" i="1"/>
  <c r="L298" i="1"/>
  <c r="H303" i="1"/>
  <c r="H311" i="1"/>
  <c r="H340" i="1"/>
  <c r="H348" i="1"/>
  <c r="J347" i="1"/>
  <c r="J348" i="1"/>
  <c r="D347" i="1"/>
  <c r="D348" i="1"/>
  <c r="AM299" i="1"/>
  <c r="AN299" i="1"/>
  <c r="AO299" i="1"/>
  <c r="AP299" i="1"/>
  <c r="AQ299" i="1"/>
  <c r="AR299" i="1"/>
  <c r="AS299" i="1"/>
  <c r="AT299" i="1"/>
  <c r="AU299" i="1"/>
  <c r="AV299" i="1"/>
  <c r="AS303" i="1"/>
  <c r="AU303" i="1"/>
  <c r="AV303" i="1"/>
  <c r="AI323" i="1"/>
  <c r="H347" i="1"/>
  <c r="I347" i="1"/>
  <c r="I348" i="1"/>
  <c r="N370" i="1"/>
  <c r="M370" i="1"/>
  <c r="AV369" i="1"/>
  <c r="AU369" i="1"/>
  <c r="AT369" i="1"/>
  <c r="AS369" i="1"/>
  <c r="AR369" i="1"/>
  <c r="AQ369" i="1"/>
  <c r="AP369" i="1"/>
  <c r="AO369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D117" i="5"/>
  <c r="F117" i="5"/>
  <c r="G117" i="5"/>
  <c r="C111" i="1"/>
  <c r="E347" i="1"/>
  <c r="E348" i="1"/>
  <c r="G347" i="1"/>
  <c r="G348" i="1"/>
  <c r="AM340" i="1"/>
  <c r="D314" i="1"/>
  <c r="AV282" i="1"/>
  <c r="AU282" i="1"/>
  <c r="AS282" i="1"/>
  <c r="AV311" i="1"/>
  <c r="AU311" i="1"/>
  <c r="AS311" i="1"/>
  <c r="J330" i="1"/>
  <c r="I330" i="1"/>
  <c r="H330" i="1"/>
  <c r="H329" i="1"/>
  <c r="G330" i="1"/>
  <c r="E330" i="1"/>
  <c r="J329" i="1"/>
  <c r="I329" i="1"/>
  <c r="G329" i="1"/>
  <c r="AD329" i="1"/>
  <c r="E329" i="1"/>
  <c r="E332" i="1"/>
  <c r="D329" i="1"/>
  <c r="D332" i="1"/>
  <c r="D310" i="1"/>
  <c r="E310" i="1"/>
  <c r="G310" i="1"/>
  <c r="G309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H310" i="1"/>
  <c r="I310" i="1"/>
  <c r="J310" i="1"/>
  <c r="D311" i="1"/>
  <c r="D317" i="1"/>
  <c r="D309" i="1"/>
  <c r="D312" i="1"/>
  <c r="D313" i="1"/>
  <c r="D315" i="1"/>
  <c r="D316" i="1"/>
  <c r="D318" i="1"/>
  <c r="D319" i="1"/>
  <c r="D320" i="1"/>
  <c r="D321" i="1"/>
  <c r="D322" i="1"/>
  <c r="D323" i="1"/>
  <c r="E311" i="1"/>
  <c r="I311" i="1"/>
  <c r="J311" i="1"/>
  <c r="E312" i="1"/>
  <c r="H312" i="1"/>
  <c r="I312" i="1"/>
  <c r="I309" i="1"/>
  <c r="I313" i="1"/>
  <c r="I314" i="1"/>
  <c r="I315" i="1"/>
  <c r="I316" i="1"/>
  <c r="I317" i="1"/>
  <c r="I318" i="1"/>
  <c r="I319" i="1"/>
  <c r="I320" i="1"/>
  <c r="I321" i="1"/>
  <c r="I322" i="1"/>
  <c r="I323" i="1"/>
  <c r="J312" i="1"/>
  <c r="E313" i="1"/>
  <c r="H313" i="1"/>
  <c r="J313" i="1"/>
  <c r="E314" i="1"/>
  <c r="H314" i="1"/>
  <c r="J314" i="1"/>
  <c r="E315" i="1"/>
  <c r="H315" i="1"/>
  <c r="J315" i="1"/>
  <c r="E316" i="1"/>
  <c r="H316" i="1"/>
  <c r="J316" i="1"/>
  <c r="E317" i="1"/>
  <c r="H317" i="1"/>
  <c r="J317" i="1"/>
  <c r="E318" i="1"/>
  <c r="H318" i="1"/>
  <c r="J318" i="1"/>
  <c r="E319" i="1"/>
  <c r="H319" i="1"/>
  <c r="J319" i="1"/>
  <c r="E320" i="1"/>
  <c r="H320" i="1"/>
  <c r="J320" i="1"/>
  <c r="E321" i="1"/>
  <c r="H321" i="1"/>
  <c r="J321" i="1"/>
  <c r="E322" i="1"/>
  <c r="H322" i="1"/>
  <c r="J322" i="1"/>
  <c r="E323" i="1"/>
  <c r="H323" i="1"/>
  <c r="J303" i="1"/>
  <c r="I303" i="1"/>
  <c r="G303" i="1"/>
  <c r="E303" i="1"/>
  <c r="D303" i="1"/>
  <c r="J302" i="1"/>
  <c r="J298" i="1"/>
  <c r="J299" i="1"/>
  <c r="J300" i="1"/>
  <c r="J301" i="1"/>
  <c r="I302" i="1"/>
  <c r="H302" i="1"/>
  <c r="G302" i="1"/>
  <c r="E302" i="1"/>
  <c r="D302" i="1"/>
  <c r="I301" i="1"/>
  <c r="H301" i="1"/>
  <c r="H298" i="1"/>
  <c r="H299" i="1"/>
  <c r="H300" i="1"/>
  <c r="G301" i="1"/>
  <c r="E301" i="1"/>
  <c r="D301" i="1"/>
  <c r="I300" i="1"/>
  <c r="G300" i="1"/>
  <c r="E300" i="1"/>
  <c r="D300" i="1"/>
  <c r="I299" i="1"/>
  <c r="G299" i="1"/>
  <c r="G298" i="1"/>
  <c r="E299" i="1"/>
  <c r="D299" i="1"/>
  <c r="I298" i="1"/>
  <c r="E298" i="1"/>
  <c r="D29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C292" i="1"/>
  <c r="BD292" i="1"/>
  <c r="BE292" i="1"/>
  <c r="AI292" i="1"/>
  <c r="AG292" i="1"/>
  <c r="D279" i="1"/>
  <c r="D288" i="1"/>
  <c r="D278" i="1"/>
  <c r="D280" i="1"/>
  <c r="D281" i="1"/>
  <c r="D282" i="1"/>
  <c r="D283" i="1"/>
  <c r="D284" i="1"/>
  <c r="D285" i="1"/>
  <c r="D286" i="1"/>
  <c r="D287" i="1"/>
  <c r="D289" i="1"/>
  <c r="D290" i="1"/>
  <c r="D291" i="1"/>
  <c r="D292" i="1"/>
  <c r="E279" i="1"/>
  <c r="E282" i="1"/>
  <c r="E278" i="1"/>
  <c r="E280" i="1"/>
  <c r="E281" i="1"/>
  <c r="E283" i="1"/>
  <c r="E284" i="1"/>
  <c r="E285" i="1"/>
  <c r="E286" i="1"/>
  <c r="E287" i="1"/>
  <c r="E288" i="1"/>
  <c r="E289" i="1"/>
  <c r="E290" i="1"/>
  <c r="E291" i="1"/>
  <c r="E292" i="1"/>
  <c r="G279" i="1"/>
  <c r="H279" i="1"/>
  <c r="I279" i="1"/>
  <c r="I285" i="1"/>
  <c r="I278" i="1"/>
  <c r="I280" i="1"/>
  <c r="I281" i="1"/>
  <c r="I282" i="1"/>
  <c r="I283" i="1"/>
  <c r="I284" i="1"/>
  <c r="I286" i="1"/>
  <c r="I287" i="1"/>
  <c r="I288" i="1"/>
  <c r="I289" i="1"/>
  <c r="I290" i="1"/>
  <c r="I291" i="1"/>
  <c r="I292" i="1"/>
  <c r="J279" i="1"/>
  <c r="L279" i="1"/>
  <c r="G280" i="1"/>
  <c r="H280" i="1"/>
  <c r="J280" i="1"/>
  <c r="L280" i="1"/>
  <c r="L286" i="1"/>
  <c r="L278" i="1"/>
  <c r="L281" i="1"/>
  <c r="L282" i="1"/>
  <c r="L283" i="1"/>
  <c r="L284" i="1"/>
  <c r="L285" i="1"/>
  <c r="L287" i="1"/>
  <c r="L288" i="1"/>
  <c r="L289" i="1"/>
  <c r="L290" i="1"/>
  <c r="L291" i="1"/>
  <c r="G281" i="1"/>
  <c r="H281" i="1"/>
  <c r="H278" i="1"/>
  <c r="H282" i="1"/>
  <c r="H283" i="1"/>
  <c r="H284" i="1"/>
  <c r="H285" i="1"/>
  <c r="H286" i="1"/>
  <c r="H287" i="1"/>
  <c r="H288" i="1"/>
  <c r="H289" i="1"/>
  <c r="H290" i="1"/>
  <c r="H291" i="1"/>
  <c r="H292" i="1"/>
  <c r="J281" i="1"/>
  <c r="G282" i="1"/>
  <c r="J282" i="1"/>
  <c r="G283" i="1"/>
  <c r="J283" i="1"/>
  <c r="G284" i="1"/>
  <c r="J284" i="1"/>
  <c r="G285" i="1"/>
  <c r="J285" i="1"/>
  <c r="G286" i="1"/>
  <c r="J286" i="1"/>
  <c r="G287" i="1"/>
  <c r="J287" i="1"/>
  <c r="G288" i="1"/>
  <c r="J288" i="1"/>
  <c r="G289" i="1"/>
  <c r="J289" i="1"/>
  <c r="G290" i="1"/>
  <c r="J290" i="1"/>
  <c r="G291" i="1"/>
  <c r="J291" i="1"/>
  <c r="J278" i="1"/>
  <c r="G292" i="1"/>
  <c r="D16" i="1"/>
  <c r="F16" i="1"/>
  <c r="D27" i="1"/>
  <c r="D341" i="1"/>
  <c r="D337" i="1"/>
  <c r="D338" i="1"/>
  <c r="D339" i="1"/>
  <c r="D336" i="1"/>
  <c r="D33" i="1"/>
  <c r="L92" i="1"/>
  <c r="L232" i="1"/>
  <c r="L122" i="1"/>
  <c r="L243" i="1"/>
  <c r="M122" i="1"/>
  <c r="M243" i="1"/>
  <c r="M244" i="1"/>
  <c r="M245" i="1"/>
  <c r="M246" i="1"/>
  <c r="M247" i="1"/>
  <c r="M248" i="1"/>
  <c r="M232" i="1"/>
  <c r="M233" i="1"/>
  <c r="M234" i="1"/>
  <c r="M235" i="1"/>
  <c r="M236" i="1"/>
  <c r="M237" i="1"/>
  <c r="M221" i="1"/>
  <c r="M222" i="1"/>
  <c r="M223" i="1"/>
  <c r="M224" i="1"/>
  <c r="M225" i="1"/>
  <c r="M226" i="1"/>
  <c r="M213" i="1"/>
  <c r="M214" i="1"/>
  <c r="M215" i="1"/>
  <c r="M216" i="1"/>
  <c r="M203" i="1"/>
  <c r="M204" i="1"/>
  <c r="M205" i="1"/>
  <c r="M206" i="1"/>
  <c r="M207" i="1"/>
  <c r="M191" i="1"/>
  <c r="M192" i="1"/>
  <c r="M193" i="1"/>
  <c r="M194" i="1"/>
  <c r="M195" i="1"/>
  <c r="M196" i="1"/>
  <c r="M180" i="1"/>
  <c r="M181" i="1"/>
  <c r="M182" i="1"/>
  <c r="M183" i="1"/>
  <c r="M184" i="1"/>
  <c r="M185" i="1"/>
  <c r="M169" i="1"/>
  <c r="M170" i="1"/>
  <c r="M171" i="1"/>
  <c r="M172" i="1"/>
  <c r="M173" i="1"/>
  <c r="M174" i="1"/>
  <c r="M162" i="1"/>
  <c r="M133" i="1"/>
  <c r="M134" i="1"/>
  <c r="M135" i="1"/>
  <c r="M136" i="1"/>
  <c r="M137" i="1"/>
  <c r="M138" i="1"/>
  <c r="M123" i="1"/>
  <c r="M124" i="1"/>
  <c r="M125" i="1"/>
  <c r="M126" i="1"/>
  <c r="M127" i="1"/>
  <c r="AJ319" i="1"/>
  <c r="I336" i="1"/>
  <c r="I337" i="1"/>
  <c r="I338" i="1"/>
  <c r="I339" i="1"/>
  <c r="I340" i="1"/>
  <c r="I341" i="1"/>
  <c r="J336" i="1"/>
  <c r="J337" i="1"/>
  <c r="J338" i="1"/>
  <c r="J339" i="1"/>
  <c r="J341" i="1"/>
  <c r="J309" i="1"/>
  <c r="L144" i="1"/>
  <c r="AX278" i="1"/>
  <c r="AB278" i="1"/>
  <c r="H200" i="5"/>
  <c r="H181" i="5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E187" i="5"/>
  <c r="F187" i="5"/>
  <c r="G187" i="5"/>
  <c r="F98" i="6"/>
  <c r="E191" i="5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E202" i="5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E195" i="5"/>
  <c r="F209" i="6"/>
  <c r="F184" i="6"/>
  <c r="F376" i="6"/>
  <c r="E186" i="5"/>
  <c r="F186" i="5"/>
  <c r="G186" i="5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10" i="6"/>
  <c r="E194" i="5"/>
  <c r="F194" i="5"/>
  <c r="G194" i="5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E204" i="5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E203" i="5"/>
  <c r="F203" i="5"/>
  <c r="G203" i="5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H161" i="5"/>
  <c r="F377" i="6"/>
  <c r="E205" i="5"/>
  <c r="E157" i="5"/>
  <c r="AS340" i="1"/>
  <c r="AT340" i="1"/>
  <c r="AU340" i="1"/>
  <c r="AV340" i="1"/>
  <c r="BG337" i="1"/>
  <c r="BG338" i="1"/>
  <c r="BG339" i="1"/>
  <c r="BG340" i="1"/>
  <c r="BG341" i="1"/>
  <c r="BG336" i="1"/>
  <c r="BF337" i="1"/>
  <c r="BF338" i="1"/>
  <c r="BF339" i="1"/>
  <c r="BF340" i="1"/>
  <c r="BF341" i="1"/>
  <c r="BF336" i="1"/>
  <c r="BE337" i="1"/>
  <c r="BE338" i="1"/>
  <c r="BE339" i="1"/>
  <c r="BE340" i="1"/>
  <c r="BE341" i="1"/>
  <c r="BE336" i="1"/>
  <c r="BD337" i="1"/>
  <c r="BD338" i="1"/>
  <c r="BD339" i="1"/>
  <c r="BD340" i="1"/>
  <c r="BD341" i="1"/>
  <c r="BD336" i="1"/>
  <c r="AH336" i="1"/>
  <c r="AI336" i="1"/>
  <c r="AJ336" i="1"/>
  <c r="AK336" i="1"/>
  <c r="AH337" i="1"/>
  <c r="AI337" i="1"/>
  <c r="AJ337" i="1"/>
  <c r="AK337" i="1"/>
  <c r="AH338" i="1"/>
  <c r="AI338" i="1"/>
  <c r="AJ338" i="1"/>
  <c r="AK338" i="1"/>
  <c r="AH339" i="1"/>
  <c r="AI339" i="1"/>
  <c r="AJ339" i="1"/>
  <c r="AK339" i="1"/>
  <c r="AH340" i="1"/>
  <c r="AI340" i="1"/>
  <c r="AJ340" i="1"/>
  <c r="AK340" i="1"/>
  <c r="AH341" i="1"/>
  <c r="AI341" i="1"/>
  <c r="AJ341" i="1"/>
  <c r="AK341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E341" i="1"/>
  <c r="F341" i="1"/>
  <c r="G341" i="1"/>
  <c r="H341" i="1"/>
  <c r="H336" i="1"/>
  <c r="G336" i="1"/>
  <c r="F336" i="1"/>
  <c r="E336" i="1"/>
  <c r="D255" i="1"/>
  <c r="AV336" i="1"/>
  <c r="AU336" i="1"/>
  <c r="AT336" i="1"/>
  <c r="AS336" i="1"/>
  <c r="AR336" i="1"/>
  <c r="AQ336" i="1"/>
  <c r="AP336" i="1"/>
  <c r="AO336" i="1"/>
  <c r="L133" i="1"/>
  <c r="J254" i="1"/>
  <c r="L248" i="1"/>
  <c r="J248" i="1"/>
  <c r="I248" i="1"/>
  <c r="H248" i="1"/>
  <c r="G248" i="1"/>
  <c r="E248" i="1"/>
  <c r="D248" i="1"/>
  <c r="L247" i="1"/>
  <c r="J247" i="1"/>
  <c r="J243" i="1"/>
  <c r="J244" i="1"/>
  <c r="J245" i="1"/>
  <c r="J246" i="1"/>
  <c r="I247" i="1"/>
  <c r="H247" i="1"/>
  <c r="G247" i="1"/>
  <c r="E247" i="1"/>
  <c r="D247" i="1"/>
  <c r="L246" i="1"/>
  <c r="I246" i="1"/>
  <c r="H246" i="1"/>
  <c r="G246" i="1"/>
  <c r="E246" i="1"/>
  <c r="D246" i="1"/>
  <c r="L245" i="1"/>
  <c r="I245" i="1"/>
  <c r="H245" i="1"/>
  <c r="G245" i="1"/>
  <c r="E245" i="1"/>
  <c r="D245" i="1"/>
  <c r="L244" i="1"/>
  <c r="I244" i="1"/>
  <c r="H244" i="1"/>
  <c r="G244" i="1"/>
  <c r="E244" i="1"/>
  <c r="D244" i="1"/>
  <c r="I243" i="1"/>
  <c r="H243" i="1"/>
  <c r="G243" i="1"/>
  <c r="E243" i="1"/>
  <c r="D243" i="1"/>
  <c r="L237" i="1"/>
  <c r="J237" i="1"/>
  <c r="I237" i="1"/>
  <c r="H237" i="1"/>
  <c r="G237" i="1"/>
  <c r="E237" i="1"/>
  <c r="D237" i="1"/>
  <c r="L236" i="1"/>
  <c r="J236" i="1"/>
  <c r="I236" i="1"/>
  <c r="H236" i="1"/>
  <c r="G236" i="1"/>
  <c r="G234" i="1"/>
  <c r="G232" i="1"/>
  <c r="G233" i="1"/>
  <c r="G235" i="1"/>
  <c r="E236" i="1"/>
  <c r="D236" i="1"/>
  <c r="L235" i="1"/>
  <c r="J235" i="1"/>
  <c r="I235" i="1"/>
  <c r="H235" i="1"/>
  <c r="E235" i="1"/>
  <c r="D235" i="1"/>
  <c r="L234" i="1"/>
  <c r="J234" i="1"/>
  <c r="I234" i="1"/>
  <c r="I232" i="1"/>
  <c r="I233" i="1"/>
  <c r="H234" i="1"/>
  <c r="E234" i="1"/>
  <c r="D234" i="1"/>
  <c r="D232" i="1"/>
  <c r="D233" i="1"/>
  <c r="L233" i="1"/>
  <c r="J233" i="1"/>
  <c r="H233" i="1"/>
  <c r="E233" i="1"/>
  <c r="J232" i="1"/>
  <c r="H232" i="1"/>
  <c r="E232" i="1"/>
  <c r="L226" i="1"/>
  <c r="J226" i="1"/>
  <c r="I226" i="1"/>
  <c r="H226" i="1"/>
  <c r="G226" i="1"/>
  <c r="E226" i="1"/>
  <c r="D226" i="1"/>
  <c r="L225" i="1"/>
  <c r="J225" i="1"/>
  <c r="I225" i="1"/>
  <c r="H225" i="1"/>
  <c r="G225" i="1"/>
  <c r="E225" i="1"/>
  <c r="D225" i="1"/>
  <c r="L224" i="1"/>
  <c r="L221" i="1"/>
  <c r="L222" i="1"/>
  <c r="L223" i="1"/>
  <c r="J224" i="1"/>
  <c r="I224" i="1"/>
  <c r="H224" i="1"/>
  <c r="G224" i="1"/>
  <c r="G221" i="1"/>
  <c r="G222" i="1"/>
  <c r="G223" i="1"/>
  <c r="E224" i="1"/>
  <c r="D224" i="1"/>
  <c r="J223" i="1"/>
  <c r="J221" i="1"/>
  <c r="J222" i="1"/>
  <c r="I223" i="1"/>
  <c r="H223" i="1"/>
  <c r="E223" i="1"/>
  <c r="D223" i="1"/>
  <c r="I222" i="1"/>
  <c r="I221" i="1"/>
  <c r="H222" i="1"/>
  <c r="E222" i="1"/>
  <c r="D222" i="1"/>
  <c r="D221" i="1"/>
  <c r="H221" i="1"/>
  <c r="E221" i="1"/>
  <c r="L216" i="1"/>
  <c r="J216" i="1"/>
  <c r="I216" i="1"/>
  <c r="H216" i="1"/>
  <c r="G216" i="1"/>
  <c r="G213" i="1"/>
  <c r="G214" i="1"/>
  <c r="G215" i="1"/>
  <c r="E216" i="1"/>
  <c r="D216" i="1"/>
  <c r="L215" i="1"/>
  <c r="J215" i="1"/>
  <c r="J214" i="1"/>
  <c r="J213" i="1"/>
  <c r="I215" i="1"/>
  <c r="H215" i="1"/>
  <c r="E215" i="1"/>
  <c r="D215" i="1"/>
  <c r="L214" i="1"/>
  <c r="I214" i="1"/>
  <c r="H214" i="1"/>
  <c r="E214" i="1"/>
  <c r="D214" i="1"/>
  <c r="D213" i="1"/>
  <c r="L213" i="1"/>
  <c r="I213" i="1"/>
  <c r="H213" i="1"/>
  <c r="E213" i="1"/>
  <c r="L207" i="1"/>
  <c r="J207" i="1"/>
  <c r="I207" i="1"/>
  <c r="H207" i="1"/>
  <c r="G207" i="1"/>
  <c r="E207" i="1"/>
  <c r="D207" i="1"/>
  <c r="L206" i="1"/>
  <c r="J206" i="1"/>
  <c r="J203" i="1"/>
  <c r="J204" i="1"/>
  <c r="J205" i="1"/>
  <c r="I206" i="1"/>
  <c r="H206" i="1"/>
  <c r="G206" i="1"/>
  <c r="E206" i="1"/>
  <c r="E203" i="1"/>
  <c r="E204" i="1"/>
  <c r="E205" i="1"/>
  <c r="D206" i="1"/>
  <c r="L205" i="1"/>
  <c r="I205" i="1"/>
  <c r="I203" i="1"/>
  <c r="I204" i="1"/>
  <c r="H205" i="1"/>
  <c r="G205" i="1"/>
  <c r="D205" i="1"/>
  <c r="D203" i="1"/>
  <c r="D204" i="1"/>
  <c r="L204" i="1"/>
  <c r="H204" i="1"/>
  <c r="H203" i="1"/>
  <c r="G204" i="1"/>
  <c r="L203" i="1"/>
  <c r="G203" i="1"/>
  <c r="L196" i="1"/>
  <c r="J196" i="1"/>
  <c r="I196" i="1"/>
  <c r="H196" i="1"/>
  <c r="G196" i="1"/>
  <c r="E196" i="1"/>
  <c r="D196" i="1"/>
  <c r="L195" i="1"/>
  <c r="J195" i="1"/>
  <c r="I195" i="1"/>
  <c r="H195" i="1"/>
  <c r="G195" i="1"/>
  <c r="E195" i="1"/>
  <c r="D195" i="1"/>
  <c r="L194" i="1"/>
  <c r="J194" i="1"/>
  <c r="I194" i="1"/>
  <c r="H194" i="1"/>
  <c r="H192" i="1"/>
  <c r="H191" i="1"/>
  <c r="H193" i="1"/>
  <c r="G194" i="1"/>
  <c r="E194" i="1"/>
  <c r="D194" i="1"/>
  <c r="L193" i="1"/>
  <c r="J193" i="1"/>
  <c r="I193" i="1"/>
  <c r="G193" i="1"/>
  <c r="G191" i="1"/>
  <c r="G192" i="1"/>
  <c r="E193" i="1"/>
  <c r="D193" i="1"/>
  <c r="L192" i="1"/>
  <c r="J192" i="1"/>
  <c r="J191" i="1"/>
  <c r="I192" i="1"/>
  <c r="E192" i="1"/>
  <c r="E191" i="1"/>
  <c r="D192" i="1"/>
  <c r="L191" i="1"/>
  <c r="I191" i="1"/>
  <c r="D191" i="1"/>
  <c r="L185" i="1"/>
  <c r="J185" i="1"/>
  <c r="I185" i="1"/>
  <c r="H185" i="1"/>
  <c r="G185" i="1"/>
  <c r="E185" i="1"/>
  <c r="D185" i="1"/>
  <c r="L184" i="1"/>
  <c r="J184" i="1"/>
  <c r="I184" i="1"/>
  <c r="H184" i="1"/>
  <c r="G184" i="1"/>
  <c r="E184" i="1"/>
  <c r="D184" i="1"/>
  <c r="L183" i="1"/>
  <c r="J183" i="1"/>
  <c r="J180" i="1"/>
  <c r="J181" i="1"/>
  <c r="J182" i="1"/>
  <c r="I183" i="1"/>
  <c r="H183" i="1"/>
  <c r="G183" i="1"/>
  <c r="E183" i="1"/>
  <c r="E180" i="1"/>
  <c r="E181" i="1"/>
  <c r="E182" i="1"/>
  <c r="D183" i="1"/>
  <c r="L182" i="1"/>
  <c r="I182" i="1"/>
  <c r="I180" i="1"/>
  <c r="I181" i="1"/>
  <c r="H182" i="1"/>
  <c r="G182" i="1"/>
  <c r="D182" i="1"/>
  <c r="L181" i="1"/>
  <c r="H181" i="1"/>
  <c r="H180" i="1"/>
  <c r="G181" i="1"/>
  <c r="D181" i="1"/>
  <c r="L180" i="1"/>
  <c r="G180" i="1"/>
  <c r="D180" i="1"/>
  <c r="L174" i="1"/>
  <c r="J174" i="1"/>
  <c r="I174" i="1"/>
  <c r="H174" i="1"/>
  <c r="G174" i="1"/>
  <c r="E174" i="1"/>
  <c r="D174" i="1"/>
  <c r="L173" i="1"/>
  <c r="J173" i="1"/>
  <c r="I173" i="1"/>
  <c r="H173" i="1"/>
  <c r="G173" i="1"/>
  <c r="E173" i="1"/>
  <c r="D173" i="1"/>
  <c r="L172" i="1"/>
  <c r="J172" i="1"/>
  <c r="I172" i="1"/>
  <c r="H172" i="1"/>
  <c r="H170" i="1"/>
  <c r="H169" i="1"/>
  <c r="H171" i="1"/>
  <c r="G172" i="1"/>
  <c r="E172" i="1"/>
  <c r="D172" i="1"/>
  <c r="L171" i="1"/>
  <c r="J171" i="1"/>
  <c r="I171" i="1"/>
  <c r="G171" i="1"/>
  <c r="G169" i="1"/>
  <c r="G170" i="1"/>
  <c r="E171" i="1"/>
  <c r="D171" i="1"/>
  <c r="L170" i="1"/>
  <c r="J170" i="1"/>
  <c r="I170" i="1"/>
  <c r="E170" i="1"/>
  <c r="E169" i="1"/>
  <c r="D170" i="1"/>
  <c r="L169" i="1"/>
  <c r="J169" i="1"/>
  <c r="I169" i="1"/>
  <c r="D169" i="1"/>
  <c r="L156" i="1"/>
  <c r="J156" i="1"/>
  <c r="I156" i="1"/>
  <c r="H156" i="1"/>
  <c r="G156" i="1"/>
  <c r="E156" i="1"/>
  <c r="D156" i="1"/>
  <c r="D155" i="1"/>
  <c r="L155" i="1"/>
  <c r="AT156" i="1"/>
  <c r="J155" i="1"/>
  <c r="I155" i="1"/>
  <c r="BB155" i="1"/>
  <c r="H155" i="1"/>
  <c r="G155" i="1"/>
  <c r="AO156" i="1"/>
  <c r="E155" i="1"/>
  <c r="E158" i="1"/>
  <c r="L149" i="1"/>
  <c r="J149" i="1"/>
  <c r="I149" i="1"/>
  <c r="H149" i="1"/>
  <c r="G149" i="1"/>
  <c r="E149" i="1"/>
  <c r="D149" i="1"/>
  <c r="L148" i="1"/>
  <c r="J148" i="1"/>
  <c r="I148" i="1"/>
  <c r="I144" i="1"/>
  <c r="I145" i="1"/>
  <c r="I146" i="1"/>
  <c r="I147" i="1"/>
  <c r="H148" i="1"/>
  <c r="G148" i="1"/>
  <c r="E148" i="1"/>
  <c r="D148" i="1"/>
  <c r="L147" i="1"/>
  <c r="J147" i="1"/>
  <c r="H147" i="1"/>
  <c r="G147" i="1"/>
  <c r="E147" i="1"/>
  <c r="D147" i="1"/>
  <c r="L146" i="1"/>
  <c r="L145" i="1"/>
  <c r="J146" i="1"/>
  <c r="H146" i="1"/>
  <c r="G146" i="1"/>
  <c r="G144" i="1"/>
  <c r="G145" i="1"/>
  <c r="E146" i="1"/>
  <c r="D146" i="1"/>
  <c r="J145" i="1"/>
  <c r="J144" i="1"/>
  <c r="H145" i="1"/>
  <c r="E145" i="1"/>
  <c r="D145" i="1"/>
  <c r="H144" i="1"/>
  <c r="E144" i="1"/>
  <c r="D144" i="1"/>
  <c r="L138" i="1"/>
  <c r="J138" i="1"/>
  <c r="I138" i="1"/>
  <c r="H138" i="1"/>
  <c r="G138" i="1"/>
  <c r="E138" i="1"/>
  <c r="D138" i="1"/>
  <c r="L137" i="1"/>
  <c r="J137" i="1"/>
  <c r="I137" i="1"/>
  <c r="H137" i="1"/>
  <c r="G137" i="1"/>
  <c r="E137" i="1"/>
  <c r="D137" i="1"/>
  <c r="L136" i="1"/>
  <c r="J136" i="1"/>
  <c r="I136" i="1"/>
  <c r="H136" i="1"/>
  <c r="G136" i="1"/>
  <c r="E136" i="1"/>
  <c r="D136" i="1"/>
  <c r="L135" i="1"/>
  <c r="J135" i="1"/>
  <c r="I135" i="1"/>
  <c r="H135" i="1"/>
  <c r="H133" i="1"/>
  <c r="H134" i="1"/>
  <c r="G135" i="1"/>
  <c r="E135" i="1"/>
  <c r="D135" i="1"/>
  <c r="L134" i="1"/>
  <c r="J134" i="1"/>
  <c r="I134" i="1"/>
  <c r="G134" i="1"/>
  <c r="E134" i="1"/>
  <c r="D134" i="1"/>
  <c r="J133" i="1"/>
  <c r="I133" i="1"/>
  <c r="G133" i="1"/>
  <c r="E133" i="1"/>
  <c r="D133" i="1"/>
  <c r="L127" i="1"/>
  <c r="J127" i="1"/>
  <c r="I127" i="1"/>
  <c r="H127" i="1"/>
  <c r="G127" i="1"/>
  <c r="E127" i="1"/>
  <c r="D127" i="1"/>
  <c r="L126" i="1"/>
  <c r="L125" i="1"/>
  <c r="L123" i="1"/>
  <c r="L124" i="1"/>
  <c r="J126" i="1"/>
  <c r="I126" i="1"/>
  <c r="H126" i="1"/>
  <c r="G126" i="1"/>
  <c r="E126" i="1"/>
  <c r="D126" i="1"/>
  <c r="J125" i="1"/>
  <c r="I125" i="1"/>
  <c r="H125" i="1"/>
  <c r="G125" i="1"/>
  <c r="E125" i="1"/>
  <c r="D125" i="1"/>
  <c r="J124" i="1"/>
  <c r="I124" i="1"/>
  <c r="H124" i="1"/>
  <c r="G124" i="1"/>
  <c r="E124" i="1"/>
  <c r="D124" i="1"/>
  <c r="J123" i="1"/>
  <c r="I123" i="1"/>
  <c r="H123" i="1"/>
  <c r="G123" i="1"/>
  <c r="E123" i="1"/>
  <c r="D123" i="1"/>
  <c r="J122" i="1"/>
  <c r="AR123" i="1"/>
  <c r="I122" i="1"/>
  <c r="H122" i="1"/>
  <c r="G122" i="1"/>
  <c r="E122" i="1"/>
  <c r="D122" i="1"/>
  <c r="J117" i="1"/>
  <c r="AG117" i="1"/>
  <c r="I117" i="1"/>
  <c r="H117" i="1"/>
  <c r="G117" i="1"/>
  <c r="F117" i="1"/>
  <c r="E117" i="1"/>
  <c r="D117" i="1"/>
  <c r="J116" i="1"/>
  <c r="I116" i="1"/>
  <c r="H116" i="1"/>
  <c r="G116" i="1"/>
  <c r="F116" i="1"/>
  <c r="E116" i="1"/>
  <c r="D116" i="1"/>
  <c r="J115" i="1"/>
  <c r="I115" i="1"/>
  <c r="H115" i="1"/>
  <c r="G115" i="1"/>
  <c r="F115" i="1"/>
  <c r="E115" i="1"/>
  <c r="D115" i="1"/>
  <c r="J114" i="1"/>
  <c r="I114" i="1"/>
  <c r="H114" i="1"/>
  <c r="G114" i="1"/>
  <c r="F114" i="1"/>
  <c r="E114" i="1"/>
  <c r="D114" i="1"/>
  <c r="J113" i="1"/>
  <c r="I113" i="1"/>
  <c r="H113" i="1"/>
  <c r="G113" i="1"/>
  <c r="F113" i="1"/>
  <c r="E113" i="1"/>
  <c r="D113" i="1"/>
  <c r="J112" i="1"/>
  <c r="I112" i="1"/>
  <c r="H112" i="1"/>
  <c r="G112" i="1"/>
  <c r="F112" i="1"/>
  <c r="E112" i="1"/>
  <c r="D112" i="1"/>
  <c r="J111" i="1"/>
  <c r="I111" i="1"/>
  <c r="H111" i="1"/>
  <c r="G111" i="1"/>
  <c r="F111" i="1"/>
  <c r="E111" i="1"/>
  <c r="D111" i="1"/>
  <c r="J110" i="1"/>
  <c r="I110" i="1"/>
  <c r="H110" i="1"/>
  <c r="G110" i="1"/>
  <c r="F110" i="1"/>
  <c r="E110" i="1"/>
  <c r="D110" i="1"/>
  <c r="E309" i="1"/>
  <c r="H309" i="1"/>
  <c r="BA321" i="1"/>
  <c r="L163" i="1"/>
  <c r="J163" i="1"/>
  <c r="J162" i="1"/>
  <c r="I163" i="1"/>
  <c r="I162" i="1"/>
  <c r="H163" i="1"/>
  <c r="G163" i="1"/>
  <c r="E163" i="1"/>
  <c r="E162" i="1"/>
  <c r="D163" i="1"/>
  <c r="D162" i="1"/>
  <c r="L162" i="1"/>
  <c r="H162" i="1"/>
  <c r="G162" i="1"/>
  <c r="BG330" i="1"/>
  <c r="BF330" i="1"/>
  <c r="BE330" i="1"/>
  <c r="BD330" i="1"/>
  <c r="BG329" i="1"/>
  <c r="BF329" i="1"/>
  <c r="BE329" i="1"/>
  <c r="BD329" i="1"/>
  <c r="BG323" i="1"/>
  <c r="BF323" i="1"/>
  <c r="BD323" i="1"/>
  <c r="BG322" i="1"/>
  <c r="BF322" i="1"/>
  <c r="BD322" i="1"/>
  <c r="BG321" i="1"/>
  <c r="BD321" i="1"/>
  <c r="BG320" i="1"/>
  <c r="BD320" i="1"/>
  <c r="BG319" i="1"/>
  <c r="BF319" i="1"/>
  <c r="BD319" i="1"/>
  <c r="BG309" i="1"/>
  <c r="BD309" i="1"/>
  <c r="L117" i="1"/>
  <c r="L116" i="1"/>
  <c r="L115" i="1"/>
  <c r="L114" i="1"/>
  <c r="L113" i="1"/>
  <c r="L112" i="1"/>
  <c r="L111" i="1"/>
  <c r="L110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1" i="1"/>
  <c r="L90" i="1"/>
  <c r="L89" i="1"/>
  <c r="L86" i="1"/>
  <c r="L87" i="1"/>
  <c r="L88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2" i="1"/>
  <c r="L63" i="1"/>
  <c r="L64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28" i="1"/>
  <c r="L27" i="1"/>
  <c r="L26" i="1"/>
  <c r="L25" i="1"/>
  <c r="L24" i="1"/>
  <c r="L23" i="1"/>
  <c r="L22" i="1"/>
  <c r="L21" i="1"/>
  <c r="L20" i="1"/>
  <c r="L19" i="1"/>
  <c r="L18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A111" i="1"/>
  <c r="E4" i="1"/>
  <c r="F4" i="1"/>
  <c r="G4" i="1"/>
  <c r="H4" i="1"/>
  <c r="I4" i="1"/>
  <c r="J4" i="1"/>
  <c r="D5" i="1"/>
  <c r="E5" i="1"/>
  <c r="F5" i="1"/>
  <c r="G5" i="1"/>
  <c r="H5" i="1"/>
  <c r="I5" i="1"/>
  <c r="J5" i="1"/>
  <c r="D6" i="1"/>
  <c r="E6" i="1"/>
  <c r="F6" i="1"/>
  <c r="G6" i="1"/>
  <c r="H6" i="1"/>
  <c r="I6" i="1"/>
  <c r="J6" i="1"/>
  <c r="D7" i="1"/>
  <c r="E7" i="1"/>
  <c r="F7" i="1"/>
  <c r="G7" i="1"/>
  <c r="H7" i="1"/>
  <c r="I7" i="1"/>
  <c r="J7" i="1"/>
  <c r="D8" i="1"/>
  <c r="E8" i="1"/>
  <c r="F8" i="1"/>
  <c r="G8" i="1"/>
  <c r="H8" i="1"/>
  <c r="I8" i="1"/>
  <c r="J8" i="1"/>
  <c r="D9" i="1"/>
  <c r="E9" i="1"/>
  <c r="F9" i="1"/>
  <c r="G9" i="1"/>
  <c r="H9" i="1"/>
  <c r="I9" i="1"/>
  <c r="J9" i="1"/>
  <c r="D10" i="1"/>
  <c r="E10" i="1"/>
  <c r="F10" i="1"/>
  <c r="G10" i="1"/>
  <c r="H10" i="1"/>
  <c r="I10" i="1"/>
  <c r="J10" i="1"/>
  <c r="D11" i="5"/>
  <c r="F11" i="5"/>
  <c r="G11" i="5"/>
  <c r="C11" i="1"/>
  <c r="D11" i="1"/>
  <c r="E11" i="1"/>
  <c r="F11" i="1"/>
  <c r="G11" i="1"/>
  <c r="H11" i="1"/>
  <c r="I11" i="1"/>
  <c r="J11" i="1"/>
  <c r="D12" i="1"/>
  <c r="E12" i="1"/>
  <c r="F12" i="1"/>
  <c r="G12" i="1"/>
  <c r="H12" i="1"/>
  <c r="I12" i="1"/>
  <c r="J12" i="1"/>
  <c r="D13" i="1"/>
  <c r="E13" i="1"/>
  <c r="F13" i="1"/>
  <c r="G13" i="1"/>
  <c r="H13" i="1"/>
  <c r="I13" i="1"/>
  <c r="J13" i="1"/>
  <c r="D1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E16" i="1"/>
  <c r="G16" i="1"/>
  <c r="H16" i="1"/>
  <c r="I16" i="1"/>
  <c r="J16" i="1"/>
  <c r="D18" i="1"/>
  <c r="E18" i="1"/>
  <c r="F18" i="1"/>
  <c r="G18" i="1"/>
  <c r="H18" i="1"/>
  <c r="I18" i="1"/>
  <c r="J18" i="1"/>
  <c r="D19" i="1"/>
  <c r="E19" i="1"/>
  <c r="F19" i="1"/>
  <c r="G19" i="1"/>
  <c r="H19" i="1"/>
  <c r="I19" i="1"/>
  <c r="J19" i="1"/>
  <c r="D20" i="1"/>
  <c r="E20" i="1"/>
  <c r="F20" i="1"/>
  <c r="G20" i="1"/>
  <c r="H20" i="1"/>
  <c r="I20" i="1"/>
  <c r="J20" i="1"/>
  <c r="D21" i="1"/>
  <c r="E21" i="1"/>
  <c r="F21" i="1"/>
  <c r="G21" i="1"/>
  <c r="H21" i="1"/>
  <c r="I21" i="1"/>
  <c r="J21" i="1"/>
  <c r="D22" i="1"/>
  <c r="E22" i="1"/>
  <c r="F22" i="1"/>
  <c r="G22" i="1"/>
  <c r="H22" i="1"/>
  <c r="I22" i="1"/>
  <c r="J22" i="1"/>
  <c r="D23" i="1"/>
  <c r="E23" i="1"/>
  <c r="F23" i="1"/>
  <c r="G23" i="1"/>
  <c r="H23" i="1"/>
  <c r="I23" i="1"/>
  <c r="J23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K29" i="1"/>
  <c r="N29" i="1"/>
  <c r="E33" i="1"/>
  <c r="F33" i="1"/>
  <c r="G33" i="1"/>
  <c r="H33" i="1"/>
  <c r="I33" i="1"/>
  <c r="J33" i="1"/>
  <c r="D34" i="1"/>
  <c r="E34" i="1"/>
  <c r="F34" i="1"/>
  <c r="G34" i="1"/>
  <c r="H34" i="1"/>
  <c r="I34" i="1"/>
  <c r="J34" i="1"/>
  <c r="D35" i="1"/>
  <c r="E35" i="1"/>
  <c r="F35" i="1"/>
  <c r="G35" i="1"/>
  <c r="H35" i="1"/>
  <c r="I35" i="1"/>
  <c r="J35" i="1"/>
  <c r="D36" i="1"/>
  <c r="E36" i="1"/>
  <c r="F36" i="1"/>
  <c r="G36" i="1"/>
  <c r="H36" i="1"/>
  <c r="I36" i="1"/>
  <c r="J36" i="1"/>
  <c r="D37" i="1"/>
  <c r="E37" i="1"/>
  <c r="F37" i="1"/>
  <c r="G37" i="1"/>
  <c r="H37" i="1"/>
  <c r="I37" i="1"/>
  <c r="J37" i="1"/>
  <c r="E38" i="1"/>
  <c r="F38" i="1"/>
  <c r="G38" i="1"/>
  <c r="H38" i="1"/>
  <c r="I38" i="1"/>
  <c r="J38" i="1"/>
  <c r="E39" i="1"/>
  <c r="F39" i="1"/>
  <c r="G39" i="1"/>
  <c r="H39" i="1"/>
  <c r="I39" i="1"/>
  <c r="J39" i="1"/>
  <c r="D40" i="1"/>
  <c r="E40" i="1"/>
  <c r="F40" i="1"/>
  <c r="G40" i="1"/>
  <c r="H40" i="1"/>
  <c r="I40" i="1"/>
  <c r="J40" i="1"/>
  <c r="D41" i="1"/>
  <c r="E41" i="1"/>
  <c r="F41" i="1"/>
  <c r="G41" i="1"/>
  <c r="H41" i="1"/>
  <c r="I41" i="1"/>
  <c r="J41" i="1"/>
  <c r="D42" i="1"/>
  <c r="E42" i="1"/>
  <c r="F42" i="1"/>
  <c r="G42" i="1"/>
  <c r="H42" i="1"/>
  <c r="I42" i="1"/>
  <c r="J42" i="1"/>
  <c r="D43" i="1"/>
  <c r="E43" i="1"/>
  <c r="F43" i="1"/>
  <c r="G43" i="1"/>
  <c r="H43" i="1"/>
  <c r="I43" i="1"/>
  <c r="J43" i="1"/>
  <c r="D44" i="1"/>
  <c r="E44" i="1"/>
  <c r="F44" i="1"/>
  <c r="G44" i="1"/>
  <c r="H44" i="1"/>
  <c r="I44" i="1"/>
  <c r="J44" i="1"/>
  <c r="D45" i="1"/>
  <c r="E45" i="1"/>
  <c r="F45" i="1"/>
  <c r="G45" i="1"/>
  <c r="H45" i="1"/>
  <c r="I45" i="1"/>
  <c r="J45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D48" i="1"/>
  <c r="E48" i="1"/>
  <c r="F48" i="1"/>
  <c r="G48" i="1"/>
  <c r="H48" i="1"/>
  <c r="I48" i="1"/>
  <c r="J48" i="1"/>
  <c r="D49" i="1"/>
  <c r="E49" i="1"/>
  <c r="F49" i="1"/>
  <c r="G49" i="1"/>
  <c r="H49" i="1"/>
  <c r="I49" i="1"/>
  <c r="J49" i="1"/>
  <c r="D50" i="1"/>
  <c r="E50" i="1"/>
  <c r="F50" i="1"/>
  <c r="G50" i="1"/>
  <c r="H50" i="1"/>
  <c r="I50" i="1"/>
  <c r="J50" i="1"/>
  <c r="D51" i="1"/>
  <c r="E51" i="1"/>
  <c r="F51" i="1"/>
  <c r="G51" i="1"/>
  <c r="H51" i="1"/>
  <c r="I51" i="1"/>
  <c r="J51" i="1"/>
  <c r="D52" i="1"/>
  <c r="E52" i="1"/>
  <c r="F52" i="1"/>
  <c r="G52" i="1"/>
  <c r="H52" i="1"/>
  <c r="I52" i="1"/>
  <c r="J52" i="1"/>
  <c r="D53" i="1"/>
  <c r="E53" i="1"/>
  <c r="F53" i="1"/>
  <c r="G53" i="1"/>
  <c r="H53" i="1"/>
  <c r="I53" i="1"/>
  <c r="J53" i="1"/>
  <c r="D54" i="1"/>
  <c r="E54" i="1"/>
  <c r="F54" i="1"/>
  <c r="G54" i="1"/>
  <c r="H54" i="1"/>
  <c r="I54" i="1"/>
  <c r="J54" i="1"/>
  <c r="D55" i="1"/>
  <c r="E55" i="1"/>
  <c r="F55" i="1"/>
  <c r="G55" i="1"/>
  <c r="H55" i="1"/>
  <c r="I55" i="1"/>
  <c r="J55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K58" i="1"/>
  <c r="N58" i="1"/>
  <c r="D62" i="1"/>
  <c r="E62" i="1"/>
  <c r="F62" i="1"/>
  <c r="G62" i="1"/>
  <c r="H62" i="1"/>
  <c r="I62" i="1"/>
  <c r="J62" i="1"/>
  <c r="D63" i="1"/>
  <c r="E63" i="1"/>
  <c r="F63" i="1"/>
  <c r="G63" i="1"/>
  <c r="H63" i="1"/>
  <c r="I63" i="1"/>
  <c r="J63" i="1"/>
  <c r="D64" i="1"/>
  <c r="E64" i="1"/>
  <c r="F64" i="1"/>
  <c r="G64" i="1"/>
  <c r="H64" i="1"/>
  <c r="I64" i="1"/>
  <c r="J64" i="1"/>
  <c r="D65" i="1"/>
  <c r="E65" i="1"/>
  <c r="F65" i="1"/>
  <c r="G65" i="1"/>
  <c r="H65" i="1"/>
  <c r="I65" i="1"/>
  <c r="J65" i="1"/>
  <c r="D66" i="1"/>
  <c r="E66" i="1"/>
  <c r="F66" i="1"/>
  <c r="G66" i="1"/>
  <c r="H66" i="1"/>
  <c r="I66" i="1"/>
  <c r="J66" i="1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71" i="1"/>
  <c r="E71" i="1"/>
  <c r="F71" i="1"/>
  <c r="G71" i="1"/>
  <c r="H71" i="1"/>
  <c r="I71" i="1"/>
  <c r="J71" i="1"/>
  <c r="D72" i="1"/>
  <c r="E72" i="1"/>
  <c r="F72" i="1"/>
  <c r="G72" i="1"/>
  <c r="H72" i="1"/>
  <c r="I72" i="1"/>
  <c r="J72" i="1"/>
  <c r="D73" i="1"/>
  <c r="E73" i="1"/>
  <c r="F73" i="1"/>
  <c r="G73" i="1"/>
  <c r="H73" i="1"/>
  <c r="I73" i="1"/>
  <c r="J73" i="1"/>
  <c r="D74" i="1"/>
  <c r="E74" i="1"/>
  <c r="F74" i="1"/>
  <c r="G74" i="1"/>
  <c r="H74" i="1"/>
  <c r="I74" i="1"/>
  <c r="J74" i="1"/>
  <c r="D75" i="1"/>
  <c r="E75" i="1"/>
  <c r="F75" i="1"/>
  <c r="G75" i="1"/>
  <c r="H75" i="1"/>
  <c r="I75" i="1"/>
  <c r="J75" i="1"/>
  <c r="D76" i="1"/>
  <c r="E76" i="1"/>
  <c r="F76" i="1"/>
  <c r="G76" i="1"/>
  <c r="H76" i="1"/>
  <c r="I76" i="1"/>
  <c r="J76" i="1"/>
  <c r="D77" i="1"/>
  <c r="E77" i="1"/>
  <c r="F77" i="1"/>
  <c r="G77" i="1"/>
  <c r="H77" i="1"/>
  <c r="I77" i="1"/>
  <c r="J77" i="1"/>
  <c r="D78" i="1"/>
  <c r="E78" i="1"/>
  <c r="F78" i="1"/>
  <c r="G78" i="1"/>
  <c r="H78" i="1"/>
  <c r="I78" i="1"/>
  <c r="J78" i="1"/>
  <c r="D79" i="1"/>
  <c r="E79" i="1"/>
  <c r="F79" i="1"/>
  <c r="G79" i="1"/>
  <c r="H79" i="1"/>
  <c r="I79" i="1"/>
  <c r="J79" i="1"/>
  <c r="D80" i="1"/>
  <c r="E80" i="1"/>
  <c r="F80" i="1"/>
  <c r="G80" i="1"/>
  <c r="H80" i="1"/>
  <c r="I80" i="1"/>
  <c r="J80" i="1"/>
  <c r="D81" i="1"/>
  <c r="E81" i="1"/>
  <c r="F81" i="1"/>
  <c r="G81" i="1"/>
  <c r="H81" i="1"/>
  <c r="I81" i="1"/>
  <c r="J81" i="1"/>
  <c r="K82" i="1"/>
  <c r="N82" i="1"/>
  <c r="D86" i="1"/>
  <c r="E86" i="1"/>
  <c r="F86" i="1"/>
  <c r="G86" i="1"/>
  <c r="H86" i="1"/>
  <c r="I86" i="1"/>
  <c r="J86" i="1"/>
  <c r="D87" i="1"/>
  <c r="E87" i="1"/>
  <c r="F87" i="1"/>
  <c r="G87" i="1"/>
  <c r="H87" i="1"/>
  <c r="I87" i="1"/>
  <c r="J87" i="1"/>
  <c r="D88" i="1"/>
  <c r="E88" i="1"/>
  <c r="F88" i="1"/>
  <c r="G88" i="1"/>
  <c r="H88" i="1"/>
  <c r="I88" i="1"/>
  <c r="J88" i="1"/>
  <c r="D89" i="1"/>
  <c r="E89" i="1"/>
  <c r="F89" i="1"/>
  <c r="G89" i="1"/>
  <c r="H89" i="1"/>
  <c r="I89" i="1"/>
  <c r="J89" i="1"/>
  <c r="D90" i="1"/>
  <c r="E90" i="1"/>
  <c r="F90" i="1"/>
  <c r="G90" i="1"/>
  <c r="H90" i="1"/>
  <c r="I90" i="1"/>
  <c r="J90" i="1"/>
  <c r="D91" i="1"/>
  <c r="E91" i="1"/>
  <c r="F91" i="1"/>
  <c r="G91" i="1"/>
  <c r="H91" i="1"/>
  <c r="I91" i="1"/>
  <c r="J91" i="1"/>
  <c r="D92" i="1"/>
  <c r="E92" i="1"/>
  <c r="F92" i="1"/>
  <c r="G92" i="1"/>
  <c r="H92" i="1"/>
  <c r="I92" i="1"/>
  <c r="J92" i="1"/>
  <c r="D93" i="1"/>
  <c r="E93" i="1"/>
  <c r="F93" i="1"/>
  <c r="G93" i="1"/>
  <c r="H93" i="1"/>
  <c r="I93" i="1"/>
  <c r="J93" i="1"/>
  <c r="D94" i="1"/>
  <c r="E94" i="1"/>
  <c r="F94" i="1"/>
  <c r="G94" i="1"/>
  <c r="H94" i="1"/>
  <c r="I94" i="1"/>
  <c r="J94" i="1"/>
  <c r="D95" i="1"/>
  <c r="E95" i="1"/>
  <c r="F95" i="1"/>
  <c r="G95" i="1"/>
  <c r="H95" i="1"/>
  <c r="I95" i="1"/>
  <c r="J95" i="1"/>
  <c r="D96" i="1"/>
  <c r="E96" i="1"/>
  <c r="F96" i="1"/>
  <c r="G96" i="1"/>
  <c r="H96" i="1"/>
  <c r="I96" i="1"/>
  <c r="J96" i="1"/>
  <c r="D97" i="1"/>
  <c r="E97" i="1"/>
  <c r="F97" i="1"/>
  <c r="G97" i="1"/>
  <c r="H97" i="1"/>
  <c r="I97" i="1"/>
  <c r="J97" i="1"/>
  <c r="D98" i="1"/>
  <c r="E98" i="1"/>
  <c r="F98" i="1"/>
  <c r="G98" i="1"/>
  <c r="H98" i="1"/>
  <c r="I98" i="1"/>
  <c r="J98" i="1"/>
  <c r="D99" i="1"/>
  <c r="E99" i="1"/>
  <c r="F99" i="1"/>
  <c r="G99" i="1"/>
  <c r="H99" i="1"/>
  <c r="I99" i="1"/>
  <c r="J99" i="1"/>
  <c r="D100" i="1"/>
  <c r="E100" i="1"/>
  <c r="F100" i="1"/>
  <c r="G100" i="1"/>
  <c r="H100" i="1"/>
  <c r="I100" i="1"/>
  <c r="J100" i="1"/>
  <c r="D101" i="1"/>
  <c r="E101" i="1"/>
  <c r="F101" i="1"/>
  <c r="G101" i="1"/>
  <c r="H101" i="1"/>
  <c r="I101" i="1"/>
  <c r="J101" i="1"/>
  <c r="D102" i="1"/>
  <c r="E102" i="1"/>
  <c r="F102" i="1"/>
  <c r="G102" i="1"/>
  <c r="H102" i="1"/>
  <c r="I102" i="1"/>
  <c r="J102" i="1"/>
  <c r="D103" i="1"/>
  <c r="E103" i="1"/>
  <c r="F103" i="1"/>
  <c r="G103" i="1"/>
  <c r="H103" i="1"/>
  <c r="I103" i="1"/>
  <c r="J103" i="1"/>
  <c r="D104" i="1"/>
  <c r="E104" i="1"/>
  <c r="F104" i="1"/>
  <c r="G104" i="1"/>
  <c r="H104" i="1"/>
  <c r="I104" i="1"/>
  <c r="J104" i="1"/>
  <c r="D105" i="1"/>
  <c r="E105" i="1"/>
  <c r="F105" i="1"/>
  <c r="G105" i="1"/>
  <c r="H105" i="1"/>
  <c r="I105" i="1"/>
  <c r="J105" i="1"/>
  <c r="K106" i="1"/>
  <c r="N106" i="1"/>
  <c r="K118" i="1"/>
  <c r="N118" i="1"/>
  <c r="D254" i="1"/>
  <c r="E254" i="1"/>
  <c r="F254" i="1"/>
  <c r="G254" i="1"/>
  <c r="H254" i="1"/>
  <c r="I254" i="1"/>
  <c r="E255" i="1"/>
  <c r="F255" i="1"/>
  <c r="G255" i="1"/>
  <c r="H255" i="1"/>
  <c r="I255" i="1"/>
  <c r="J255" i="1"/>
  <c r="D256" i="1"/>
  <c r="E256" i="1"/>
  <c r="F256" i="1"/>
  <c r="G256" i="1"/>
  <c r="H256" i="1"/>
  <c r="I256" i="1"/>
  <c r="J256" i="1"/>
  <c r="D257" i="1"/>
  <c r="E257" i="1"/>
  <c r="F257" i="1"/>
  <c r="G257" i="1"/>
  <c r="H257" i="1"/>
  <c r="I257" i="1"/>
  <c r="J257" i="1"/>
  <c r="D258" i="1"/>
  <c r="E258" i="1"/>
  <c r="F258" i="1"/>
  <c r="G258" i="1"/>
  <c r="H258" i="1"/>
  <c r="I258" i="1"/>
  <c r="J258" i="1"/>
  <c r="D259" i="1"/>
  <c r="E259" i="1"/>
  <c r="F259" i="1"/>
  <c r="G259" i="1"/>
  <c r="H259" i="1"/>
  <c r="I259" i="1"/>
  <c r="J259" i="1"/>
  <c r="D260" i="1"/>
  <c r="E260" i="1"/>
  <c r="F260" i="1"/>
  <c r="G260" i="1"/>
  <c r="H260" i="1"/>
  <c r="I260" i="1"/>
  <c r="J260" i="1"/>
  <c r="D261" i="1"/>
  <c r="E261" i="1"/>
  <c r="F261" i="1"/>
  <c r="G261" i="1"/>
  <c r="H261" i="1"/>
  <c r="I261" i="1"/>
  <c r="J261" i="1"/>
  <c r="D262" i="1"/>
  <c r="E262" i="1"/>
  <c r="F262" i="1"/>
  <c r="G262" i="1"/>
  <c r="H262" i="1"/>
  <c r="I262" i="1"/>
  <c r="J262" i="1"/>
  <c r="D263" i="1"/>
  <c r="E263" i="1"/>
  <c r="F263" i="1"/>
  <c r="G263" i="1"/>
  <c r="H263" i="1"/>
  <c r="I263" i="1"/>
  <c r="J263" i="1"/>
  <c r="D264" i="1"/>
  <c r="E264" i="1"/>
  <c r="F264" i="1"/>
  <c r="G264" i="1"/>
  <c r="H264" i="1"/>
  <c r="I264" i="1"/>
  <c r="J264" i="1"/>
  <c r="D265" i="1"/>
  <c r="E265" i="1"/>
  <c r="F265" i="1"/>
  <c r="G265" i="1"/>
  <c r="H265" i="1"/>
  <c r="I265" i="1"/>
  <c r="J265" i="1"/>
  <c r="D266" i="1"/>
  <c r="E266" i="1"/>
  <c r="F266" i="1"/>
  <c r="G266" i="1"/>
  <c r="H266" i="1"/>
  <c r="I266" i="1"/>
  <c r="J266" i="1"/>
  <c r="D267" i="1"/>
  <c r="E267" i="1"/>
  <c r="F267" i="1"/>
  <c r="G267" i="1"/>
  <c r="H267" i="1"/>
  <c r="I267" i="1"/>
  <c r="J267" i="1"/>
  <c r="D268" i="1"/>
  <c r="E268" i="1"/>
  <c r="F268" i="1"/>
  <c r="G268" i="1"/>
  <c r="H268" i="1"/>
  <c r="I268" i="1"/>
  <c r="J268" i="1"/>
  <c r="D269" i="1"/>
  <c r="E269" i="1"/>
  <c r="F269" i="1"/>
  <c r="G269" i="1"/>
  <c r="H269" i="1"/>
  <c r="I269" i="1"/>
  <c r="J269" i="1"/>
  <c r="D270" i="1"/>
  <c r="E270" i="1"/>
  <c r="F270" i="1"/>
  <c r="G270" i="1"/>
  <c r="H270" i="1"/>
  <c r="I270" i="1"/>
  <c r="J270" i="1"/>
  <c r="D271" i="1"/>
  <c r="E271" i="1"/>
  <c r="F271" i="1"/>
  <c r="G271" i="1"/>
  <c r="H271" i="1"/>
  <c r="I271" i="1"/>
  <c r="J271" i="1"/>
  <c r="D272" i="1"/>
  <c r="E272" i="1"/>
  <c r="F272" i="1"/>
  <c r="G272" i="1"/>
  <c r="H272" i="1"/>
  <c r="I272" i="1"/>
  <c r="J272" i="1"/>
  <c r="D273" i="1"/>
  <c r="E273" i="1"/>
  <c r="F273" i="1"/>
  <c r="G273" i="1"/>
  <c r="H273" i="1"/>
  <c r="I273" i="1"/>
  <c r="J273" i="1"/>
  <c r="K274" i="1"/>
  <c r="N274" i="1"/>
  <c r="G278" i="1"/>
  <c r="AO291" i="1"/>
  <c r="AJ323" i="1"/>
  <c r="AK323" i="1"/>
  <c r="AB330" i="1"/>
  <c r="AK309" i="1"/>
  <c r="AK319" i="1"/>
  <c r="AK320" i="1"/>
  <c r="AK321" i="1"/>
  <c r="AJ322" i="1"/>
  <c r="AK322" i="1"/>
  <c r="AV330" i="1"/>
  <c r="AU330" i="1"/>
  <c r="AT330" i="1"/>
  <c r="AS330" i="1"/>
  <c r="AM330" i="1"/>
  <c r="AV329" i="1"/>
  <c r="AU329" i="1"/>
  <c r="AT329" i="1"/>
  <c r="AS329" i="1"/>
  <c r="AR329" i="1"/>
  <c r="AQ329" i="1"/>
  <c r="AP329" i="1"/>
  <c r="AO329" i="1"/>
  <c r="AN329" i="1"/>
  <c r="AM329" i="1"/>
  <c r="AV323" i="1"/>
  <c r="AS323" i="1"/>
  <c r="AM323" i="1"/>
  <c r="AV322" i="1"/>
  <c r="AU322" i="1"/>
  <c r="AT322" i="1"/>
  <c r="AS322" i="1"/>
  <c r="AR322" i="1"/>
  <c r="AQ322" i="1"/>
  <c r="AP322" i="1"/>
  <c r="AO322" i="1"/>
  <c r="AN322" i="1"/>
  <c r="AM322" i="1"/>
  <c r="AV321" i="1"/>
  <c r="AU321" i="1"/>
  <c r="AT321" i="1"/>
  <c r="AS321" i="1"/>
  <c r="AR321" i="1"/>
  <c r="AQ321" i="1"/>
  <c r="AP321" i="1"/>
  <c r="AO321" i="1"/>
  <c r="AN321" i="1"/>
  <c r="AM321" i="1"/>
  <c r="AV320" i="1"/>
  <c r="AU320" i="1"/>
  <c r="AT320" i="1"/>
  <c r="AS320" i="1"/>
  <c r="AR320" i="1"/>
  <c r="AQ320" i="1"/>
  <c r="AP320" i="1"/>
  <c r="AO320" i="1"/>
  <c r="AN320" i="1"/>
  <c r="AM320" i="1"/>
  <c r="AV319" i="1"/>
  <c r="AU319" i="1"/>
  <c r="AT319" i="1"/>
  <c r="AS319" i="1"/>
  <c r="AR319" i="1"/>
  <c r="AQ319" i="1"/>
  <c r="AP319" i="1"/>
  <c r="AO319" i="1"/>
  <c r="AN319" i="1"/>
  <c r="AM319" i="1"/>
  <c r="AV309" i="1"/>
  <c r="AU309" i="1"/>
  <c r="AT309" i="1"/>
  <c r="AS309" i="1"/>
  <c r="AR309" i="1"/>
  <c r="AQ309" i="1"/>
  <c r="AP309" i="1"/>
  <c r="AO309" i="1"/>
  <c r="AN309" i="1"/>
  <c r="AM309" i="1"/>
  <c r="AV302" i="1"/>
  <c r="AS302" i="1"/>
  <c r="AV301" i="1"/>
  <c r="AU301" i="1"/>
  <c r="AT301" i="1"/>
  <c r="AS301" i="1"/>
  <c r="AR301" i="1"/>
  <c r="AQ301" i="1"/>
  <c r="AP301" i="1"/>
  <c r="AO301" i="1"/>
  <c r="AN301" i="1"/>
  <c r="AM301" i="1"/>
  <c r="AV300" i="1"/>
  <c r="AU300" i="1"/>
  <c r="AT300" i="1"/>
  <c r="AS300" i="1"/>
  <c r="AR300" i="1"/>
  <c r="AQ300" i="1"/>
  <c r="AP300" i="1"/>
  <c r="AO300" i="1"/>
  <c r="AN300" i="1"/>
  <c r="AM300" i="1"/>
  <c r="AV298" i="1"/>
  <c r="AU298" i="1"/>
  <c r="AT298" i="1"/>
  <c r="AS298" i="1"/>
  <c r="AR298" i="1"/>
  <c r="AQ298" i="1"/>
  <c r="AP298" i="1"/>
  <c r="AO298" i="1"/>
  <c r="AN298" i="1"/>
  <c r="AM298" i="1"/>
  <c r="AV292" i="1"/>
  <c r="AU292" i="1"/>
  <c r="AT292" i="1"/>
  <c r="AS292" i="1"/>
  <c r="AR292" i="1"/>
  <c r="AQ292" i="1"/>
  <c r="AP292" i="1"/>
  <c r="AO292" i="1"/>
  <c r="AN292" i="1"/>
  <c r="AM292" i="1"/>
  <c r="AV291" i="1"/>
  <c r="AS291" i="1"/>
  <c r="AV290" i="1"/>
  <c r="AU290" i="1"/>
  <c r="AT290" i="1"/>
  <c r="AS290" i="1"/>
  <c r="AR290" i="1"/>
  <c r="AQ290" i="1"/>
  <c r="AP290" i="1"/>
  <c r="AO290" i="1"/>
  <c r="AN290" i="1"/>
  <c r="AM290" i="1"/>
  <c r="AV289" i="1"/>
  <c r="AU289" i="1"/>
  <c r="AT289" i="1"/>
  <c r="AS289" i="1"/>
  <c r="AR289" i="1"/>
  <c r="AQ289" i="1"/>
  <c r="AP289" i="1"/>
  <c r="AO289" i="1"/>
  <c r="AN289" i="1"/>
  <c r="AM289" i="1"/>
  <c r="AV278" i="1"/>
  <c r="AU278" i="1"/>
  <c r="AT278" i="1"/>
  <c r="AS278" i="1"/>
  <c r="AR278" i="1"/>
  <c r="AQ278" i="1"/>
  <c r="AP278" i="1"/>
  <c r="AO278" i="1"/>
  <c r="AN278" i="1"/>
  <c r="AM278" i="1"/>
  <c r="AX330" i="1"/>
  <c r="AX329" i="1"/>
  <c r="AB329" i="1"/>
  <c r="AB216" i="1"/>
  <c r="AH216" i="1"/>
  <c r="AK216" i="1"/>
  <c r="AM216" i="1"/>
  <c r="AN216" i="1"/>
  <c r="AO216" i="1"/>
  <c r="AP216" i="1"/>
  <c r="AQ216" i="1"/>
  <c r="AR216" i="1"/>
  <c r="AS216" i="1"/>
  <c r="AT216" i="1"/>
  <c r="AU216" i="1"/>
  <c r="AV216" i="1"/>
  <c r="AX216" i="1"/>
  <c r="BD216" i="1"/>
  <c r="BG216" i="1"/>
  <c r="F177" i="5"/>
  <c r="G177" i="5"/>
  <c r="C135" i="1"/>
  <c r="F176" i="5"/>
  <c r="G176" i="5"/>
  <c r="C136" i="1"/>
  <c r="E175" i="5"/>
  <c r="F175" i="5"/>
  <c r="G175" i="5"/>
  <c r="C138" i="1"/>
  <c r="E174" i="5"/>
  <c r="F174" i="5"/>
  <c r="G174" i="5"/>
  <c r="E173" i="5"/>
  <c r="F173" i="5"/>
  <c r="G173" i="5"/>
  <c r="E172" i="5"/>
  <c r="F172" i="5"/>
  <c r="G172" i="5"/>
  <c r="C133" i="1"/>
  <c r="F167" i="5"/>
  <c r="G167" i="5"/>
  <c r="C149" i="1"/>
  <c r="E164" i="5"/>
  <c r="F163" i="5"/>
  <c r="G163" i="5"/>
  <c r="C145" i="1"/>
  <c r="E154" i="5"/>
  <c r="E155" i="5"/>
  <c r="E156" i="5"/>
  <c r="F157" i="5"/>
  <c r="G157" i="5"/>
  <c r="C123" i="1"/>
  <c r="E153" i="5"/>
  <c r="F152" i="5"/>
  <c r="G152" i="5"/>
  <c r="D146" i="5"/>
  <c r="F146" i="5"/>
  <c r="G146" i="5"/>
  <c r="D145" i="5"/>
  <c r="F145" i="5"/>
  <c r="G145" i="5"/>
  <c r="D144" i="5"/>
  <c r="F144" i="5"/>
  <c r="G144" i="5"/>
  <c r="C271" i="1"/>
  <c r="D143" i="5"/>
  <c r="F143" i="5"/>
  <c r="G143" i="5"/>
  <c r="C263" i="1"/>
  <c r="D142" i="5"/>
  <c r="F142" i="5"/>
  <c r="G142" i="5"/>
  <c r="C258" i="1"/>
  <c r="D141" i="5"/>
  <c r="F141" i="5"/>
  <c r="G141" i="5"/>
  <c r="D140" i="5"/>
  <c r="F140" i="5"/>
  <c r="G140" i="5"/>
  <c r="C260" i="1"/>
  <c r="D139" i="5"/>
  <c r="F139" i="5"/>
  <c r="G139" i="5"/>
  <c r="C269" i="1"/>
  <c r="D138" i="5"/>
  <c r="F138" i="5"/>
  <c r="G138" i="5"/>
  <c r="D137" i="5"/>
  <c r="F137" i="5"/>
  <c r="G137" i="5"/>
  <c r="D136" i="5"/>
  <c r="F136" i="5"/>
  <c r="G136" i="5"/>
  <c r="D135" i="5"/>
  <c r="F135" i="5"/>
  <c r="G135" i="5"/>
  <c r="C264" i="1"/>
  <c r="D134" i="5"/>
  <c r="F134" i="5"/>
  <c r="G134" i="5"/>
  <c r="C262" i="1"/>
  <c r="D133" i="5"/>
  <c r="F133" i="5"/>
  <c r="G133" i="5"/>
  <c r="D132" i="5"/>
  <c r="F132" i="5"/>
  <c r="G132" i="5"/>
  <c r="C255" i="1"/>
  <c r="D131" i="5"/>
  <c r="F131" i="5"/>
  <c r="G131" i="5"/>
  <c r="D130" i="5"/>
  <c r="F130" i="5"/>
  <c r="G130" i="5"/>
  <c r="D129" i="5"/>
  <c r="F129" i="5"/>
  <c r="G129" i="5"/>
  <c r="D128" i="5"/>
  <c r="F128" i="5"/>
  <c r="G128" i="5"/>
  <c r="D127" i="5"/>
  <c r="F127" i="5"/>
  <c r="G127" i="5"/>
  <c r="D122" i="5"/>
  <c r="F122" i="5"/>
  <c r="G122" i="5"/>
  <c r="D121" i="5"/>
  <c r="F121" i="5"/>
  <c r="G121" i="5"/>
  <c r="D120" i="5"/>
  <c r="F120" i="5"/>
  <c r="G120" i="5"/>
  <c r="C115" i="1"/>
  <c r="D119" i="5"/>
  <c r="F119" i="5"/>
  <c r="G119" i="5"/>
  <c r="D118" i="5"/>
  <c r="F118" i="5"/>
  <c r="G118" i="5"/>
  <c r="D116" i="5"/>
  <c r="F116" i="5"/>
  <c r="G116" i="5"/>
  <c r="D115" i="5"/>
  <c r="F115" i="5"/>
  <c r="G115" i="5"/>
  <c r="C110" i="1"/>
  <c r="D109" i="5"/>
  <c r="H88" i="5"/>
  <c r="D108" i="5"/>
  <c r="D107" i="5"/>
  <c r="F107" i="5"/>
  <c r="G107" i="5"/>
  <c r="C94" i="1"/>
  <c r="D106" i="5"/>
  <c r="F106" i="5"/>
  <c r="G106" i="5"/>
  <c r="C99" i="1"/>
  <c r="D105" i="5"/>
  <c r="F105" i="5"/>
  <c r="G105" i="5"/>
  <c r="C102" i="1"/>
  <c r="D104" i="5"/>
  <c r="F104" i="5"/>
  <c r="G104" i="5"/>
  <c r="D103" i="5"/>
  <c r="F103" i="5"/>
  <c r="G103" i="5"/>
  <c r="C88" i="1"/>
  <c r="D102" i="5"/>
  <c r="F102" i="5"/>
  <c r="G102" i="5"/>
  <c r="C91" i="1"/>
  <c r="D101" i="5"/>
  <c r="F101" i="5"/>
  <c r="G101" i="5"/>
  <c r="C101" i="1"/>
  <c r="D100" i="5"/>
  <c r="F100" i="5"/>
  <c r="G100" i="5"/>
  <c r="C100" i="1"/>
  <c r="D99" i="5"/>
  <c r="F99" i="5"/>
  <c r="G99" i="5"/>
  <c r="C96" i="1"/>
  <c r="D98" i="5"/>
  <c r="F98" i="5"/>
  <c r="G98" i="5"/>
  <c r="D97" i="5"/>
  <c r="F97" i="5"/>
  <c r="G97" i="5"/>
  <c r="C93" i="1"/>
  <c r="D96" i="5"/>
  <c r="F96" i="5"/>
  <c r="G96" i="5"/>
  <c r="D95" i="5"/>
  <c r="F95" i="5"/>
  <c r="G95" i="5"/>
  <c r="D94" i="5"/>
  <c r="F94" i="5"/>
  <c r="G94" i="5"/>
  <c r="D93" i="5"/>
  <c r="F93" i="5"/>
  <c r="G93" i="5"/>
  <c r="D92" i="5"/>
  <c r="F92" i="5"/>
  <c r="G92" i="5"/>
  <c r="D91" i="5"/>
  <c r="F91" i="5"/>
  <c r="G91" i="5"/>
  <c r="C105" i="1"/>
  <c r="D84" i="5"/>
  <c r="F84" i="5"/>
  <c r="G84" i="5"/>
  <c r="D83" i="5"/>
  <c r="F83" i="5"/>
  <c r="G83" i="5"/>
  <c r="D82" i="5"/>
  <c r="F82" i="5"/>
  <c r="G82" i="5"/>
  <c r="D81" i="5"/>
  <c r="F81" i="5"/>
  <c r="G81" i="5"/>
  <c r="C65" i="1"/>
  <c r="D80" i="5"/>
  <c r="F80" i="5"/>
  <c r="G80" i="5"/>
  <c r="D79" i="5"/>
  <c r="F79" i="5"/>
  <c r="G79" i="5"/>
  <c r="D78" i="5"/>
  <c r="F78" i="5"/>
  <c r="G78" i="5"/>
  <c r="C76" i="1"/>
  <c r="D77" i="5"/>
  <c r="F77" i="5"/>
  <c r="G77" i="5"/>
  <c r="C77" i="1"/>
  <c r="D76" i="5"/>
  <c r="F76" i="5"/>
  <c r="G76" i="5"/>
  <c r="C72" i="1"/>
  <c r="D75" i="5"/>
  <c r="F75" i="5"/>
  <c r="G75" i="5"/>
  <c r="D74" i="5"/>
  <c r="F74" i="5"/>
  <c r="G74" i="5"/>
  <c r="D73" i="5"/>
  <c r="F73" i="5"/>
  <c r="G73" i="5"/>
  <c r="D72" i="5"/>
  <c r="F72" i="5"/>
  <c r="G72" i="5"/>
  <c r="D71" i="5"/>
  <c r="F71" i="5"/>
  <c r="G71" i="5"/>
  <c r="C74" i="1"/>
  <c r="D70" i="5"/>
  <c r="F70" i="5"/>
  <c r="G70" i="5"/>
  <c r="C79" i="1"/>
  <c r="D69" i="5"/>
  <c r="F69" i="5"/>
  <c r="G69" i="5"/>
  <c r="D68" i="5"/>
  <c r="F68" i="5"/>
  <c r="G68" i="5"/>
  <c r="D67" i="5"/>
  <c r="F67" i="5"/>
  <c r="G67" i="5"/>
  <c r="D66" i="5"/>
  <c r="F66" i="5"/>
  <c r="G66" i="5"/>
  <c r="D60" i="5"/>
  <c r="F60" i="5"/>
  <c r="G60" i="5"/>
  <c r="C57" i="1"/>
  <c r="F59" i="5"/>
  <c r="G59" i="5"/>
  <c r="D58" i="5"/>
  <c r="F58" i="5"/>
  <c r="G58" i="5"/>
  <c r="D57" i="5"/>
  <c r="F57" i="5"/>
  <c r="G57" i="5"/>
  <c r="D56" i="5"/>
  <c r="F56" i="5"/>
  <c r="G56" i="5"/>
  <c r="C43" i="1"/>
  <c r="D55" i="5"/>
  <c r="F55" i="5"/>
  <c r="G55" i="5"/>
  <c r="D54" i="5"/>
  <c r="F54" i="5"/>
  <c r="G54" i="5"/>
  <c r="C35" i="1"/>
  <c r="D53" i="5"/>
  <c r="F53" i="5"/>
  <c r="G53" i="5"/>
  <c r="D52" i="5"/>
  <c r="F52" i="5"/>
  <c r="G52" i="5"/>
  <c r="D51" i="5"/>
  <c r="F51" i="5"/>
  <c r="G51" i="5"/>
  <c r="C45" i="1"/>
  <c r="D50" i="5"/>
  <c r="F50" i="5"/>
  <c r="G50" i="5"/>
  <c r="D49" i="5"/>
  <c r="F49" i="5"/>
  <c r="G49" i="5"/>
  <c r="C46" i="1"/>
  <c r="D48" i="5"/>
  <c r="F48" i="5"/>
  <c r="G48" i="5"/>
  <c r="D47" i="5"/>
  <c r="F47" i="5"/>
  <c r="G47" i="5"/>
  <c r="C44" i="1"/>
  <c r="D46" i="5"/>
  <c r="F46" i="5"/>
  <c r="G46" i="5"/>
  <c r="D45" i="5"/>
  <c r="F45" i="5"/>
  <c r="G45" i="5"/>
  <c r="D44" i="5"/>
  <c r="F44" i="5"/>
  <c r="G44" i="5"/>
  <c r="C36" i="1"/>
  <c r="D43" i="5"/>
  <c r="F43" i="5"/>
  <c r="G43" i="5"/>
  <c r="C34" i="1"/>
  <c r="D42" i="5"/>
  <c r="F42" i="5"/>
  <c r="G42" i="5"/>
  <c r="D41" i="5"/>
  <c r="F41" i="5"/>
  <c r="G41" i="5"/>
  <c r="D40" i="5"/>
  <c r="F40" i="5"/>
  <c r="G40" i="5"/>
  <c r="C47" i="1"/>
  <c r="D39" i="5"/>
  <c r="F39" i="5"/>
  <c r="G39" i="5"/>
  <c r="D38" i="5"/>
  <c r="F38" i="5"/>
  <c r="G38" i="5"/>
  <c r="D37" i="5"/>
  <c r="F37" i="5"/>
  <c r="G37" i="5"/>
  <c r="D36" i="5"/>
  <c r="F36" i="5"/>
  <c r="G36" i="5"/>
  <c r="D30" i="5"/>
  <c r="H5" i="5"/>
  <c r="D29" i="5"/>
  <c r="D28" i="5"/>
  <c r="D27" i="5"/>
  <c r="F27" i="5"/>
  <c r="G27" i="5"/>
  <c r="D26" i="5"/>
  <c r="F26" i="5"/>
  <c r="G26" i="5"/>
  <c r="C12" i="1"/>
  <c r="F25" i="5"/>
  <c r="G25" i="5"/>
  <c r="D24" i="5"/>
  <c r="F24" i="5"/>
  <c r="G24" i="5"/>
  <c r="C16" i="1"/>
  <c r="D23" i="5"/>
  <c r="F23" i="5"/>
  <c r="G23" i="5"/>
  <c r="D22" i="5"/>
  <c r="F22" i="5"/>
  <c r="G22" i="5"/>
  <c r="D21" i="5"/>
  <c r="F21" i="5"/>
  <c r="G21" i="5"/>
  <c r="D20" i="5"/>
  <c r="F20" i="5"/>
  <c r="G20" i="5"/>
  <c r="C15" i="1"/>
  <c r="D19" i="5"/>
  <c r="F19" i="5"/>
  <c r="G19" i="5"/>
  <c r="D18" i="5"/>
  <c r="F18" i="5"/>
  <c r="G18" i="5"/>
  <c r="D17" i="5"/>
  <c r="F17" i="5"/>
  <c r="G17" i="5"/>
  <c r="C13" i="1"/>
  <c r="D16" i="5"/>
  <c r="F16" i="5"/>
  <c r="G16" i="5"/>
  <c r="C21" i="1"/>
  <c r="D15" i="5"/>
  <c r="F15" i="5"/>
  <c r="G15" i="5"/>
  <c r="C6" i="1"/>
  <c r="D14" i="5"/>
  <c r="F14" i="5"/>
  <c r="G14" i="5"/>
  <c r="D13" i="5"/>
  <c r="F13" i="5"/>
  <c r="G13" i="5"/>
  <c r="C14" i="1"/>
  <c r="D12" i="5"/>
  <c r="F12" i="5"/>
  <c r="G12" i="5"/>
  <c r="H12" i="5"/>
  <c r="I12" i="5"/>
  <c r="D10" i="5"/>
  <c r="F10" i="5"/>
  <c r="G10" i="5"/>
  <c r="C8" i="1"/>
  <c r="D9" i="5"/>
  <c r="F9" i="5"/>
  <c r="G9" i="5"/>
  <c r="C5" i="1"/>
  <c r="D8" i="5"/>
  <c r="F8" i="5"/>
  <c r="G8" i="5"/>
  <c r="H8" i="5"/>
  <c r="I8" i="5"/>
  <c r="D7" i="5"/>
  <c r="F7" i="5"/>
  <c r="G7" i="5"/>
  <c r="D6" i="5"/>
  <c r="F6" i="5"/>
  <c r="G6" i="5"/>
  <c r="H171" i="5"/>
  <c r="H151" i="5"/>
  <c r="H126" i="5"/>
  <c r="H114" i="5"/>
  <c r="F90" i="5"/>
  <c r="G90" i="5"/>
  <c r="F89" i="5"/>
  <c r="G89" i="5"/>
  <c r="H64" i="5"/>
  <c r="H35" i="5"/>
  <c r="BD298" i="1"/>
  <c r="BF298" i="1"/>
  <c r="BG298" i="1"/>
  <c r="BD299" i="1"/>
  <c r="BG299" i="1"/>
  <c r="BD300" i="1"/>
  <c r="BG300" i="1"/>
  <c r="BD301" i="1"/>
  <c r="BG301" i="1"/>
  <c r="BD302" i="1"/>
  <c r="BF302" i="1"/>
  <c r="BG302" i="1"/>
  <c r="BD303" i="1"/>
  <c r="BG303" i="1"/>
  <c r="AH298" i="1"/>
  <c r="AJ298" i="1"/>
  <c r="AK298" i="1"/>
  <c r="AH299" i="1"/>
  <c r="AK299" i="1"/>
  <c r="AH300" i="1"/>
  <c r="AK300" i="1"/>
  <c r="AH301" i="1"/>
  <c r="AK301" i="1"/>
  <c r="AH302" i="1"/>
  <c r="AJ302" i="1"/>
  <c r="AK302" i="1"/>
  <c r="AH303" i="1"/>
  <c r="AK303" i="1"/>
  <c r="BD278" i="1"/>
  <c r="BF278" i="1"/>
  <c r="BG278" i="1"/>
  <c r="BG288" i="1"/>
  <c r="BG289" i="1"/>
  <c r="BG290" i="1"/>
  <c r="BF291" i="1"/>
  <c r="BG291" i="1"/>
  <c r="BG292" i="1"/>
  <c r="AH278" i="1"/>
  <c r="AK278" i="1"/>
  <c r="AH288" i="1"/>
  <c r="AK288" i="1"/>
  <c r="AH289" i="1"/>
  <c r="AK289" i="1"/>
  <c r="AH290" i="1"/>
  <c r="AK290" i="1"/>
  <c r="AH291" i="1"/>
  <c r="AJ291" i="1"/>
  <c r="AK291" i="1"/>
  <c r="AH292" i="1"/>
  <c r="AK292" i="1"/>
  <c r="AH261" i="1"/>
  <c r="AJ261" i="1"/>
  <c r="AK261" i="1"/>
  <c r="AM261" i="1"/>
  <c r="AN261" i="1"/>
  <c r="AO261" i="1"/>
  <c r="AP261" i="1"/>
  <c r="AQ261" i="1"/>
  <c r="AR261" i="1"/>
  <c r="AS261" i="1"/>
  <c r="AT261" i="1"/>
  <c r="AU261" i="1"/>
  <c r="AV261" i="1"/>
  <c r="BD261" i="1"/>
  <c r="BF261" i="1"/>
  <c r="BG261" i="1"/>
  <c r="BG273" i="1"/>
  <c r="BF273" i="1"/>
  <c r="BD273" i="1"/>
  <c r="AV273" i="1"/>
  <c r="AU273" i="1"/>
  <c r="AT273" i="1"/>
  <c r="AS273" i="1"/>
  <c r="AR273" i="1"/>
  <c r="AQ273" i="1"/>
  <c r="AP273" i="1"/>
  <c r="AO273" i="1"/>
  <c r="AN273" i="1"/>
  <c r="AK273" i="1"/>
  <c r="AJ273" i="1"/>
  <c r="AH273" i="1"/>
  <c r="BG272" i="1"/>
  <c r="BF272" i="1"/>
  <c r="BD272" i="1"/>
  <c r="AV272" i="1"/>
  <c r="AU272" i="1"/>
  <c r="AT272" i="1"/>
  <c r="AS272" i="1"/>
  <c r="AR272" i="1"/>
  <c r="AQ272" i="1"/>
  <c r="AP272" i="1"/>
  <c r="AO272" i="1"/>
  <c r="AN272" i="1"/>
  <c r="AK272" i="1"/>
  <c r="AJ272" i="1"/>
  <c r="AH272" i="1"/>
  <c r="BG271" i="1"/>
  <c r="BF271" i="1"/>
  <c r="BD271" i="1"/>
  <c r="AV271" i="1"/>
  <c r="AU271" i="1"/>
  <c r="AT271" i="1"/>
  <c r="AS271" i="1"/>
  <c r="AR271" i="1"/>
  <c r="AQ271" i="1"/>
  <c r="AP271" i="1"/>
  <c r="AO271" i="1"/>
  <c r="AN271" i="1"/>
  <c r="AK271" i="1"/>
  <c r="AJ271" i="1"/>
  <c r="AH271" i="1"/>
  <c r="BG270" i="1"/>
  <c r="BF270" i="1"/>
  <c r="BD270" i="1"/>
  <c r="AV270" i="1"/>
  <c r="AU270" i="1"/>
  <c r="AT270" i="1"/>
  <c r="AS270" i="1"/>
  <c r="AR270" i="1"/>
  <c r="AQ270" i="1"/>
  <c r="AP270" i="1"/>
  <c r="AO270" i="1"/>
  <c r="AN270" i="1"/>
  <c r="AK270" i="1"/>
  <c r="AJ270" i="1"/>
  <c r="AH270" i="1"/>
  <c r="BG269" i="1"/>
  <c r="BF269" i="1"/>
  <c r="BD269" i="1"/>
  <c r="AV269" i="1"/>
  <c r="AU269" i="1"/>
  <c r="AT269" i="1"/>
  <c r="AS269" i="1"/>
  <c r="AR269" i="1"/>
  <c r="AQ269" i="1"/>
  <c r="AP269" i="1"/>
  <c r="AO269" i="1"/>
  <c r="AN269" i="1"/>
  <c r="AK269" i="1"/>
  <c r="AJ269" i="1"/>
  <c r="AH269" i="1"/>
  <c r="BG268" i="1"/>
  <c r="BF268" i="1"/>
  <c r="BD268" i="1"/>
  <c r="AV268" i="1"/>
  <c r="AU268" i="1"/>
  <c r="AT268" i="1"/>
  <c r="AS268" i="1"/>
  <c r="AR268" i="1"/>
  <c r="AQ268" i="1"/>
  <c r="AP268" i="1"/>
  <c r="AO268" i="1"/>
  <c r="AN268" i="1"/>
  <c r="AK268" i="1"/>
  <c r="AJ268" i="1"/>
  <c r="AH268" i="1"/>
  <c r="BG267" i="1"/>
  <c r="BF267" i="1"/>
  <c r="BD267" i="1"/>
  <c r="AV267" i="1"/>
  <c r="AU267" i="1"/>
  <c r="AT267" i="1"/>
  <c r="AS267" i="1"/>
  <c r="AR267" i="1"/>
  <c r="AQ267" i="1"/>
  <c r="AP267" i="1"/>
  <c r="AO267" i="1"/>
  <c r="AN267" i="1"/>
  <c r="AK267" i="1"/>
  <c r="AJ267" i="1"/>
  <c r="AH267" i="1"/>
  <c r="BG266" i="1"/>
  <c r="BF266" i="1"/>
  <c r="BD266" i="1"/>
  <c r="AV266" i="1"/>
  <c r="AU266" i="1"/>
  <c r="AT266" i="1"/>
  <c r="AS266" i="1"/>
  <c r="AR266" i="1"/>
  <c r="AQ266" i="1"/>
  <c r="AP266" i="1"/>
  <c r="AO266" i="1"/>
  <c r="AN266" i="1"/>
  <c r="AK266" i="1"/>
  <c r="AJ266" i="1"/>
  <c r="AH266" i="1"/>
  <c r="BG265" i="1"/>
  <c r="BF265" i="1"/>
  <c r="BD265" i="1"/>
  <c r="AV265" i="1"/>
  <c r="AU265" i="1"/>
  <c r="AT265" i="1"/>
  <c r="AS265" i="1"/>
  <c r="AR265" i="1"/>
  <c r="AQ265" i="1"/>
  <c r="AP265" i="1"/>
  <c r="AO265" i="1"/>
  <c r="AN265" i="1"/>
  <c r="AK265" i="1"/>
  <c r="AJ265" i="1"/>
  <c r="AH265" i="1"/>
  <c r="BG264" i="1"/>
  <c r="BF264" i="1"/>
  <c r="BD264" i="1"/>
  <c r="AV264" i="1"/>
  <c r="AU264" i="1"/>
  <c r="AT264" i="1"/>
  <c r="AS264" i="1"/>
  <c r="AR264" i="1"/>
  <c r="AQ264" i="1"/>
  <c r="AP264" i="1"/>
  <c r="AO264" i="1"/>
  <c r="AN264" i="1"/>
  <c r="AK264" i="1"/>
  <c r="AJ264" i="1"/>
  <c r="AH264" i="1"/>
  <c r="BG263" i="1"/>
  <c r="BF263" i="1"/>
  <c r="BD263" i="1"/>
  <c r="AV263" i="1"/>
  <c r="AU263" i="1"/>
  <c r="AT263" i="1"/>
  <c r="AS263" i="1"/>
  <c r="AR263" i="1"/>
  <c r="AQ263" i="1"/>
  <c r="AP263" i="1"/>
  <c r="AO263" i="1"/>
  <c r="AN263" i="1"/>
  <c r="AK263" i="1"/>
  <c r="AJ263" i="1"/>
  <c r="AH263" i="1"/>
  <c r="BG262" i="1"/>
  <c r="BF262" i="1"/>
  <c r="BD262" i="1"/>
  <c r="AV262" i="1"/>
  <c r="AU262" i="1"/>
  <c r="AT262" i="1"/>
  <c r="AS262" i="1"/>
  <c r="AR262" i="1"/>
  <c r="AQ262" i="1"/>
  <c r="AP262" i="1"/>
  <c r="AO262" i="1"/>
  <c r="AN262" i="1"/>
  <c r="AK262" i="1"/>
  <c r="AJ262" i="1"/>
  <c r="AH262" i="1"/>
  <c r="BG260" i="1"/>
  <c r="BF260" i="1"/>
  <c r="BD260" i="1"/>
  <c r="AV260" i="1"/>
  <c r="AU260" i="1"/>
  <c r="AT260" i="1"/>
  <c r="AS260" i="1"/>
  <c r="AR260" i="1"/>
  <c r="AQ260" i="1"/>
  <c r="AP260" i="1"/>
  <c r="AO260" i="1"/>
  <c r="AN260" i="1"/>
  <c r="AK260" i="1"/>
  <c r="AJ260" i="1"/>
  <c r="AH260" i="1"/>
  <c r="BG259" i="1"/>
  <c r="BF259" i="1"/>
  <c r="BD259" i="1"/>
  <c r="AV259" i="1"/>
  <c r="AU259" i="1"/>
  <c r="AT259" i="1"/>
  <c r="AS259" i="1"/>
  <c r="AR259" i="1"/>
  <c r="AQ259" i="1"/>
  <c r="AP259" i="1"/>
  <c r="AO259" i="1"/>
  <c r="AN259" i="1"/>
  <c r="AK259" i="1"/>
  <c r="AJ259" i="1"/>
  <c r="AH259" i="1"/>
  <c r="BG258" i="1"/>
  <c r="BF258" i="1"/>
  <c r="BD258" i="1"/>
  <c r="AV258" i="1"/>
  <c r="AU258" i="1"/>
  <c r="AT258" i="1"/>
  <c r="AS258" i="1"/>
  <c r="AR258" i="1"/>
  <c r="AQ258" i="1"/>
  <c r="AP258" i="1"/>
  <c r="AO258" i="1"/>
  <c r="AN258" i="1"/>
  <c r="AK258" i="1"/>
  <c r="AJ258" i="1"/>
  <c r="AH258" i="1"/>
  <c r="BG257" i="1"/>
  <c r="BF257" i="1"/>
  <c r="BD257" i="1"/>
  <c r="AV257" i="1"/>
  <c r="AU257" i="1"/>
  <c r="AT257" i="1"/>
  <c r="AS257" i="1"/>
  <c r="AR257" i="1"/>
  <c r="AQ257" i="1"/>
  <c r="AP257" i="1"/>
  <c r="AO257" i="1"/>
  <c r="AN257" i="1"/>
  <c r="AK257" i="1"/>
  <c r="AJ257" i="1"/>
  <c r="AH257" i="1"/>
  <c r="BG256" i="1"/>
  <c r="BF256" i="1"/>
  <c r="BD256" i="1"/>
  <c r="AV256" i="1"/>
  <c r="AU256" i="1"/>
  <c r="AT256" i="1"/>
  <c r="AS256" i="1"/>
  <c r="AR256" i="1"/>
  <c r="AQ256" i="1"/>
  <c r="AP256" i="1"/>
  <c r="AO256" i="1"/>
  <c r="AN256" i="1"/>
  <c r="AK256" i="1"/>
  <c r="AJ256" i="1"/>
  <c r="AH256" i="1"/>
  <c r="BG255" i="1"/>
  <c r="BF255" i="1"/>
  <c r="BD255" i="1"/>
  <c r="AV255" i="1"/>
  <c r="AU255" i="1"/>
  <c r="AT255" i="1"/>
  <c r="AS255" i="1"/>
  <c r="AR255" i="1"/>
  <c r="AQ255" i="1"/>
  <c r="AP255" i="1"/>
  <c r="AO255" i="1"/>
  <c r="AN255" i="1"/>
  <c r="AK255" i="1"/>
  <c r="AJ255" i="1"/>
  <c r="AH255" i="1"/>
  <c r="BG254" i="1"/>
  <c r="BF254" i="1"/>
  <c r="BD254" i="1"/>
  <c r="AV254" i="1"/>
  <c r="AU254" i="1"/>
  <c r="AS254" i="1"/>
  <c r="AK254" i="1"/>
  <c r="AJ254" i="1"/>
  <c r="AH25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0" i="1"/>
  <c r="AM259" i="1"/>
  <c r="AM258" i="1"/>
  <c r="AM257" i="1"/>
  <c r="AM256" i="1"/>
  <c r="AM255" i="1"/>
  <c r="O274" i="1"/>
  <c r="AB80" i="1"/>
  <c r="AH80" i="1"/>
  <c r="AK80" i="1"/>
  <c r="AM80" i="1"/>
  <c r="AN80" i="1"/>
  <c r="AO80" i="1"/>
  <c r="AP80" i="1"/>
  <c r="AQ80" i="1"/>
  <c r="AR80" i="1"/>
  <c r="AS80" i="1"/>
  <c r="AT80" i="1"/>
  <c r="AU80" i="1"/>
  <c r="AV80" i="1"/>
  <c r="AX80" i="1"/>
  <c r="BD80" i="1"/>
  <c r="BG80" i="1"/>
  <c r="AB104" i="1"/>
  <c r="AH104" i="1"/>
  <c r="AK104" i="1"/>
  <c r="AM104" i="1"/>
  <c r="AN104" i="1"/>
  <c r="AO104" i="1"/>
  <c r="AP104" i="1"/>
  <c r="AQ104" i="1"/>
  <c r="AR104" i="1"/>
  <c r="AS104" i="1"/>
  <c r="AT104" i="1"/>
  <c r="AU104" i="1"/>
  <c r="AV104" i="1"/>
  <c r="AX104" i="1"/>
  <c r="BD104" i="1"/>
  <c r="BG104" i="1"/>
  <c r="BG163" i="1"/>
  <c r="BD163" i="1"/>
  <c r="AX163" i="1"/>
  <c r="AV163" i="1"/>
  <c r="AS163" i="1"/>
  <c r="AM163" i="1"/>
  <c r="AK163" i="1"/>
  <c r="AH163" i="1"/>
  <c r="AB163" i="1"/>
  <c r="BG162" i="1"/>
  <c r="BD162" i="1"/>
  <c r="AX162" i="1"/>
  <c r="AV162" i="1"/>
  <c r="AU162" i="1"/>
  <c r="AT162" i="1"/>
  <c r="AS162" i="1"/>
  <c r="AR162" i="1"/>
  <c r="AQ162" i="1"/>
  <c r="AP162" i="1"/>
  <c r="AO162" i="1"/>
  <c r="AN162" i="1"/>
  <c r="AM162" i="1"/>
  <c r="AK162" i="1"/>
  <c r="AH162" i="1"/>
  <c r="AB162" i="1"/>
  <c r="BG174" i="1"/>
  <c r="BD174" i="1"/>
  <c r="AX174" i="1"/>
  <c r="AV174" i="1"/>
  <c r="AU174" i="1"/>
  <c r="AT174" i="1"/>
  <c r="AS174" i="1"/>
  <c r="AR174" i="1"/>
  <c r="AQ174" i="1"/>
  <c r="AP174" i="1"/>
  <c r="AO174" i="1"/>
  <c r="AN174" i="1"/>
  <c r="AM174" i="1"/>
  <c r="AK174" i="1"/>
  <c r="AH174" i="1"/>
  <c r="AB174" i="1"/>
  <c r="BG173" i="1"/>
  <c r="BD173" i="1"/>
  <c r="AX173" i="1"/>
  <c r="AV173" i="1"/>
  <c r="AU173" i="1"/>
  <c r="AT173" i="1"/>
  <c r="AS173" i="1"/>
  <c r="AR173" i="1"/>
  <c r="AQ173" i="1"/>
  <c r="AP173" i="1"/>
  <c r="AO173" i="1"/>
  <c r="AN173" i="1"/>
  <c r="AM173" i="1"/>
  <c r="AK173" i="1"/>
  <c r="AH173" i="1"/>
  <c r="AB173" i="1"/>
  <c r="BG172" i="1"/>
  <c r="BD172" i="1"/>
  <c r="AX172" i="1"/>
  <c r="AV172" i="1"/>
  <c r="AU172" i="1"/>
  <c r="AT172" i="1"/>
  <c r="AS172" i="1"/>
  <c r="AR172" i="1"/>
  <c r="AQ172" i="1"/>
  <c r="AP172" i="1"/>
  <c r="AO172" i="1"/>
  <c r="AN172" i="1"/>
  <c r="AM172" i="1"/>
  <c r="AK172" i="1"/>
  <c r="AH172" i="1"/>
  <c r="AB172" i="1"/>
  <c r="BG171" i="1"/>
  <c r="BD171" i="1"/>
  <c r="AX171" i="1"/>
  <c r="AV171" i="1"/>
  <c r="AU171" i="1"/>
  <c r="AT171" i="1"/>
  <c r="AS171" i="1"/>
  <c r="AR171" i="1"/>
  <c r="AQ171" i="1"/>
  <c r="AP171" i="1"/>
  <c r="AO171" i="1"/>
  <c r="AN171" i="1"/>
  <c r="AM171" i="1"/>
  <c r="AK171" i="1"/>
  <c r="AH171" i="1"/>
  <c r="AB171" i="1"/>
  <c r="BG170" i="1"/>
  <c r="BD170" i="1"/>
  <c r="AX170" i="1"/>
  <c r="AV170" i="1"/>
  <c r="AS170" i="1"/>
  <c r="AM170" i="1"/>
  <c r="AK170" i="1"/>
  <c r="AH170" i="1"/>
  <c r="AB170" i="1"/>
  <c r="BG169" i="1"/>
  <c r="BD169" i="1"/>
  <c r="AX169" i="1"/>
  <c r="AV169" i="1"/>
  <c r="AU169" i="1"/>
  <c r="AT169" i="1"/>
  <c r="AS169" i="1"/>
  <c r="AR169" i="1"/>
  <c r="AQ169" i="1"/>
  <c r="AP169" i="1"/>
  <c r="AO169" i="1"/>
  <c r="AN169" i="1"/>
  <c r="AM169" i="1"/>
  <c r="AK169" i="1"/>
  <c r="AH169" i="1"/>
  <c r="AB169" i="1"/>
  <c r="BG185" i="1"/>
  <c r="BD185" i="1"/>
  <c r="AX185" i="1"/>
  <c r="AV185" i="1"/>
  <c r="AU185" i="1"/>
  <c r="AT185" i="1"/>
  <c r="AS185" i="1"/>
  <c r="AR185" i="1"/>
  <c r="AQ185" i="1"/>
  <c r="AP185" i="1"/>
  <c r="AO185" i="1"/>
  <c r="AN185" i="1"/>
  <c r="AM185" i="1"/>
  <c r="AK185" i="1"/>
  <c r="AH185" i="1"/>
  <c r="AB185" i="1"/>
  <c r="BG184" i="1"/>
  <c r="BD184" i="1"/>
  <c r="AX184" i="1"/>
  <c r="AV184" i="1"/>
  <c r="AU184" i="1"/>
  <c r="AT184" i="1"/>
  <c r="AS184" i="1"/>
  <c r="AR184" i="1"/>
  <c r="AQ184" i="1"/>
  <c r="AP184" i="1"/>
  <c r="AO184" i="1"/>
  <c r="AN184" i="1"/>
  <c r="AM184" i="1"/>
  <c r="AK184" i="1"/>
  <c r="AH184" i="1"/>
  <c r="AB184" i="1"/>
  <c r="BG183" i="1"/>
  <c r="BD183" i="1"/>
  <c r="AX183" i="1"/>
  <c r="AV183" i="1"/>
  <c r="AU183" i="1"/>
  <c r="AT183" i="1"/>
  <c r="AS183" i="1"/>
  <c r="AR183" i="1"/>
  <c r="AQ183" i="1"/>
  <c r="AP183" i="1"/>
  <c r="AO183" i="1"/>
  <c r="AN183" i="1"/>
  <c r="AM183" i="1"/>
  <c r="AK183" i="1"/>
  <c r="AH183" i="1"/>
  <c r="AB183" i="1"/>
  <c r="BG182" i="1"/>
  <c r="BD182" i="1"/>
  <c r="AX182" i="1"/>
  <c r="AV182" i="1"/>
  <c r="AU182" i="1"/>
  <c r="AT182" i="1"/>
  <c r="AS182" i="1"/>
  <c r="AR182" i="1"/>
  <c r="AQ182" i="1"/>
  <c r="AP182" i="1"/>
  <c r="AO182" i="1"/>
  <c r="AN182" i="1"/>
  <c r="AM182" i="1"/>
  <c r="AK182" i="1"/>
  <c r="AH182" i="1"/>
  <c r="AB182" i="1"/>
  <c r="BG181" i="1"/>
  <c r="BD181" i="1"/>
  <c r="AX181" i="1"/>
  <c r="AV181" i="1"/>
  <c r="AS181" i="1"/>
  <c r="AM181" i="1"/>
  <c r="AK181" i="1"/>
  <c r="AH181" i="1"/>
  <c r="AB181" i="1"/>
  <c r="BG180" i="1"/>
  <c r="BD180" i="1"/>
  <c r="AX180" i="1"/>
  <c r="AV180" i="1"/>
  <c r="AU180" i="1"/>
  <c r="AT180" i="1"/>
  <c r="AS180" i="1"/>
  <c r="AR180" i="1"/>
  <c r="AQ180" i="1"/>
  <c r="AP180" i="1"/>
  <c r="AO180" i="1"/>
  <c r="AN180" i="1"/>
  <c r="AM180" i="1"/>
  <c r="AK180" i="1"/>
  <c r="AH180" i="1"/>
  <c r="AB180" i="1"/>
  <c r="BG196" i="1"/>
  <c r="BD196" i="1"/>
  <c r="AX196" i="1"/>
  <c r="AV196" i="1"/>
  <c r="AU196" i="1"/>
  <c r="AT196" i="1"/>
  <c r="AS196" i="1"/>
  <c r="AR196" i="1"/>
  <c r="AQ196" i="1"/>
  <c r="AP196" i="1"/>
  <c r="AO196" i="1"/>
  <c r="AN196" i="1"/>
  <c r="AM196" i="1"/>
  <c r="AK196" i="1"/>
  <c r="AH196" i="1"/>
  <c r="AB196" i="1"/>
  <c r="BG195" i="1"/>
  <c r="BD195" i="1"/>
  <c r="AX195" i="1"/>
  <c r="AV195" i="1"/>
  <c r="AU195" i="1"/>
  <c r="AT195" i="1"/>
  <c r="AS195" i="1"/>
  <c r="AR195" i="1"/>
  <c r="AQ195" i="1"/>
  <c r="AP195" i="1"/>
  <c r="AO195" i="1"/>
  <c r="AN195" i="1"/>
  <c r="AM195" i="1"/>
  <c r="AK195" i="1"/>
  <c r="AH195" i="1"/>
  <c r="AB195" i="1"/>
  <c r="BG194" i="1"/>
  <c r="BD194" i="1"/>
  <c r="AX194" i="1"/>
  <c r="AV194" i="1"/>
  <c r="AU194" i="1"/>
  <c r="AT194" i="1"/>
  <c r="AS194" i="1"/>
  <c r="AR194" i="1"/>
  <c r="AQ194" i="1"/>
  <c r="AP194" i="1"/>
  <c r="AO194" i="1"/>
  <c r="AN194" i="1"/>
  <c r="AM194" i="1"/>
  <c r="AK194" i="1"/>
  <c r="AH194" i="1"/>
  <c r="AB194" i="1"/>
  <c r="BG193" i="1"/>
  <c r="BD193" i="1"/>
  <c r="AX193" i="1"/>
  <c r="AV193" i="1"/>
  <c r="AU193" i="1"/>
  <c r="AT193" i="1"/>
  <c r="AS193" i="1"/>
  <c r="AR193" i="1"/>
  <c r="AQ193" i="1"/>
  <c r="AP193" i="1"/>
  <c r="AO193" i="1"/>
  <c r="AN193" i="1"/>
  <c r="AM193" i="1"/>
  <c r="AK193" i="1"/>
  <c r="AH193" i="1"/>
  <c r="AB193" i="1"/>
  <c r="BG192" i="1"/>
  <c r="BD192" i="1"/>
  <c r="AX192" i="1"/>
  <c r="AV192" i="1"/>
  <c r="AS192" i="1"/>
  <c r="AM192" i="1"/>
  <c r="AK192" i="1"/>
  <c r="AH192" i="1"/>
  <c r="AB192" i="1"/>
  <c r="BG191" i="1"/>
  <c r="BD191" i="1"/>
  <c r="AX191" i="1"/>
  <c r="AV191" i="1"/>
  <c r="AU191" i="1"/>
  <c r="AT191" i="1"/>
  <c r="AS191" i="1"/>
  <c r="AR191" i="1"/>
  <c r="AQ191" i="1"/>
  <c r="AP191" i="1"/>
  <c r="AO191" i="1"/>
  <c r="AN191" i="1"/>
  <c r="AM191" i="1"/>
  <c r="AK191" i="1"/>
  <c r="AH191" i="1"/>
  <c r="AB191" i="1"/>
  <c r="BG207" i="1"/>
  <c r="BD207" i="1"/>
  <c r="AX207" i="1"/>
  <c r="AV207" i="1"/>
  <c r="AU207" i="1"/>
  <c r="AT207" i="1"/>
  <c r="AS207" i="1"/>
  <c r="AR207" i="1"/>
  <c r="AQ207" i="1"/>
  <c r="AP207" i="1"/>
  <c r="AO207" i="1"/>
  <c r="AN207" i="1"/>
  <c r="AM207" i="1"/>
  <c r="AK207" i="1"/>
  <c r="AH207" i="1"/>
  <c r="AB207" i="1"/>
  <c r="BG206" i="1"/>
  <c r="BD206" i="1"/>
  <c r="AX206" i="1"/>
  <c r="AV206" i="1"/>
  <c r="AU206" i="1"/>
  <c r="AT206" i="1"/>
  <c r="AS206" i="1"/>
  <c r="AR206" i="1"/>
  <c r="AQ206" i="1"/>
  <c r="AP206" i="1"/>
  <c r="AO206" i="1"/>
  <c r="AN206" i="1"/>
  <c r="AM206" i="1"/>
  <c r="AK206" i="1"/>
  <c r="AH206" i="1"/>
  <c r="AB206" i="1"/>
  <c r="BG205" i="1"/>
  <c r="BD205" i="1"/>
  <c r="AX205" i="1"/>
  <c r="AV205" i="1"/>
  <c r="AU205" i="1"/>
  <c r="AT205" i="1"/>
  <c r="AS205" i="1"/>
  <c r="AR205" i="1"/>
  <c r="AQ205" i="1"/>
  <c r="AP205" i="1"/>
  <c r="AO205" i="1"/>
  <c r="AN205" i="1"/>
  <c r="AM205" i="1"/>
  <c r="AK205" i="1"/>
  <c r="AH205" i="1"/>
  <c r="AB205" i="1"/>
  <c r="BG204" i="1"/>
  <c r="BD204" i="1"/>
  <c r="AX204" i="1"/>
  <c r="AV204" i="1"/>
  <c r="AU204" i="1"/>
  <c r="AT204" i="1"/>
  <c r="AS204" i="1"/>
  <c r="AR204" i="1"/>
  <c r="AQ204" i="1"/>
  <c r="AP204" i="1"/>
  <c r="AO204" i="1"/>
  <c r="AN204" i="1"/>
  <c r="AM204" i="1"/>
  <c r="AK204" i="1"/>
  <c r="AH204" i="1"/>
  <c r="AB204" i="1"/>
  <c r="BG203" i="1"/>
  <c r="BD203" i="1"/>
  <c r="AX203" i="1"/>
  <c r="AV203" i="1"/>
  <c r="AS203" i="1"/>
  <c r="AM203" i="1"/>
  <c r="AK203" i="1"/>
  <c r="AH203" i="1"/>
  <c r="AB203" i="1"/>
  <c r="BG202" i="1"/>
  <c r="BD202" i="1"/>
  <c r="AX202" i="1"/>
  <c r="AV202" i="1"/>
  <c r="AU202" i="1"/>
  <c r="AT202" i="1"/>
  <c r="AS202" i="1"/>
  <c r="AR202" i="1"/>
  <c r="AQ202" i="1"/>
  <c r="AP202" i="1"/>
  <c r="AO202" i="1"/>
  <c r="AN202" i="1"/>
  <c r="AM202" i="1"/>
  <c r="AK202" i="1"/>
  <c r="AH202" i="1"/>
  <c r="AB202" i="1"/>
  <c r="BG215" i="1"/>
  <c r="BD215" i="1"/>
  <c r="AX215" i="1"/>
  <c r="AV215" i="1"/>
  <c r="AU215" i="1"/>
  <c r="AT215" i="1"/>
  <c r="AS215" i="1"/>
  <c r="AR215" i="1"/>
  <c r="AQ215" i="1"/>
  <c r="AP215" i="1"/>
  <c r="AO215" i="1"/>
  <c r="AN215" i="1"/>
  <c r="AM215" i="1"/>
  <c r="AK215" i="1"/>
  <c r="AH215" i="1"/>
  <c r="AB215" i="1"/>
  <c r="BG214" i="1"/>
  <c r="BD214" i="1"/>
  <c r="AX214" i="1"/>
  <c r="AV214" i="1"/>
  <c r="AU214" i="1"/>
  <c r="AT214" i="1"/>
  <c r="AS214" i="1"/>
  <c r="AR214" i="1"/>
  <c r="AQ214" i="1"/>
  <c r="AP214" i="1"/>
  <c r="AO214" i="1"/>
  <c r="AN214" i="1"/>
  <c r="AM214" i="1"/>
  <c r="AK214" i="1"/>
  <c r="AH214" i="1"/>
  <c r="AB214" i="1"/>
  <c r="BG213" i="1"/>
  <c r="BD213" i="1"/>
  <c r="AX213" i="1"/>
  <c r="AV213" i="1"/>
  <c r="AS213" i="1"/>
  <c r="AM213" i="1"/>
  <c r="AK213" i="1"/>
  <c r="AH213" i="1"/>
  <c r="AB213" i="1"/>
  <c r="BG226" i="1"/>
  <c r="BD226" i="1"/>
  <c r="AX226" i="1"/>
  <c r="AV226" i="1"/>
  <c r="AU226" i="1"/>
  <c r="AT226" i="1"/>
  <c r="AS226" i="1"/>
  <c r="AR226" i="1"/>
  <c r="AQ226" i="1"/>
  <c r="AP226" i="1"/>
  <c r="AO226" i="1"/>
  <c r="AN226" i="1"/>
  <c r="AM226" i="1"/>
  <c r="AK226" i="1"/>
  <c r="AH226" i="1"/>
  <c r="AB226" i="1"/>
  <c r="BG225" i="1"/>
  <c r="BD225" i="1"/>
  <c r="AX225" i="1"/>
  <c r="AV225" i="1"/>
  <c r="AU225" i="1"/>
  <c r="AT225" i="1"/>
  <c r="AS225" i="1"/>
  <c r="AR225" i="1"/>
  <c r="AQ225" i="1"/>
  <c r="AP225" i="1"/>
  <c r="AO225" i="1"/>
  <c r="AN225" i="1"/>
  <c r="AM225" i="1"/>
  <c r="AK225" i="1"/>
  <c r="AH225" i="1"/>
  <c r="AB225" i="1"/>
  <c r="BG224" i="1"/>
  <c r="BD224" i="1"/>
  <c r="AX224" i="1"/>
  <c r="AV224" i="1"/>
  <c r="AU224" i="1"/>
  <c r="AT224" i="1"/>
  <c r="AS224" i="1"/>
  <c r="AR224" i="1"/>
  <c r="AQ224" i="1"/>
  <c r="AP224" i="1"/>
  <c r="AO224" i="1"/>
  <c r="AN224" i="1"/>
  <c r="AM224" i="1"/>
  <c r="AK224" i="1"/>
  <c r="AH224" i="1"/>
  <c r="AB224" i="1"/>
  <c r="BG223" i="1"/>
  <c r="BD223" i="1"/>
  <c r="AX223" i="1"/>
  <c r="AV223" i="1"/>
  <c r="AU223" i="1"/>
  <c r="AT223" i="1"/>
  <c r="AS223" i="1"/>
  <c r="AR223" i="1"/>
  <c r="AQ223" i="1"/>
  <c r="AP223" i="1"/>
  <c r="AO223" i="1"/>
  <c r="AN223" i="1"/>
  <c r="AM223" i="1"/>
  <c r="AK223" i="1"/>
  <c r="AH223" i="1"/>
  <c r="AB223" i="1"/>
  <c r="BG222" i="1"/>
  <c r="BD222" i="1"/>
  <c r="AX222" i="1"/>
  <c r="AV222" i="1"/>
  <c r="AS222" i="1"/>
  <c r="AM222" i="1"/>
  <c r="AK222" i="1"/>
  <c r="AH222" i="1"/>
  <c r="AB222" i="1"/>
  <c r="BG221" i="1"/>
  <c r="BD221" i="1"/>
  <c r="AX221" i="1"/>
  <c r="AV221" i="1"/>
  <c r="AU221" i="1"/>
  <c r="AT221" i="1"/>
  <c r="AS221" i="1"/>
  <c r="AR221" i="1"/>
  <c r="AQ221" i="1"/>
  <c r="AP221" i="1"/>
  <c r="AO221" i="1"/>
  <c r="AN221" i="1"/>
  <c r="AM221" i="1"/>
  <c r="AK221" i="1"/>
  <c r="AH221" i="1"/>
  <c r="AB221" i="1"/>
  <c r="BG237" i="1"/>
  <c r="BD237" i="1"/>
  <c r="AX237" i="1"/>
  <c r="AV237" i="1"/>
  <c r="AU237" i="1"/>
  <c r="AT237" i="1"/>
  <c r="AS237" i="1"/>
  <c r="AR237" i="1"/>
  <c r="AQ237" i="1"/>
  <c r="AP237" i="1"/>
  <c r="AO237" i="1"/>
  <c r="AN237" i="1"/>
  <c r="AM237" i="1"/>
  <c r="AK237" i="1"/>
  <c r="AH237" i="1"/>
  <c r="AB237" i="1"/>
  <c r="BG236" i="1"/>
  <c r="BD236" i="1"/>
  <c r="AX236" i="1"/>
  <c r="AV236" i="1"/>
  <c r="AU236" i="1"/>
  <c r="AT236" i="1"/>
  <c r="AS236" i="1"/>
  <c r="AR236" i="1"/>
  <c r="AQ236" i="1"/>
  <c r="AP236" i="1"/>
  <c r="AO236" i="1"/>
  <c r="AN236" i="1"/>
  <c r="AM236" i="1"/>
  <c r="AK236" i="1"/>
  <c r="AH236" i="1"/>
  <c r="AB236" i="1"/>
  <c r="BG235" i="1"/>
  <c r="BD235" i="1"/>
  <c r="AX235" i="1"/>
  <c r="AV235" i="1"/>
  <c r="AU235" i="1"/>
  <c r="AT235" i="1"/>
  <c r="AS235" i="1"/>
  <c r="AR235" i="1"/>
  <c r="AQ235" i="1"/>
  <c r="AP235" i="1"/>
  <c r="AO235" i="1"/>
  <c r="AN235" i="1"/>
  <c r="AM235" i="1"/>
  <c r="AK235" i="1"/>
  <c r="AH235" i="1"/>
  <c r="AB235" i="1"/>
  <c r="BG234" i="1"/>
  <c r="BD234" i="1"/>
  <c r="AX234" i="1"/>
  <c r="AV234" i="1"/>
  <c r="AU234" i="1"/>
  <c r="AT234" i="1"/>
  <c r="AS234" i="1"/>
  <c r="AR234" i="1"/>
  <c r="AQ234" i="1"/>
  <c r="AP234" i="1"/>
  <c r="AO234" i="1"/>
  <c r="AN234" i="1"/>
  <c r="AM234" i="1"/>
  <c r="AK234" i="1"/>
  <c r="AH234" i="1"/>
  <c r="AB234" i="1"/>
  <c r="BG233" i="1"/>
  <c r="BD233" i="1"/>
  <c r="AX233" i="1"/>
  <c r="AV233" i="1"/>
  <c r="AS233" i="1"/>
  <c r="AM233" i="1"/>
  <c r="AK233" i="1"/>
  <c r="AH233" i="1"/>
  <c r="AB233" i="1"/>
  <c r="BG232" i="1"/>
  <c r="BD232" i="1"/>
  <c r="AX232" i="1"/>
  <c r="AV232" i="1"/>
  <c r="AU232" i="1"/>
  <c r="AT232" i="1"/>
  <c r="AS232" i="1"/>
  <c r="AR232" i="1"/>
  <c r="AQ232" i="1"/>
  <c r="AP232" i="1"/>
  <c r="AO232" i="1"/>
  <c r="AN232" i="1"/>
  <c r="AM232" i="1"/>
  <c r="AK232" i="1"/>
  <c r="AH232" i="1"/>
  <c r="AB232" i="1"/>
  <c r="BG248" i="1"/>
  <c r="BD248" i="1"/>
  <c r="AX248" i="1"/>
  <c r="AV248" i="1"/>
  <c r="AU248" i="1"/>
  <c r="AT248" i="1"/>
  <c r="AS248" i="1"/>
  <c r="AR248" i="1"/>
  <c r="AQ248" i="1"/>
  <c r="AP248" i="1"/>
  <c r="AO248" i="1"/>
  <c r="AN248" i="1"/>
  <c r="AM248" i="1"/>
  <c r="AK248" i="1"/>
  <c r="AH248" i="1"/>
  <c r="AB248" i="1"/>
  <c r="BG247" i="1"/>
  <c r="BD247" i="1"/>
  <c r="AX247" i="1"/>
  <c r="AV247" i="1"/>
  <c r="AU247" i="1"/>
  <c r="AT247" i="1"/>
  <c r="AS247" i="1"/>
  <c r="AR247" i="1"/>
  <c r="AQ247" i="1"/>
  <c r="AP247" i="1"/>
  <c r="AO247" i="1"/>
  <c r="AN247" i="1"/>
  <c r="AM247" i="1"/>
  <c r="AK247" i="1"/>
  <c r="AH247" i="1"/>
  <c r="AB247" i="1"/>
  <c r="BG246" i="1"/>
  <c r="BD246" i="1"/>
  <c r="AX246" i="1"/>
  <c r="AV246" i="1"/>
  <c r="AS246" i="1"/>
  <c r="AM246" i="1"/>
  <c r="AK246" i="1"/>
  <c r="AH246" i="1"/>
  <c r="AB246" i="1"/>
  <c r="BG245" i="1"/>
  <c r="BD245" i="1"/>
  <c r="AX245" i="1"/>
  <c r="AV245" i="1"/>
  <c r="AU245" i="1"/>
  <c r="AT245" i="1"/>
  <c r="AS245" i="1"/>
  <c r="AR245" i="1"/>
  <c r="AQ245" i="1"/>
  <c r="AP245" i="1"/>
  <c r="AO245" i="1"/>
  <c r="AN245" i="1"/>
  <c r="AM245" i="1"/>
  <c r="AK245" i="1"/>
  <c r="AH245" i="1"/>
  <c r="AB245" i="1"/>
  <c r="BG244" i="1"/>
  <c r="BD244" i="1"/>
  <c r="AX244" i="1"/>
  <c r="AV244" i="1"/>
  <c r="AS244" i="1"/>
  <c r="AM244" i="1"/>
  <c r="AK244" i="1"/>
  <c r="AH244" i="1"/>
  <c r="AB244" i="1"/>
  <c r="BG243" i="1"/>
  <c r="BD243" i="1"/>
  <c r="AX243" i="1"/>
  <c r="AV243" i="1"/>
  <c r="AU243" i="1"/>
  <c r="AT243" i="1"/>
  <c r="AS243" i="1"/>
  <c r="AR243" i="1"/>
  <c r="AQ243" i="1"/>
  <c r="AP243" i="1"/>
  <c r="AO243" i="1"/>
  <c r="AN243" i="1"/>
  <c r="AM243" i="1"/>
  <c r="AK243" i="1"/>
  <c r="AH243" i="1"/>
  <c r="AB243" i="1"/>
  <c r="BG156" i="1"/>
  <c r="BD156" i="1"/>
  <c r="AX156" i="1"/>
  <c r="AV156" i="1"/>
  <c r="AS156" i="1"/>
  <c r="AM156" i="1"/>
  <c r="AK156" i="1"/>
  <c r="AH156" i="1"/>
  <c r="AB156" i="1"/>
  <c r="BG155" i="1"/>
  <c r="BD155" i="1"/>
  <c r="AX155" i="1"/>
  <c r="AV155" i="1"/>
  <c r="AU155" i="1"/>
  <c r="AT155" i="1"/>
  <c r="AS155" i="1"/>
  <c r="AR155" i="1"/>
  <c r="AQ155" i="1"/>
  <c r="AP155" i="1"/>
  <c r="AO155" i="1"/>
  <c r="AN155" i="1"/>
  <c r="AM155" i="1"/>
  <c r="AK155" i="1"/>
  <c r="AH155" i="1"/>
  <c r="AB155" i="1"/>
  <c r="BG149" i="1"/>
  <c r="BD149" i="1"/>
  <c r="AV149" i="1"/>
  <c r="AU149" i="1"/>
  <c r="AT149" i="1"/>
  <c r="AS149" i="1"/>
  <c r="AR149" i="1"/>
  <c r="AQ149" i="1"/>
  <c r="AP149" i="1"/>
  <c r="AO149" i="1"/>
  <c r="AN149" i="1"/>
  <c r="AM149" i="1"/>
  <c r="AK149" i="1"/>
  <c r="AH149" i="1"/>
  <c r="BG148" i="1"/>
  <c r="BD148" i="1"/>
  <c r="AV148" i="1"/>
  <c r="AU148" i="1"/>
  <c r="AT148" i="1"/>
  <c r="AS148" i="1"/>
  <c r="AR148" i="1"/>
  <c r="AQ148" i="1"/>
  <c r="AP148" i="1"/>
  <c r="AO148" i="1"/>
  <c r="AN148" i="1"/>
  <c r="AM148" i="1"/>
  <c r="AK148" i="1"/>
  <c r="AH148" i="1"/>
  <c r="BG147" i="1"/>
  <c r="BD147" i="1"/>
  <c r="AV147" i="1"/>
  <c r="AS147" i="1"/>
  <c r="AK147" i="1"/>
  <c r="AH147" i="1"/>
  <c r="BG146" i="1"/>
  <c r="BD146" i="1"/>
  <c r="AV146" i="1"/>
  <c r="AU146" i="1"/>
  <c r="AT146" i="1"/>
  <c r="AS146" i="1"/>
  <c r="AR146" i="1"/>
  <c r="AQ146" i="1"/>
  <c r="AP146" i="1"/>
  <c r="AO146" i="1"/>
  <c r="AN146" i="1"/>
  <c r="AM146" i="1"/>
  <c r="AK146" i="1"/>
  <c r="AH146" i="1"/>
  <c r="BG145" i="1"/>
  <c r="BD145" i="1"/>
  <c r="AV145" i="1"/>
  <c r="AS145" i="1"/>
  <c r="AK145" i="1"/>
  <c r="AH145" i="1"/>
  <c r="BG144" i="1"/>
  <c r="BD144" i="1"/>
  <c r="AV144" i="1"/>
  <c r="AU144" i="1"/>
  <c r="AT144" i="1"/>
  <c r="AS144" i="1"/>
  <c r="AR144" i="1"/>
  <c r="AQ144" i="1"/>
  <c r="AP144" i="1"/>
  <c r="AO144" i="1"/>
  <c r="AN144" i="1"/>
  <c r="AM144" i="1"/>
  <c r="AK144" i="1"/>
  <c r="AH144" i="1"/>
  <c r="BD111" i="1"/>
  <c r="BG111" i="1"/>
  <c r="BD112" i="1"/>
  <c r="BG112" i="1"/>
  <c r="BD113" i="1"/>
  <c r="BG113" i="1"/>
  <c r="BD114" i="1"/>
  <c r="BG114" i="1"/>
  <c r="BD115" i="1"/>
  <c r="BG115" i="1"/>
  <c r="BD116" i="1"/>
  <c r="BG116" i="1"/>
  <c r="BD117" i="1"/>
  <c r="BG117" i="1"/>
  <c r="BG110" i="1"/>
  <c r="BD110" i="1"/>
  <c r="AS111" i="1"/>
  <c r="AV111" i="1"/>
  <c r="AM112" i="1"/>
  <c r="AN112" i="1"/>
  <c r="AO112" i="1"/>
  <c r="AP112" i="1"/>
  <c r="AQ112" i="1"/>
  <c r="AR112" i="1"/>
  <c r="AS112" i="1"/>
  <c r="AT112" i="1"/>
  <c r="AU112" i="1"/>
  <c r="AV112" i="1"/>
  <c r="AM113" i="1"/>
  <c r="AN113" i="1"/>
  <c r="AO113" i="1"/>
  <c r="AP113" i="1"/>
  <c r="AQ113" i="1"/>
  <c r="AR113" i="1"/>
  <c r="AS113" i="1"/>
  <c r="AT113" i="1"/>
  <c r="AU113" i="1"/>
  <c r="AV113" i="1"/>
  <c r="AM114" i="1"/>
  <c r="AN114" i="1"/>
  <c r="AO114" i="1"/>
  <c r="AP114" i="1"/>
  <c r="AQ114" i="1"/>
  <c r="AR114" i="1"/>
  <c r="AS114" i="1"/>
  <c r="AT114" i="1"/>
  <c r="AU114" i="1"/>
  <c r="AV114" i="1"/>
  <c r="AM115" i="1"/>
  <c r="AN115" i="1"/>
  <c r="AO115" i="1"/>
  <c r="AP115" i="1"/>
  <c r="AQ115" i="1"/>
  <c r="AR115" i="1"/>
  <c r="AS115" i="1"/>
  <c r="AT115" i="1"/>
  <c r="AU115" i="1"/>
  <c r="AV115" i="1"/>
  <c r="AM116" i="1"/>
  <c r="AN116" i="1"/>
  <c r="AO116" i="1"/>
  <c r="AP116" i="1"/>
  <c r="AQ116" i="1"/>
  <c r="AR116" i="1"/>
  <c r="AS116" i="1"/>
  <c r="AT116" i="1"/>
  <c r="AU116" i="1"/>
  <c r="AV116" i="1"/>
  <c r="AM117" i="1"/>
  <c r="AN117" i="1"/>
  <c r="AO117" i="1"/>
  <c r="AP117" i="1"/>
  <c r="AQ117" i="1"/>
  <c r="AR117" i="1"/>
  <c r="AS117" i="1"/>
  <c r="AT117" i="1"/>
  <c r="AU117" i="1"/>
  <c r="AV117" i="1"/>
  <c r="AV110" i="1"/>
  <c r="AU110" i="1"/>
  <c r="AT110" i="1"/>
  <c r="AS110" i="1"/>
  <c r="AR110" i="1"/>
  <c r="AQ110" i="1"/>
  <c r="AP110" i="1"/>
  <c r="AO110" i="1"/>
  <c r="AN110" i="1"/>
  <c r="AM110" i="1"/>
  <c r="AH111" i="1"/>
  <c r="AK111" i="1"/>
  <c r="AH112" i="1"/>
  <c r="AK112" i="1"/>
  <c r="AH113" i="1"/>
  <c r="AK113" i="1"/>
  <c r="AH114" i="1"/>
  <c r="AK114" i="1"/>
  <c r="AH115" i="1"/>
  <c r="AK115" i="1"/>
  <c r="AH116" i="1"/>
  <c r="AK116" i="1"/>
  <c r="AH117" i="1"/>
  <c r="AK117" i="1"/>
  <c r="AK110" i="1"/>
  <c r="AH110" i="1"/>
  <c r="AH88" i="1"/>
  <c r="AK88" i="1"/>
  <c r="AM88" i="1"/>
  <c r="AN88" i="1"/>
  <c r="AO88" i="1"/>
  <c r="AP88" i="1"/>
  <c r="AQ88" i="1"/>
  <c r="AR88" i="1"/>
  <c r="AS88" i="1"/>
  <c r="AT88" i="1"/>
  <c r="AU88" i="1"/>
  <c r="AV88" i="1"/>
  <c r="BD88" i="1"/>
  <c r="BG88" i="1"/>
  <c r="AH89" i="1"/>
  <c r="AK89" i="1"/>
  <c r="AM89" i="1"/>
  <c r="AN89" i="1"/>
  <c r="AO89" i="1"/>
  <c r="AP89" i="1"/>
  <c r="AQ89" i="1"/>
  <c r="AR89" i="1"/>
  <c r="AS89" i="1"/>
  <c r="AT89" i="1"/>
  <c r="AU89" i="1"/>
  <c r="AV89" i="1"/>
  <c r="BD89" i="1"/>
  <c r="BG89" i="1"/>
  <c r="AH90" i="1"/>
  <c r="AK90" i="1"/>
  <c r="AM90" i="1"/>
  <c r="AN90" i="1"/>
  <c r="AO90" i="1"/>
  <c r="AP90" i="1"/>
  <c r="AQ90" i="1"/>
  <c r="AR90" i="1"/>
  <c r="AS90" i="1"/>
  <c r="AT90" i="1"/>
  <c r="AU90" i="1"/>
  <c r="AV90" i="1"/>
  <c r="BD90" i="1"/>
  <c r="BG90" i="1"/>
  <c r="AH91" i="1"/>
  <c r="AK91" i="1"/>
  <c r="AM91" i="1"/>
  <c r="AN91" i="1"/>
  <c r="AO91" i="1"/>
  <c r="AP91" i="1"/>
  <c r="AQ91" i="1"/>
  <c r="AR91" i="1"/>
  <c r="AS91" i="1"/>
  <c r="AT91" i="1"/>
  <c r="AU91" i="1"/>
  <c r="AV91" i="1"/>
  <c r="BD91" i="1"/>
  <c r="BG91" i="1"/>
  <c r="AH92" i="1"/>
  <c r="AK92" i="1"/>
  <c r="AM92" i="1"/>
  <c r="AN92" i="1"/>
  <c r="AO92" i="1"/>
  <c r="AP92" i="1"/>
  <c r="AQ92" i="1"/>
  <c r="AR92" i="1"/>
  <c r="AS92" i="1"/>
  <c r="AT92" i="1"/>
  <c r="AU92" i="1"/>
  <c r="AV92" i="1"/>
  <c r="BD92" i="1"/>
  <c r="BG92" i="1"/>
  <c r="AH93" i="1"/>
  <c r="AK93" i="1"/>
  <c r="AM93" i="1"/>
  <c r="AN93" i="1"/>
  <c r="AO93" i="1"/>
  <c r="AP93" i="1"/>
  <c r="AQ93" i="1"/>
  <c r="AR93" i="1"/>
  <c r="AS93" i="1"/>
  <c r="AT93" i="1"/>
  <c r="AU93" i="1"/>
  <c r="AV93" i="1"/>
  <c r="BD93" i="1"/>
  <c r="BG93" i="1"/>
  <c r="AH94" i="1"/>
  <c r="AK94" i="1"/>
  <c r="AM94" i="1"/>
  <c r="AN94" i="1"/>
  <c r="AO94" i="1"/>
  <c r="AP94" i="1"/>
  <c r="AQ94" i="1"/>
  <c r="AR94" i="1"/>
  <c r="AS94" i="1"/>
  <c r="AT94" i="1"/>
  <c r="AU94" i="1"/>
  <c r="AV94" i="1"/>
  <c r="BD94" i="1"/>
  <c r="BG94" i="1"/>
  <c r="AH95" i="1"/>
  <c r="AK95" i="1"/>
  <c r="AM95" i="1"/>
  <c r="AN95" i="1"/>
  <c r="AO95" i="1"/>
  <c r="AP95" i="1"/>
  <c r="AQ95" i="1"/>
  <c r="AR95" i="1"/>
  <c r="AS95" i="1"/>
  <c r="AT95" i="1"/>
  <c r="AU95" i="1"/>
  <c r="AV95" i="1"/>
  <c r="BD95" i="1"/>
  <c r="BG95" i="1"/>
  <c r="AH96" i="1"/>
  <c r="AK96" i="1"/>
  <c r="AM96" i="1"/>
  <c r="AN96" i="1"/>
  <c r="AO96" i="1"/>
  <c r="AP96" i="1"/>
  <c r="AQ96" i="1"/>
  <c r="AR96" i="1"/>
  <c r="AS96" i="1"/>
  <c r="AT96" i="1"/>
  <c r="AU96" i="1"/>
  <c r="AV96" i="1"/>
  <c r="BD96" i="1"/>
  <c r="BG96" i="1"/>
  <c r="AB97" i="1"/>
  <c r="AH97" i="1"/>
  <c r="AK97" i="1"/>
  <c r="AM97" i="1"/>
  <c r="AN97" i="1"/>
  <c r="AO97" i="1"/>
  <c r="AP97" i="1"/>
  <c r="AQ97" i="1"/>
  <c r="AR97" i="1"/>
  <c r="AS97" i="1"/>
  <c r="AT97" i="1"/>
  <c r="AU97" i="1"/>
  <c r="AV97" i="1"/>
  <c r="AX97" i="1"/>
  <c r="BD97" i="1"/>
  <c r="BG97" i="1"/>
  <c r="AH98" i="1"/>
  <c r="AK98" i="1"/>
  <c r="AM98" i="1"/>
  <c r="AN98" i="1"/>
  <c r="AO98" i="1"/>
  <c r="AP98" i="1"/>
  <c r="AQ98" i="1"/>
  <c r="AR98" i="1"/>
  <c r="AS98" i="1"/>
  <c r="AT98" i="1"/>
  <c r="AU98" i="1"/>
  <c r="AV98" i="1"/>
  <c r="BD98" i="1"/>
  <c r="BG98" i="1"/>
  <c r="AH99" i="1"/>
  <c r="AK99" i="1"/>
  <c r="AM99" i="1"/>
  <c r="AN99" i="1"/>
  <c r="AO99" i="1"/>
  <c r="AP99" i="1"/>
  <c r="AQ99" i="1"/>
  <c r="AR99" i="1"/>
  <c r="AS99" i="1"/>
  <c r="AT99" i="1"/>
  <c r="AU99" i="1"/>
  <c r="AV99" i="1"/>
  <c r="BD99" i="1"/>
  <c r="BG99" i="1"/>
  <c r="AH100" i="1"/>
  <c r="AK100" i="1"/>
  <c r="AM100" i="1"/>
  <c r="AN100" i="1"/>
  <c r="AO100" i="1"/>
  <c r="AP100" i="1"/>
  <c r="AQ100" i="1"/>
  <c r="AR100" i="1"/>
  <c r="AS100" i="1"/>
  <c r="AT100" i="1"/>
  <c r="AU100" i="1"/>
  <c r="AV100" i="1"/>
  <c r="BD100" i="1"/>
  <c r="BG100" i="1"/>
  <c r="AH101" i="1"/>
  <c r="AK101" i="1"/>
  <c r="AM101" i="1"/>
  <c r="AN101" i="1"/>
  <c r="AO101" i="1"/>
  <c r="AP101" i="1"/>
  <c r="AQ101" i="1"/>
  <c r="AR101" i="1"/>
  <c r="AS101" i="1"/>
  <c r="AT101" i="1"/>
  <c r="AU101" i="1"/>
  <c r="AV101" i="1"/>
  <c r="BD101" i="1"/>
  <c r="BG101" i="1"/>
  <c r="AH102" i="1"/>
  <c r="AK102" i="1"/>
  <c r="AM102" i="1"/>
  <c r="AN102" i="1"/>
  <c r="AO102" i="1"/>
  <c r="AP102" i="1"/>
  <c r="AQ102" i="1"/>
  <c r="AR102" i="1"/>
  <c r="AS102" i="1"/>
  <c r="AT102" i="1"/>
  <c r="AU102" i="1"/>
  <c r="AV102" i="1"/>
  <c r="BD102" i="1"/>
  <c r="BG102" i="1"/>
  <c r="AH103" i="1"/>
  <c r="AK103" i="1"/>
  <c r="AM103" i="1"/>
  <c r="AN103" i="1"/>
  <c r="AO103" i="1"/>
  <c r="AP103" i="1"/>
  <c r="AQ103" i="1"/>
  <c r="AR103" i="1"/>
  <c r="AS103" i="1"/>
  <c r="AT103" i="1"/>
  <c r="AU103" i="1"/>
  <c r="AV103" i="1"/>
  <c r="BD103" i="1"/>
  <c r="BG103" i="1"/>
  <c r="AH105" i="1"/>
  <c r="AK105" i="1"/>
  <c r="AM105" i="1"/>
  <c r="AN105" i="1"/>
  <c r="AO105" i="1"/>
  <c r="AP105" i="1"/>
  <c r="AQ105" i="1"/>
  <c r="AR105" i="1"/>
  <c r="AS105" i="1"/>
  <c r="AT105" i="1"/>
  <c r="AU105" i="1"/>
  <c r="AV105" i="1"/>
  <c r="BD105" i="1"/>
  <c r="BG105" i="1"/>
  <c r="AH64" i="1"/>
  <c r="AK64" i="1"/>
  <c r="AM64" i="1"/>
  <c r="AN64" i="1"/>
  <c r="AO64" i="1"/>
  <c r="AP64" i="1"/>
  <c r="AQ64" i="1"/>
  <c r="AR64" i="1"/>
  <c r="AS64" i="1"/>
  <c r="AT64" i="1"/>
  <c r="AU64" i="1"/>
  <c r="AV64" i="1"/>
  <c r="BD64" i="1"/>
  <c r="BG64" i="1"/>
  <c r="AH65" i="1"/>
  <c r="AK65" i="1"/>
  <c r="AM65" i="1"/>
  <c r="AN65" i="1"/>
  <c r="AO65" i="1"/>
  <c r="AP65" i="1"/>
  <c r="AQ65" i="1"/>
  <c r="AR65" i="1"/>
  <c r="AS65" i="1"/>
  <c r="AT65" i="1"/>
  <c r="AU65" i="1"/>
  <c r="AV65" i="1"/>
  <c r="BD65" i="1"/>
  <c r="BG65" i="1"/>
  <c r="AH66" i="1"/>
  <c r="AK66" i="1"/>
  <c r="AM66" i="1"/>
  <c r="AN66" i="1"/>
  <c r="AO66" i="1"/>
  <c r="AP66" i="1"/>
  <c r="AQ66" i="1"/>
  <c r="AR66" i="1"/>
  <c r="AS66" i="1"/>
  <c r="AT66" i="1"/>
  <c r="AU66" i="1"/>
  <c r="AV66" i="1"/>
  <c r="BD66" i="1"/>
  <c r="BG66" i="1"/>
  <c r="AH67" i="1"/>
  <c r="AK67" i="1"/>
  <c r="AM67" i="1"/>
  <c r="AN67" i="1"/>
  <c r="AO67" i="1"/>
  <c r="AP67" i="1"/>
  <c r="AQ67" i="1"/>
  <c r="AR67" i="1"/>
  <c r="AS67" i="1"/>
  <c r="AT67" i="1"/>
  <c r="AU67" i="1"/>
  <c r="AV67" i="1"/>
  <c r="BD67" i="1"/>
  <c r="BG67" i="1"/>
  <c r="AH68" i="1"/>
  <c r="AK68" i="1"/>
  <c r="AM68" i="1"/>
  <c r="AN68" i="1"/>
  <c r="AO68" i="1"/>
  <c r="AP68" i="1"/>
  <c r="AQ68" i="1"/>
  <c r="AR68" i="1"/>
  <c r="AS68" i="1"/>
  <c r="AT68" i="1"/>
  <c r="AU68" i="1"/>
  <c r="AV68" i="1"/>
  <c r="BD68" i="1"/>
  <c r="BG68" i="1"/>
  <c r="AH69" i="1"/>
  <c r="AK69" i="1"/>
  <c r="AM69" i="1"/>
  <c r="AN69" i="1"/>
  <c r="AO69" i="1"/>
  <c r="AP69" i="1"/>
  <c r="AQ69" i="1"/>
  <c r="AR69" i="1"/>
  <c r="AS69" i="1"/>
  <c r="AT69" i="1"/>
  <c r="AU69" i="1"/>
  <c r="AV69" i="1"/>
  <c r="BD69" i="1"/>
  <c r="BG69" i="1"/>
  <c r="AH70" i="1"/>
  <c r="AK70" i="1"/>
  <c r="AM70" i="1"/>
  <c r="AN70" i="1"/>
  <c r="AO70" i="1"/>
  <c r="AP70" i="1"/>
  <c r="AQ70" i="1"/>
  <c r="AR70" i="1"/>
  <c r="AS70" i="1"/>
  <c r="AT70" i="1"/>
  <c r="AU70" i="1"/>
  <c r="AV70" i="1"/>
  <c r="BD70" i="1"/>
  <c r="BG70" i="1"/>
  <c r="AH71" i="1"/>
  <c r="AK71" i="1"/>
  <c r="AM71" i="1"/>
  <c r="AN71" i="1"/>
  <c r="AO71" i="1"/>
  <c r="AP71" i="1"/>
  <c r="AQ71" i="1"/>
  <c r="AR71" i="1"/>
  <c r="AS71" i="1"/>
  <c r="AT71" i="1"/>
  <c r="AU71" i="1"/>
  <c r="AV71" i="1"/>
  <c r="BD71" i="1"/>
  <c r="BG71" i="1"/>
  <c r="AH72" i="1"/>
  <c r="AK72" i="1"/>
  <c r="AM72" i="1"/>
  <c r="AN72" i="1"/>
  <c r="AO72" i="1"/>
  <c r="AP72" i="1"/>
  <c r="AQ72" i="1"/>
  <c r="AR72" i="1"/>
  <c r="AS72" i="1"/>
  <c r="AT72" i="1"/>
  <c r="AU72" i="1"/>
  <c r="AV72" i="1"/>
  <c r="BD72" i="1"/>
  <c r="BG72" i="1"/>
  <c r="AH73" i="1"/>
  <c r="AK73" i="1"/>
  <c r="AM73" i="1"/>
  <c r="AN73" i="1"/>
  <c r="AO73" i="1"/>
  <c r="AP73" i="1"/>
  <c r="AQ73" i="1"/>
  <c r="AR73" i="1"/>
  <c r="AS73" i="1"/>
  <c r="AT73" i="1"/>
  <c r="AU73" i="1"/>
  <c r="AV73" i="1"/>
  <c r="BD73" i="1"/>
  <c r="BG73" i="1"/>
  <c r="AH74" i="1"/>
  <c r="AK74" i="1"/>
  <c r="AM74" i="1"/>
  <c r="AN74" i="1"/>
  <c r="AO74" i="1"/>
  <c r="AP74" i="1"/>
  <c r="AQ74" i="1"/>
  <c r="AR74" i="1"/>
  <c r="AS74" i="1"/>
  <c r="AT74" i="1"/>
  <c r="AU74" i="1"/>
  <c r="AV74" i="1"/>
  <c r="BD74" i="1"/>
  <c r="BG74" i="1"/>
  <c r="AH75" i="1"/>
  <c r="AK75" i="1"/>
  <c r="AM75" i="1"/>
  <c r="AN75" i="1"/>
  <c r="AO75" i="1"/>
  <c r="AP75" i="1"/>
  <c r="AQ75" i="1"/>
  <c r="AR75" i="1"/>
  <c r="AS75" i="1"/>
  <c r="AT75" i="1"/>
  <c r="AU75" i="1"/>
  <c r="AV75" i="1"/>
  <c r="BD75" i="1"/>
  <c r="BG75" i="1"/>
  <c r="AH76" i="1"/>
  <c r="AK76" i="1"/>
  <c r="AM76" i="1"/>
  <c r="AN76" i="1"/>
  <c r="AO76" i="1"/>
  <c r="AP76" i="1"/>
  <c r="AQ76" i="1"/>
  <c r="AR76" i="1"/>
  <c r="AS76" i="1"/>
  <c r="AT76" i="1"/>
  <c r="AU76" i="1"/>
  <c r="AV76" i="1"/>
  <c r="BD76" i="1"/>
  <c r="BG76" i="1"/>
  <c r="AH77" i="1"/>
  <c r="AK77" i="1"/>
  <c r="AM77" i="1"/>
  <c r="AN77" i="1"/>
  <c r="AO77" i="1"/>
  <c r="AP77" i="1"/>
  <c r="AQ77" i="1"/>
  <c r="AR77" i="1"/>
  <c r="AS77" i="1"/>
  <c r="AT77" i="1"/>
  <c r="AU77" i="1"/>
  <c r="AV77" i="1"/>
  <c r="BD77" i="1"/>
  <c r="BG77" i="1"/>
  <c r="AH78" i="1"/>
  <c r="AK78" i="1"/>
  <c r="AM78" i="1"/>
  <c r="AN78" i="1"/>
  <c r="AO78" i="1"/>
  <c r="AP78" i="1"/>
  <c r="AQ78" i="1"/>
  <c r="AR78" i="1"/>
  <c r="AS78" i="1"/>
  <c r="AT78" i="1"/>
  <c r="AU78" i="1"/>
  <c r="AV78" i="1"/>
  <c r="BD78" i="1"/>
  <c r="BG78" i="1"/>
  <c r="AH79" i="1"/>
  <c r="AK79" i="1"/>
  <c r="AM79" i="1"/>
  <c r="AN79" i="1"/>
  <c r="AO79" i="1"/>
  <c r="AP79" i="1"/>
  <c r="AQ79" i="1"/>
  <c r="AR79" i="1"/>
  <c r="AS79" i="1"/>
  <c r="AT79" i="1"/>
  <c r="AU79" i="1"/>
  <c r="AV79" i="1"/>
  <c r="BD79" i="1"/>
  <c r="BG79" i="1"/>
  <c r="AH81" i="1"/>
  <c r="AK81" i="1"/>
  <c r="AM81" i="1"/>
  <c r="AN81" i="1"/>
  <c r="AO81" i="1"/>
  <c r="AP81" i="1"/>
  <c r="AQ81" i="1"/>
  <c r="AR81" i="1"/>
  <c r="AS81" i="1"/>
  <c r="AT81" i="1"/>
  <c r="AU81" i="1"/>
  <c r="AV81" i="1"/>
  <c r="BD81" i="1"/>
  <c r="BG81" i="1"/>
  <c r="AH35" i="1"/>
  <c r="AK35" i="1"/>
  <c r="AM35" i="1"/>
  <c r="AN35" i="1"/>
  <c r="AO35" i="1"/>
  <c r="AP35" i="1"/>
  <c r="AQ35" i="1"/>
  <c r="AR35" i="1"/>
  <c r="AS35" i="1"/>
  <c r="AT35" i="1"/>
  <c r="AU35" i="1"/>
  <c r="AV35" i="1"/>
  <c r="BD35" i="1"/>
  <c r="BG35" i="1"/>
  <c r="AH36" i="1"/>
  <c r="AK36" i="1"/>
  <c r="AM36" i="1"/>
  <c r="AN36" i="1"/>
  <c r="AO36" i="1"/>
  <c r="AP36" i="1"/>
  <c r="AQ36" i="1"/>
  <c r="AR36" i="1"/>
  <c r="AS36" i="1"/>
  <c r="AT36" i="1"/>
  <c r="AU36" i="1"/>
  <c r="AV36" i="1"/>
  <c r="BD36" i="1"/>
  <c r="BG36" i="1"/>
  <c r="AH37" i="1"/>
  <c r="AK37" i="1"/>
  <c r="AM37" i="1"/>
  <c r="AN37" i="1"/>
  <c r="AO37" i="1"/>
  <c r="AP37" i="1"/>
  <c r="AQ37" i="1"/>
  <c r="AR37" i="1"/>
  <c r="AS37" i="1"/>
  <c r="AT37" i="1"/>
  <c r="AU37" i="1"/>
  <c r="AV37" i="1"/>
  <c r="BD37" i="1"/>
  <c r="BG37" i="1"/>
  <c r="AH38" i="1"/>
  <c r="AK38" i="1"/>
  <c r="AM38" i="1"/>
  <c r="AN38" i="1"/>
  <c r="AO38" i="1"/>
  <c r="AP38" i="1"/>
  <c r="AQ38" i="1"/>
  <c r="AR38" i="1"/>
  <c r="AS38" i="1"/>
  <c r="AT38" i="1"/>
  <c r="AU38" i="1"/>
  <c r="AV38" i="1"/>
  <c r="BD38" i="1"/>
  <c r="BG38" i="1"/>
  <c r="AH39" i="1"/>
  <c r="AK39" i="1"/>
  <c r="AM39" i="1"/>
  <c r="AN39" i="1"/>
  <c r="AO39" i="1"/>
  <c r="AP39" i="1"/>
  <c r="AQ39" i="1"/>
  <c r="AR39" i="1"/>
  <c r="AS39" i="1"/>
  <c r="AT39" i="1"/>
  <c r="AU39" i="1"/>
  <c r="AV39" i="1"/>
  <c r="BD39" i="1"/>
  <c r="BG39" i="1"/>
  <c r="AH40" i="1"/>
  <c r="AK40" i="1"/>
  <c r="AM40" i="1"/>
  <c r="AN40" i="1"/>
  <c r="AO40" i="1"/>
  <c r="AP40" i="1"/>
  <c r="AQ40" i="1"/>
  <c r="AR40" i="1"/>
  <c r="AS40" i="1"/>
  <c r="AT40" i="1"/>
  <c r="AU40" i="1"/>
  <c r="AV40" i="1"/>
  <c r="BD40" i="1"/>
  <c r="BG40" i="1"/>
  <c r="AH41" i="1"/>
  <c r="AK41" i="1"/>
  <c r="AM41" i="1"/>
  <c r="AN41" i="1"/>
  <c r="AO41" i="1"/>
  <c r="AP41" i="1"/>
  <c r="AQ41" i="1"/>
  <c r="AR41" i="1"/>
  <c r="AS41" i="1"/>
  <c r="AT41" i="1"/>
  <c r="AU41" i="1"/>
  <c r="AV41" i="1"/>
  <c r="BD41" i="1"/>
  <c r="BG41" i="1"/>
  <c r="AH42" i="1"/>
  <c r="AK42" i="1"/>
  <c r="AM42" i="1"/>
  <c r="AN42" i="1"/>
  <c r="AO42" i="1"/>
  <c r="AP42" i="1"/>
  <c r="AQ42" i="1"/>
  <c r="AR42" i="1"/>
  <c r="AS42" i="1"/>
  <c r="AT42" i="1"/>
  <c r="AU42" i="1"/>
  <c r="AV42" i="1"/>
  <c r="BD42" i="1"/>
  <c r="BG42" i="1"/>
  <c r="AH43" i="1"/>
  <c r="AK43" i="1"/>
  <c r="AM43" i="1"/>
  <c r="AN43" i="1"/>
  <c r="AO43" i="1"/>
  <c r="AP43" i="1"/>
  <c r="AQ43" i="1"/>
  <c r="AR43" i="1"/>
  <c r="AS43" i="1"/>
  <c r="AT43" i="1"/>
  <c r="AU43" i="1"/>
  <c r="AV43" i="1"/>
  <c r="BD43" i="1"/>
  <c r="BG43" i="1"/>
  <c r="AH44" i="1"/>
  <c r="AK44" i="1"/>
  <c r="AM44" i="1"/>
  <c r="AN44" i="1"/>
  <c r="AO44" i="1"/>
  <c r="AP44" i="1"/>
  <c r="AQ44" i="1"/>
  <c r="AR44" i="1"/>
  <c r="AS44" i="1"/>
  <c r="AT44" i="1"/>
  <c r="AU44" i="1"/>
  <c r="AV44" i="1"/>
  <c r="BD44" i="1"/>
  <c r="BG44" i="1"/>
  <c r="AH45" i="1"/>
  <c r="AK45" i="1"/>
  <c r="AM45" i="1"/>
  <c r="AN45" i="1"/>
  <c r="AO45" i="1"/>
  <c r="AP45" i="1"/>
  <c r="AQ45" i="1"/>
  <c r="AR45" i="1"/>
  <c r="AS45" i="1"/>
  <c r="AT45" i="1"/>
  <c r="AU45" i="1"/>
  <c r="AV45" i="1"/>
  <c r="BD45" i="1"/>
  <c r="BG45" i="1"/>
  <c r="AH46" i="1"/>
  <c r="AK46" i="1"/>
  <c r="AM46" i="1"/>
  <c r="AN46" i="1"/>
  <c r="AO46" i="1"/>
  <c r="AP46" i="1"/>
  <c r="AQ46" i="1"/>
  <c r="AR46" i="1"/>
  <c r="AS46" i="1"/>
  <c r="AT46" i="1"/>
  <c r="AU46" i="1"/>
  <c r="AV46" i="1"/>
  <c r="BD46" i="1"/>
  <c r="BG46" i="1"/>
  <c r="AH47" i="1"/>
  <c r="AK47" i="1"/>
  <c r="AM47" i="1"/>
  <c r="AN47" i="1"/>
  <c r="AO47" i="1"/>
  <c r="AP47" i="1"/>
  <c r="AQ47" i="1"/>
  <c r="AR47" i="1"/>
  <c r="AS47" i="1"/>
  <c r="AT47" i="1"/>
  <c r="AU47" i="1"/>
  <c r="AV47" i="1"/>
  <c r="BD47" i="1"/>
  <c r="BG47" i="1"/>
  <c r="AH48" i="1"/>
  <c r="AK48" i="1"/>
  <c r="AM48" i="1"/>
  <c r="AN48" i="1"/>
  <c r="AO48" i="1"/>
  <c r="AP48" i="1"/>
  <c r="AQ48" i="1"/>
  <c r="AR48" i="1"/>
  <c r="AS48" i="1"/>
  <c r="AT48" i="1"/>
  <c r="AU48" i="1"/>
  <c r="AV48" i="1"/>
  <c r="BD48" i="1"/>
  <c r="BG48" i="1"/>
  <c r="AH49" i="1"/>
  <c r="AK49" i="1"/>
  <c r="AM49" i="1"/>
  <c r="AN49" i="1"/>
  <c r="AO49" i="1"/>
  <c r="AP49" i="1"/>
  <c r="AQ49" i="1"/>
  <c r="AR49" i="1"/>
  <c r="AS49" i="1"/>
  <c r="AT49" i="1"/>
  <c r="AU49" i="1"/>
  <c r="AV49" i="1"/>
  <c r="BD49" i="1"/>
  <c r="BG49" i="1"/>
  <c r="AH50" i="1"/>
  <c r="AK50" i="1"/>
  <c r="AM50" i="1"/>
  <c r="AN50" i="1"/>
  <c r="AO50" i="1"/>
  <c r="AP50" i="1"/>
  <c r="AQ50" i="1"/>
  <c r="AR50" i="1"/>
  <c r="AS50" i="1"/>
  <c r="AT50" i="1"/>
  <c r="AU50" i="1"/>
  <c r="AV50" i="1"/>
  <c r="BD50" i="1"/>
  <c r="BG50" i="1"/>
  <c r="AH51" i="1"/>
  <c r="AK51" i="1"/>
  <c r="AM51" i="1"/>
  <c r="AN51" i="1"/>
  <c r="AO51" i="1"/>
  <c r="AP51" i="1"/>
  <c r="AQ51" i="1"/>
  <c r="AR51" i="1"/>
  <c r="AS51" i="1"/>
  <c r="AT51" i="1"/>
  <c r="AU51" i="1"/>
  <c r="AV51" i="1"/>
  <c r="BD51" i="1"/>
  <c r="BG51" i="1"/>
  <c r="AH52" i="1"/>
  <c r="AK52" i="1"/>
  <c r="AM52" i="1"/>
  <c r="AN52" i="1"/>
  <c r="AO52" i="1"/>
  <c r="AP52" i="1"/>
  <c r="AQ52" i="1"/>
  <c r="AR52" i="1"/>
  <c r="AS52" i="1"/>
  <c r="AT52" i="1"/>
  <c r="AU52" i="1"/>
  <c r="AV52" i="1"/>
  <c r="BD52" i="1"/>
  <c r="BG52" i="1"/>
  <c r="AH53" i="1"/>
  <c r="AK53" i="1"/>
  <c r="AM53" i="1"/>
  <c r="AN53" i="1"/>
  <c r="AO53" i="1"/>
  <c r="AP53" i="1"/>
  <c r="AQ53" i="1"/>
  <c r="AR53" i="1"/>
  <c r="AS53" i="1"/>
  <c r="AT53" i="1"/>
  <c r="AU53" i="1"/>
  <c r="AV53" i="1"/>
  <c r="BD53" i="1"/>
  <c r="BG53" i="1"/>
  <c r="AH54" i="1"/>
  <c r="AK54" i="1"/>
  <c r="AM54" i="1"/>
  <c r="AN54" i="1"/>
  <c r="AO54" i="1"/>
  <c r="AP54" i="1"/>
  <c r="AQ54" i="1"/>
  <c r="AR54" i="1"/>
  <c r="AS54" i="1"/>
  <c r="AT54" i="1"/>
  <c r="AU54" i="1"/>
  <c r="AV54" i="1"/>
  <c r="BD54" i="1"/>
  <c r="BG54" i="1"/>
  <c r="AH55" i="1"/>
  <c r="AK55" i="1"/>
  <c r="AM55" i="1"/>
  <c r="AN55" i="1"/>
  <c r="AO55" i="1"/>
  <c r="AP55" i="1"/>
  <c r="AQ55" i="1"/>
  <c r="AR55" i="1"/>
  <c r="AS55" i="1"/>
  <c r="AT55" i="1"/>
  <c r="AU55" i="1"/>
  <c r="AV55" i="1"/>
  <c r="BD55" i="1"/>
  <c r="BG55" i="1"/>
  <c r="AH56" i="1"/>
  <c r="AK56" i="1"/>
  <c r="AM56" i="1"/>
  <c r="AN56" i="1"/>
  <c r="AO56" i="1"/>
  <c r="AP56" i="1"/>
  <c r="AQ56" i="1"/>
  <c r="AR56" i="1"/>
  <c r="AS56" i="1"/>
  <c r="AT56" i="1"/>
  <c r="AU56" i="1"/>
  <c r="AV56" i="1"/>
  <c r="BD56" i="1"/>
  <c r="BG56" i="1"/>
  <c r="AH57" i="1"/>
  <c r="AK57" i="1"/>
  <c r="AM57" i="1"/>
  <c r="AN57" i="1"/>
  <c r="AO57" i="1"/>
  <c r="AP57" i="1"/>
  <c r="AQ57" i="1"/>
  <c r="AR57" i="1"/>
  <c r="AS57" i="1"/>
  <c r="AT57" i="1"/>
  <c r="AU57" i="1"/>
  <c r="AV57" i="1"/>
  <c r="BD57" i="1"/>
  <c r="BG57" i="1"/>
  <c r="AH6" i="1"/>
  <c r="AK6" i="1"/>
  <c r="AM6" i="1"/>
  <c r="AN6" i="1"/>
  <c r="AO6" i="1"/>
  <c r="AP6" i="1"/>
  <c r="AQ6" i="1"/>
  <c r="AR6" i="1"/>
  <c r="AS6" i="1"/>
  <c r="AT6" i="1"/>
  <c r="AU6" i="1"/>
  <c r="AV6" i="1"/>
  <c r="BD6" i="1"/>
  <c r="BG6" i="1"/>
  <c r="AH7" i="1"/>
  <c r="AK7" i="1"/>
  <c r="AM7" i="1"/>
  <c r="AN7" i="1"/>
  <c r="AO7" i="1"/>
  <c r="AP7" i="1"/>
  <c r="AQ7" i="1"/>
  <c r="AR7" i="1"/>
  <c r="AS7" i="1"/>
  <c r="AT7" i="1"/>
  <c r="AU7" i="1"/>
  <c r="AV7" i="1"/>
  <c r="BD7" i="1"/>
  <c r="BG7" i="1"/>
  <c r="AH8" i="1"/>
  <c r="AK8" i="1"/>
  <c r="AM8" i="1"/>
  <c r="AN8" i="1"/>
  <c r="AO8" i="1"/>
  <c r="AP8" i="1"/>
  <c r="AQ8" i="1"/>
  <c r="AR8" i="1"/>
  <c r="AS8" i="1"/>
  <c r="AT8" i="1"/>
  <c r="AU8" i="1"/>
  <c r="AV8" i="1"/>
  <c r="BD8" i="1"/>
  <c r="BG8" i="1"/>
  <c r="AH9" i="1"/>
  <c r="AK9" i="1"/>
  <c r="AM9" i="1"/>
  <c r="AN9" i="1"/>
  <c r="AO9" i="1"/>
  <c r="AP9" i="1"/>
  <c r="AQ9" i="1"/>
  <c r="AR9" i="1"/>
  <c r="AS9" i="1"/>
  <c r="AT9" i="1"/>
  <c r="AU9" i="1"/>
  <c r="AV9" i="1"/>
  <c r="BD9" i="1"/>
  <c r="BG9" i="1"/>
  <c r="AH10" i="1"/>
  <c r="AK10" i="1"/>
  <c r="AM10" i="1"/>
  <c r="AN10" i="1"/>
  <c r="AO10" i="1"/>
  <c r="AP10" i="1"/>
  <c r="AQ10" i="1"/>
  <c r="AR10" i="1"/>
  <c r="AS10" i="1"/>
  <c r="AT10" i="1"/>
  <c r="AU10" i="1"/>
  <c r="AV10" i="1"/>
  <c r="BD10" i="1"/>
  <c r="BG10" i="1"/>
  <c r="AH11" i="1"/>
  <c r="AK11" i="1"/>
  <c r="AM11" i="1"/>
  <c r="AN11" i="1"/>
  <c r="AO11" i="1"/>
  <c r="AP11" i="1"/>
  <c r="AQ11" i="1"/>
  <c r="AR11" i="1"/>
  <c r="AS11" i="1"/>
  <c r="AT11" i="1"/>
  <c r="AU11" i="1"/>
  <c r="AV11" i="1"/>
  <c r="BD11" i="1"/>
  <c r="BG11" i="1"/>
  <c r="AH12" i="1"/>
  <c r="AK12" i="1"/>
  <c r="AM12" i="1"/>
  <c r="AN12" i="1"/>
  <c r="AO12" i="1"/>
  <c r="AP12" i="1"/>
  <c r="AQ12" i="1"/>
  <c r="AR12" i="1"/>
  <c r="AS12" i="1"/>
  <c r="AT12" i="1"/>
  <c r="AU12" i="1"/>
  <c r="AV12" i="1"/>
  <c r="BD12" i="1"/>
  <c r="BG12" i="1"/>
  <c r="AH13" i="1"/>
  <c r="AK13" i="1"/>
  <c r="AM13" i="1"/>
  <c r="AN13" i="1"/>
  <c r="AO13" i="1"/>
  <c r="AP13" i="1"/>
  <c r="AQ13" i="1"/>
  <c r="AR13" i="1"/>
  <c r="AS13" i="1"/>
  <c r="AT13" i="1"/>
  <c r="AU13" i="1"/>
  <c r="AV13" i="1"/>
  <c r="BD13" i="1"/>
  <c r="BG13" i="1"/>
  <c r="AH14" i="1"/>
  <c r="AK14" i="1"/>
  <c r="AM14" i="1"/>
  <c r="AN14" i="1"/>
  <c r="AO14" i="1"/>
  <c r="AP14" i="1"/>
  <c r="AQ14" i="1"/>
  <c r="AR14" i="1"/>
  <c r="AS14" i="1"/>
  <c r="AT14" i="1"/>
  <c r="AU14" i="1"/>
  <c r="AV14" i="1"/>
  <c r="BD14" i="1"/>
  <c r="BG14" i="1"/>
  <c r="AH15" i="1"/>
  <c r="AK15" i="1"/>
  <c r="AM15" i="1"/>
  <c r="AN15" i="1"/>
  <c r="AO15" i="1"/>
  <c r="AP15" i="1"/>
  <c r="AQ15" i="1"/>
  <c r="AR15" i="1"/>
  <c r="AS15" i="1"/>
  <c r="AT15" i="1"/>
  <c r="AU15" i="1"/>
  <c r="AV15" i="1"/>
  <c r="BD15" i="1"/>
  <c r="BG15" i="1"/>
  <c r="AH16" i="1"/>
  <c r="AK16" i="1"/>
  <c r="AM16" i="1"/>
  <c r="AN16" i="1"/>
  <c r="AO16" i="1"/>
  <c r="AP16" i="1"/>
  <c r="AQ16" i="1"/>
  <c r="AR16" i="1"/>
  <c r="AS16" i="1"/>
  <c r="AT16" i="1"/>
  <c r="AU16" i="1"/>
  <c r="AV16" i="1"/>
  <c r="BD16" i="1"/>
  <c r="BG16" i="1"/>
  <c r="AH17" i="1"/>
  <c r="AK17" i="1"/>
  <c r="AM17" i="1"/>
  <c r="AN17" i="1"/>
  <c r="AO17" i="1"/>
  <c r="AP17" i="1"/>
  <c r="AQ17" i="1"/>
  <c r="AR17" i="1"/>
  <c r="AS17" i="1"/>
  <c r="AT17" i="1"/>
  <c r="AU17" i="1"/>
  <c r="AV17" i="1"/>
  <c r="BD17" i="1"/>
  <c r="BG17" i="1"/>
  <c r="AH18" i="1"/>
  <c r="AK18" i="1"/>
  <c r="AM18" i="1"/>
  <c r="AN18" i="1"/>
  <c r="AO18" i="1"/>
  <c r="AP18" i="1"/>
  <c r="AQ18" i="1"/>
  <c r="AR18" i="1"/>
  <c r="AS18" i="1"/>
  <c r="AT18" i="1"/>
  <c r="AU18" i="1"/>
  <c r="AV18" i="1"/>
  <c r="BD18" i="1"/>
  <c r="BG18" i="1"/>
  <c r="AH19" i="1"/>
  <c r="AK19" i="1"/>
  <c r="AM19" i="1"/>
  <c r="AN19" i="1"/>
  <c r="AO19" i="1"/>
  <c r="AP19" i="1"/>
  <c r="AQ19" i="1"/>
  <c r="AR19" i="1"/>
  <c r="AS19" i="1"/>
  <c r="AT19" i="1"/>
  <c r="AU19" i="1"/>
  <c r="AV19" i="1"/>
  <c r="BD19" i="1"/>
  <c r="BG19" i="1"/>
  <c r="AH20" i="1"/>
  <c r="AK20" i="1"/>
  <c r="AM20" i="1"/>
  <c r="AN20" i="1"/>
  <c r="AO20" i="1"/>
  <c r="AP20" i="1"/>
  <c r="AQ20" i="1"/>
  <c r="AR20" i="1"/>
  <c r="AS20" i="1"/>
  <c r="AT20" i="1"/>
  <c r="AU20" i="1"/>
  <c r="AV20" i="1"/>
  <c r="AX20" i="1"/>
  <c r="BD20" i="1"/>
  <c r="BG20" i="1"/>
  <c r="AH21" i="1"/>
  <c r="AK21" i="1"/>
  <c r="AM21" i="1"/>
  <c r="AN21" i="1"/>
  <c r="AO21" i="1"/>
  <c r="AP21" i="1"/>
  <c r="AQ21" i="1"/>
  <c r="AR21" i="1"/>
  <c r="AS21" i="1"/>
  <c r="AT21" i="1"/>
  <c r="AU21" i="1"/>
  <c r="AV21" i="1"/>
  <c r="BD21" i="1"/>
  <c r="BG21" i="1"/>
  <c r="AH22" i="1"/>
  <c r="AK22" i="1"/>
  <c r="AM22" i="1"/>
  <c r="AN22" i="1"/>
  <c r="AO22" i="1"/>
  <c r="AP22" i="1"/>
  <c r="AQ22" i="1"/>
  <c r="AR22" i="1"/>
  <c r="AS22" i="1"/>
  <c r="AT22" i="1"/>
  <c r="AU22" i="1"/>
  <c r="AV22" i="1"/>
  <c r="BD22" i="1"/>
  <c r="BG22" i="1"/>
  <c r="AH23" i="1"/>
  <c r="AK23" i="1"/>
  <c r="AM23" i="1"/>
  <c r="AN23" i="1"/>
  <c r="AO23" i="1"/>
  <c r="AP23" i="1"/>
  <c r="AQ23" i="1"/>
  <c r="AR23" i="1"/>
  <c r="AS23" i="1"/>
  <c r="AT23" i="1"/>
  <c r="AU23" i="1"/>
  <c r="AV23" i="1"/>
  <c r="BD23" i="1"/>
  <c r="BG23" i="1"/>
  <c r="AH24" i="1"/>
  <c r="AK24" i="1"/>
  <c r="AM24" i="1"/>
  <c r="AN24" i="1"/>
  <c r="AO24" i="1"/>
  <c r="AP24" i="1"/>
  <c r="AQ24" i="1"/>
  <c r="AR24" i="1"/>
  <c r="AS24" i="1"/>
  <c r="AT24" i="1"/>
  <c r="AU24" i="1"/>
  <c r="AV24" i="1"/>
  <c r="BD24" i="1"/>
  <c r="BG24" i="1"/>
  <c r="AH25" i="1"/>
  <c r="AK25" i="1"/>
  <c r="AM25" i="1"/>
  <c r="AN25" i="1"/>
  <c r="AO25" i="1"/>
  <c r="AP25" i="1"/>
  <c r="AQ25" i="1"/>
  <c r="AR25" i="1"/>
  <c r="AS25" i="1"/>
  <c r="AT25" i="1"/>
  <c r="AU25" i="1"/>
  <c r="AV25" i="1"/>
  <c r="BD25" i="1"/>
  <c r="BG25" i="1"/>
  <c r="AH26" i="1"/>
  <c r="AJ26" i="1"/>
  <c r="AK26" i="1"/>
  <c r="AM26" i="1"/>
  <c r="AN26" i="1"/>
  <c r="AO26" i="1"/>
  <c r="AP26" i="1"/>
  <c r="AQ26" i="1"/>
  <c r="AR26" i="1"/>
  <c r="AS26" i="1"/>
  <c r="AT26" i="1"/>
  <c r="AU26" i="1"/>
  <c r="AV26" i="1"/>
  <c r="BD26" i="1"/>
  <c r="BG26" i="1"/>
  <c r="AH27" i="1"/>
  <c r="AK27" i="1"/>
  <c r="AM27" i="1"/>
  <c r="AN27" i="1"/>
  <c r="AO27" i="1"/>
  <c r="AP27" i="1"/>
  <c r="AQ27" i="1"/>
  <c r="AR27" i="1"/>
  <c r="AS27" i="1"/>
  <c r="AT27" i="1"/>
  <c r="AU27" i="1"/>
  <c r="AV27" i="1"/>
  <c r="BD27" i="1"/>
  <c r="BG27" i="1"/>
  <c r="AB28" i="1"/>
  <c r="AH28" i="1"/>
  <c r="AK28" i="1"/>
  <c r="AM28" i="1"/>
  <c r="AN28" i="1"/>
  <c r="AO28" i="1"/>
  <c r="AP28" i="1"/>
  <c r="AQ28" i="1"/>
  <c r="AR28" i="1"/>
  <c r="AS28" i="1"/>
  <c r="AT28" i="1"/>
  <c r="AU28" i="1"/>
  <c r="AV28" i="1"/>
  <c r="AX28" i="1"/>
  <c r="BD28" i="1"/>
  <c r="BG28" i="1"/>
  <c r="AH63" i="1"/>
  <c r="AK63" i="1"/>
  <c r="AM63" i="1"/>
  <c r="AN63" i="1"/>
  <c r="AO63" i="1"/>
  <c r="AP63" i="1"/>
  <c r="AQ63" i="1"/>
  <c r="AR63" i="1"/>
  <c r="AS63" i="1"/>
  <c r="AT63" i="1"/>
  <c r="AU63" i="1"/>
  <c r="AV63" i="1"/>
  <c r="BD63" i="1"/>
  <c r="BG63" i="1"/>
  <c r="BD133" i="1"/>
  <c r="BG133" i="1"/>
  <c r="BD134" i="1"/>
  <c r="BG134" i="1"/>
  <c r="BD135" i="1"/>
  <c r="BG135" i="1"/>
  <c r="BD136" i="1"/>
  <c r="BG136" i="1"/>
  <c r="BD137" i="1"/>
  <c r="BG137" i="1"/>
  <c r="BD138" i="1"/>
  <c r="BG138" i="1"/>
  <c r="BD123" i="1"/>
  <c r="BG123" i="1"/>
  <c r="BD124" i="1"/>
  <c r="BG124" i="1"/>
  <c r="BD125" i="1"/>
  <c r="BG125" i="1"/>
  <c r="BD126" i="1"/>
  <c r="BG126" i="1"/>
  <c r="BD127" i="1"/>
  <c r="BG127" i="1"/>
  <c r="BD122" i="1"/>
  <c r="BG122" i="1"/>
  <c r="BD87" i="1"/>
  <c r="BG87" i="1"/>
  <c r="BD86" i="1"/>
  <c r="BG86" i="1"/>
  <c r="AX87" i="1"/>
  <c r="BD62" i="1"/>
  <c r="BG62" i="1"/>
  <c r="BD34" i="1"/>
  <c r="BG34" i="1"/>
  <c r="BD33" i="1"/>
  <c r="BG33" i="1"/>
  <c r="BD5" i="1"/>
  <c r="BG5" i="1"/>
  <c r="BD4" i="1"/>
  <c r="BG4" i="1"/>
  <c r="AO134" i="1"/>
  <c r="AP134" i="1"/>
  <c r="AQ134" i="1"/>
  <c r="AR134" i="1"/>
  <c r="AS134" i="1"/>
  <c r="AT134" i="1"/>
  <c r="AU134" i="1"/>
  <c r="AV134" i="1"/>
  <c r="AO135" i="1"/>
  <c r="AP135" i="1"/>
  <c r="AQ135" i="1"/>
  <c r="AR135" i="1"/>
  <c r="AS135" i="1"/>
  <c r="AT135" i="1"/>
  <c r="AU135" i="1"/>
  <c r="AV135" i="1"/>
  <c r="AS136" i="1"/>
  <c r="AV136" i="1"/>
  <c r="AS137" i="1"/>
  <c r="AV137" i="1"/>
  <c r="AO138" i="1"/>
  <c r="AP138" i="1"/>
  <c r="AQ138" i="1"/>
  <c r="AR138" i="1"/>
  <c r="AS138" i="1"/>
  <c r="AT138" i="1"/>
  <c r="AU138" i="1"/>
  <c r="AV138" i="1"/>
  <c r="AP133" i="1"/>
  <c r="AQ133" i="1"/>
  <c r="AR133" i="1"/>
  <c r="AS133" i="1"/>
  <c r="AT133" i="1"/>
  <c r="AU133" i="1"/>
  <c r="AV133" i="1"/>
  <c r="AO133" i="1"/>
  <c r="AN133" i="1"/>
  <c r="AN134" i="1"/>
  <c r="AN135" i="1"/>
  <c r="AN138" i="1"/>
  <c r="AM134" i="1"/>
  <c r="AM135" i="1"/>
  <c r="AM138" i="1"/>
  <c r="AM133" i="1"/>
  <c r="AS123" i="1"/>
  <c r="AV123" i="1"/>
  <c r="AM124" i="1"/>
  <c r="AN124" i="1"/>
  <c r="AO124" i="1"/>
  <c r="AP124" i="1"/>
  <c r="AQ124" i="1"/>
  <c r="AR124" i="1"/>
  <c r="AS124" i="1"/>
  <c r="AT124" i="1"/>
  <c r="AU124" i="1"/>
  <c r="AV124" i="1"/>
  <c r="AM125" i="1"/>
  <c r="AN125" i="1"/>
  <c r="AO125" i="1"/>
  <c r="AP125" i="1"/>
  <c r="AQ125" i="1"/>
  <c r="AR125" i="1"/>
  <c r="AS125" i="1"/>
  <c r="AT125" i="1"/>
  <c r="AU125" i="1"/>
  <c r="AV125" i="1"/>
  <c r="AM126" i="1"/>
  <c r="AN126" i="1"/>
  <c r="AO126" i="1"/>
  <c r="AP126" i="1"/>
  <c r="AQ126" i="1"/>
  <c r="AR126" i="1"/>
  <c r="AS126" i="1"/>
  <c r="AT126" i="1"/>
  <c r="AU126" i="1"/>
  <c r="AV126" i="1"/>
  <c r="AM127" i="1"/>
  <c r="AN127" i="1"/>
  <c r="AO127" i="1"/>
  <c r="AP127" i="1"/>
  <c r="AQ127" i="1"/>
  <c r="AR127" i="1"/>
  <c r="AS127" i="1"/>
  <c r="AT127" i="1"/>
  <c r="AU127" i="1"/>
  <c r="AV127" i="1"/>
  <c r="AP122" i="1"/>
  <c r="AQ122" i="1"/>
  <c r="AR122" i="1"/>
  <c r="AS122" i="1"/>
  <c r="AT122" i="1"/>
  <c r="AU122" i="1"/>
  <c r="AV122" i="1"/>
  <c r="AO122" i="1"/>
  <c r="AN122" i="1"/>
  <c r="AM122" i="1"/>
  <c r="AS86" i="1"/>
  <c r="AV86" i="1"/>
  <c r="AP87" i="1"/>
  <c r="AQ87" i="1"/>
  <c r="AR87" i="1"/>
  <c r="AS87" i="1"/>
  <c r="AT87" i="1"/>
  <c r="AU87" i="1"/>
  <c r="AV87" i="1"/>
  <c r="AO87" i="1"/>
  <c r="AN87" i="1"/>
  <c r="AM87" i="1"/>
  <c r="AS62" i="1"/>
  <c r="AV62" i="1"/>
  <c r="AO34" i="1"/>
  <c r="AP34" i="1"/>
  <c r="AQ34" i="1"/>
  <c r="AR34" i="1"/>
  <c r="AS34" i="1"/>
  <c r="AT34" i="1"/>
  <c r="AU34" i="1"/>
  <c r="AV34" i="1"/>
  <c r="AS33" i="1"/>
  <c r="AV33" i="1"/>
  <c r="AM34" i="1"/>
  <c r="AN34" i="1"/>
  <c r="AS4" i="1"/>
  <c r="AV4" i="1"/>
  <c r="AP5" i="1"/>
  <c r="AQ5" i="1"/>
  <c r="AR5" i="1"/>
  <c r="AS5" i="1"/>
  <c r="AT5" i="1"/>
  <c r="AU5" i="1"/>
  <c r="AV5" i="1"/>
  <c r="AO5" i="1"/>
  <c r="AM5" i="1"/>
  <c r="AN5" i="1"/>
  <c r="AK138" i="1"/>
  <c r="AH138" i="1"/>
  <c r="AK137" i="1"/>
  <c r="AH137" i="1"/>
  <c r="AK136" i="1"/>
  <c r="AH136" i="1"/>
  <c r="AK135" i="1"/>
  <c r="AH135" i="1"/>
  <c r="AK134" i="1"/>
  <c r="AH134" i="1"/>
  <c r="AK133" i="1"/>
  <c r="AH133" i="1"/>
  <c r="AK127" i="1"/>
  <c r="AH127" i="1"/>
  <c r="AK126" i="1"/>
  <c r="AH126" i="1"/>
  <c r="AK125" i="1"/>
  <c r="AH125" i="1"/>
  <c r="AK124" i="1"/>
  <c r="AH124" i="1"/>
  <c r="AK123" i="1"/>
  <c r="AH123" i="1"/>
  <c r="AK122" i="1"/>
  <c r="AH122" i="1"/>
  <c r="AB87" i="1"/>
  <c r="AH4" i="1"/>
  <c r="AK4" i="1"/>
  <c r="O106" i="1"/>
  <c r="O82" i="1"/>
  <c r="O58" i="1"/>
  <c r="O29" i="1"/>
  <c r="AH86" i="1"/>
  <c r="AK86" i="1"/>
  <c r="AH87" i="1"/>
  <c r="AK87" i="1"/>
  <c r="AH62" i="1"/>
  <c r="AK62" i="1"/>
  <c r="AH33" i="1"/>
  <c r="AK33" i="1"/>
  <c r="AH34" i="1"/>
  <c r="AK34" i="1"/>
  <c r="AH5" i="1"/>
  <c r="AK5" i="1"/>
  <c r="AB68" i="1"/>
  <c r="AX261" i="1"/>
  <c r="AX68" i="1"/>
  <c r="AB261" i="1"/>
  <c r="AB92" i="1"/>
  <c r="AX92" i="1"/>
  <c r="AT323" i="1"/>
  <c r="AT302" i="1"/>
  <c r="AJ309" i="1"/>
  <c r="AU323" i="1"/>
  <c r="BF309" i="1"/>
  <c r="AT291" i="1"/>
  <c r="AJ321" i="1"/>
  <c r="BF321" i="1"/>
  <c r="AU291" i="1"/>
  <c r="BF288" i="1"/>
  <c r="AJ288" i="1"/>
  <c r="AU302" i="1"/>
  <c r="BF300" i="1"/>
  <c r="AJ299" i="1"/>
  <c r="BF299" i="1"/>
  <c r="AJ300" i="1"/>
  <c r="BF290" i="1"/>
  <c r="AJ290" i="1"/>
  <c r="BE301" i="1"/>
  <c r="AI301" i="1"/>
  <c r="AJ292" i="1"/>
  <c r="BF292" i="1"/>
  <c r="BF289" i="1"/>
  <c r="AJ289" i="1"/>
  <c r="AJ320" i="1"/>
  <c r="BF320" i="1"/>
  <c r="BF301" i="1"/>
  <c r="AJ301" i="1"/>
  <c r="AJ303" i="1"/>
  <c r="BF303" i="1"/>
  <c r="AU145" i="1"/>
  <c r="AP244" i="1"/>
  <c r="AB148" i="1"/>
  <c r="AM145" i="1"/>
  <c r="AX148" i="1"/>
  <c r="AM136" i="1"/>
  <c r="AQ291" i="1"/>
  <c r="AQ136" i="1"/>
  <c r="AQ244" i="1"/>
  <c r="AO136" i="1"/>
  <c r="AR291" i="1"/>
  <c r="AN291" i="1"/>
  <c r="AN244" i="1"/>
  <c r="AT145" i="1"/>
  <c r="AP323" i="1"/>
  <c r="AN145" i="1"/>
  <c r="AR323" i="1"/>
  <c r="AU136" i="1"/>
  <c r="AR136" i="1"/>
  <c r="AQ145" i="1"/>
  <c r="AR244" i="1"/>
  <c r="AU244" i="1"/>
  <c r="AO145" i="1"/>
  <c r="AQ323" i="1"/>
  <c r="AO323" i="1"/>
  <c r="AN323" i="1"/>
  <c r="AR145" i="1"/>
  <c r="AP145" i="1"/>
  <c r="AN136" i="1"/>
  <c r="AP291" i="1"/>
  <c r="AT136" i="1"/>
  <c r="AP136" i="1"/>
  <c r="AO244" i="1"/>
  <c r="AT244" i="1"/>
  <c r="AX290" i="1"/>
  <c r="AM291" i="1"/>
  <c r="AB288" i="1"/>
  <c r="AB290" i="1"/>
  <c r="AX288" i="1"/>
  <c r="AB291" i="1"/>
  <c r="AX291" i="1"/>
  <c r="AX289" i="1"/>
  <c r="AB289" i="1"/>
  <c r="AX292" i="1"/>
  <c r="AB292" i="1"/>
  <c r="AX302" i="1"/>
  <c r="AX301" i="1"/>
  <c r="AB302" i="1"/>
  <c r="AB300" i="1"/>
  <c r="AX300" i="1"/>
  <c r="AM302" i="1"/>
  <c r="AB301" i="1"/>
  <c r="AN302" i="1"/>
  <c r="AQ302" i="1"/>
  <c r="AO302" i="1"/>
  <c r="AP302" i="1"/>
  <c r="AR302" i="1"/>
  <c r="AR156" i="1"/>
  <c r="AX24" i="1"/>
  <c r="AB24" i="1"/>
  <c r="J158" i="1"/>
  <c r="BC156" i="1"/>
  <c r="AF162" i="1"/>
  <c r="AG163" i="1"/>
  <c r="C259" i="1"/>
  <c r="H350" i="1"/>
  <c r="C268" i="1"/>
  <c r="AO330" i="1"/>
  <c r="AF329" i="1"/>
  <c r="AP123" i="1"/>
  <c r="AZ299" i="1"/>
  <c r="AY182" i="1"/>
  <c r="BA214" i="1"/>
  <c r="AF330" i="1"/>
  <c r="C39" i="1"/>
  <c r="AC287" i="1"/>
  <c r="AC183" i="1"/>
  <c r="BA289" i="1"/>
  <c r="AD283" i="1"/>
  <c r="I332" i="1"/>
  <c r="BF55" i="1"/>
  <c r="BE316" i="1"/>
  <c r="BE317" i="1"/>
  <c r="BE309" i="1"/>
  <c r="AQ330" i="1"/>
  <c r="BE315" i="1"/>
  <c r="BE312" i="1"/>
  <c r="BE314" i="1"/>
  <c r="BE311" i="1"/>
  <c r="BE318" i="1"/>
  <c r="BE313" i="1"/>
  <c r="BE310" i="1"/>
  <c r="BF26" i="1"/>
  <c r="AJ55" i="1"/>
  <c r="AY206" i="1"/>
  <c r="BC289" i="1"/>
  <c r="AF278" i="1"/>
  <c r="AE320" i="1"/>
  <c r="AL367" i="1"/>
  <c r="BA347" i="1"/>
  <c r="AE347" i="1"/>
  <c r="AP347" i="1"/>
  <c r="AE349" i="1"/>
  <c r="BA349" i="1"/>
  <c r="AE366" i="1"/>
  <c r="AE363" i="1"/>
  <c r="AE367" i="1"/>
  <c r="AP367" i="1"/>
  <c r="BA364" i="1"/>
  <c r="BA365" i="1"/>
  <c r="BA367" i="1"/>
  <c r="AE362" i="1"/>
  <c r="AE364" i="1"/>
  <c r="BA362" i="1"/>
  <c r="BA366" i="1"/>
  <c r="AE365" i="1"/>
  <c r="BA363" i="1"/>
  <c r="BB330" i="1"/>
  <c r="AO347" i="1"/>
  <c r="AZ347" i="1"/>
  <c r="AD347" i="1"/>
  <c r="AZ349" i="1"/>
  <c r="AD349" i="1"/>
  <c r="BC348" i="1"/>
  <c r="AG348" i="1"/>
  <c r="AO367" i="1"/>
  <c r="AD364" i="1"/>
  <c r="AZ365" i="1"/>
  <c r="AD363" i="1"/>
  <c r="AZ364" i="1"/>
  <c r="AD367" i="1"/>
  <c r="AZ363" i="1"/>
  <c r="AZ366" i="1"/>
  <c r="AZ362" i="1"/>
  <c r="AD365" i="1"/>
  <c r="AZ367" i="1"/>
  <c r="AD366" i="1"/>
  <c r="AD362" i="1"/>
  <c r="AZ348" i="1"/>
  <c r="AD348" i="1"/>
  <c r="AC349" i="1"/>
  <c r="AY347" i="1"/>
  <c r="AN347" i="1"/>
  <c r="AC347" i="1"/>
  <c r="AY349" i="1"/>
  <c r="AZ163" i="1"/>
  <c r="AN163" i="1"/>
  <c r="J165" i="1"/>
  <c r="AY127" i="1"/>
  <c r="AZ123" i="1"/>
  <c r="AE144" i="1"/>
  <c r="AR147" i="1"/>
  <c r="BE173" i="1"/>
  <c r="BE172" i="1"/>
  <c r="AP181" i="1"/>
  <c r="BE183" i="1"/>
  <c r="AG196" i="1"/>
  <c r="BB204" i="1"/>
  <c r="AP203" i="1"/>
  <c r="AG202" i="1"/>
  <c r="AG214" i="1"/>
  <c r="AD213" i="1"/>
  <c r="AF223" i="1"/>
  <c r="AE225" i="1"/>
  <c r="AE244" i="1"/>
  <c r="BF202" i="1"/>
  <c r="AF348" i="1"/>
  <c r="BB348" i="1"/>
  <c r="BC347" i="1"/>
  <c r="AG347" i="1"/>
  <c r="AR347" i="1"/>
  <c r="BC349" i="1"/>
  <c r="AG349" i="1"/>
  <c r="BF162" i="1"/>
  <c r="AR367" i="1"/>
  <c r="AG364" i="1"/>
  <c r="AG366" i="1"/>
  <c r="BC365" i="1"/>
  <c r="BC367" i="1"/>
  <c r="BC363" i="1"/>
  <c r="AG363" i="1"/>
  <c r="AG365" i="1"/>
  <c r="BC362" i="1"/>
  <c r="AG362" i="1"/>
  <c r="BC366" i="1"/>
  <c r="AG367" i="1"/>
  <c r="BC364" i="1"/>
  <c r="BC368" i="1"/>
  <c r="BE163" i="1"/>
  <c r="AG173" i="1"/>
  <c r="AZ170" i="1"/>
  <c r="AY207" i="1"/>
  <c r="AI289" i="1"/>
  <c r="BE282" i="1"/>
  <c r="BB280" i="1"/>
  <c r="D294" i="1"/>
  <c r="AN303" i="1"/>
  <c r="BC322" i="1"/>
  <c r="BB347" i="1"/>
  <c r="AF347" i="1"/>
  <c r="AQ347" i="1"/>
  <c r="BB349" i="1"/>
  <c r="AF349" i="1"/>
  <c r="AY348" i="1"/>
  <c r="AC348" i="1"/>
  <c r="BA348" i="1"/>
  <c r="AE348" i="1"/>
  <c r="AN367" i="1"/>
  <c r="AY365" i="1"/>
  <c r="AY367" i="1"/>
  <c r="AY364" i="1"/>
  <c r="AY363" i="1"/>
  <c r="AY362" i="1"/>
  <c r="AC362" i="1"/>
  <c r="AC366" i="1"/>
  <c r="AC364" i="1"/>
  <c r="AC367" i="1"/>
  <c r="AC365" i="1"/>
  <c r="AC363" i="1"/>
  <c r="AY366" i="1"/>
  <c r="BC369" i="1"/>
  <c r="AF367" i="1"/>
  <c r="AF366" i="1"/>
  <c r="AQ367" i="1"/>
  <c r="BB365" i="1"/>
  <c r="AF365" i="1"/>
  <c r="BB367" i="1"/>
  <c r="AF364" i="1"/>
  <c r="BB362" i="1"/>
  <c r="AF362" i="1"/>
  <c r="BB363" i="1"/>
  <c r="BB366" i="1"/>
  <c r="BB364" i="1"/>
  <c r="AF363" i="1"/>
  <c r="AE124" i="1"/>
  <c r="AE216" i="1"/>
  <c r="AD125" i="1"/>
  <c r="AD123" i="1"/>
  <c r="AC278" i="1"/>
  <c r="AC281" i="1"/>
  <c r="AF286" i="1"/>
  <c r="AC162" i="1"/>
  <c r="AI155" i="1"/>
  <c r="M165" i="1"/>
  <c r="AF126" i="1"/>
  <c r="BC162" i="1"/>
  <c r="G158" i="1"/>
  <c r="G294" i="1"/>
  <c r="F155" i="5"/>
  <c r="G155" i="5"/>
  <c r="C124" i="1"/>
  <c r="F156" i="5"/>
  <c r="G156" i="5"/>
  <c r="C127" i="1"/>
  <c r="F154" i="5"/>
  <c r="G154" i="5"/>
  <c r="F153" i="5"/>
  <c r="G153" i="5"/>
  <c r="C126" i="1"/>
  <c r="F202" i="5"/>
  <c r="G202" i="5"/>
  <c r="AX144" i="1"/>
  <c r="F165" i="5"/>
  <c r="G165" i="5"/>
  <c r="C147" i="1"/>
  <c r="F164" i="5"/>
  <c r="G164" i="5"/>
  <c r="C134" i="1"/>
  <c r="H174" i="5"/>
  <c r="I174" i="5"/>
  <c r="H173" i="5"/>
  <c r="I173" i="5"/>
  <c r="C137" i="1"/>
  <c r="H172" i="5"/>
  <c r="I172" i="5"/>
  <c r="F205" i="5"/>
  <c r="G205" i="5"/>
  <c r="C303" i="1"/>
  <c r="F204" i="5"/>
  <c r="G204" i="5"/>
  <c r="H204" i="5"/>
  <c r="I204" i="5"/>
  <c r="AE163" i="1"/>
  <c r="AI123" i="1"/>
  <c r="D140" i="1"/>
  <c r="BB133" i="1"/>
  <c r="AZ138" i="1"/>
  <c r="AI136" i="1"/>
  <c r="AC145" i="1"/>
  <c r="AG145" i="1"/>
  <c r="BE145" i="1"/>
  <c r="AF146" i="1"/>
  <c r="BB171" i="1"/>
  <c r="AI180" i="1"/>
  <c r="BA183" i="1"/>
  <c r="BC183" i="1"/>
  <c r="AD184" i="1"/>
  <c r="AN192" i="1"/>
  <c r="AG194" i="1"/>
  <c r="AE194" i="1"/>
  <c r="BB193" i="1"/>
  <c r="BA205" i="1"/>
  <c r="BE202" i="1"/>
  <c r="BC206" i="1"/>
  <c r="E217" i="1"/>
  <c r="AZ216" i="1"/>
  <c r="AF235" i="1"/>
  <c r="BB245" i="1"/>
  <c r="AZ126" i="1"/>
  <c r="G129" i="1"/>
  <c r="AY163" i="1"/>
  <c r="D165" i="1"/>
  <c r="AO123" i="1"/>
  <c r="AZ122" i="1"/>
  <c r="BA156" i="1"/>
  <c r="AE182" i="1"/>
  <c r="BE182" i="1"/>
  <c r="AZ194" i="1"/>
  <c r="AC195" i="1"/>
  <c r="AE368" i="1"/>
  <c r="AG368" i="1"/>
  <c r="AE369" i="1"/>
  <c r="AG369" i="1"/>
  <c r="A112" i="1"/>
  <c r="A113" i="1"/>
  <c r="A114" i="1"/>
  <c r="A115" i="1"/>
  <c r="A116" i="1"/>
  <c r="A117" i="1"/>
  <c r="BF137" i="1"/>
  <c r="BF215" i="1"/>
  <c r="BC281" i="1"/>
  <c r="BE291" i="1"/>
  <c r="AY290" i="1"/>
  <c r="AE302" i="1"/>
  <c r="AG300" i="1"/>
  <c r="AF303" i="1"/>
  <c r="AE321" i="1"/>
  <c r="AD320" i="1"/>
  <c r="AD369" i="1"/>
  <c r="AF369" i="1"/>
  <c r="AN340" i="1"/>
  <c r="AC369" i="1"/>
  <c r="AD368" i="1"/>
  <c r="AF368" i="1"/>
  <c r="AZ192" i="1"/>
  <c r="AG193" i="1"/>
  <c r="AZ207" i="1"/>
  <c r="BE284" i="1"/>
  <c r="AD287" i="1"/>
  <c r="AZ278" i="1"/>
  <c r="AC285" i="1"/>
  <c r="AY281" i="1"/>
  <c r="AG317" i="1"/>
  <c r="BB316" i="1"/>
  <c r="AC316" i="1"/>
  <c r="H325" i="1"/>
  <c r="BA125" i="1"/>
  <c r="BB148" i="1"/>
  <c r="AZ172" i="1"/>
  <c r="BE124" i="1"/>
  <c r="AZ195" i="1"/>
  <c r="AC137" i="1"/>
  <c r="AF145" i="1"/>
  <c r="AI144" i="1"/>
  <c r="AD124" i="1"/>
  <c r="AF135" i="1"/>
  <c r="AD137" i="1"/>
  <c r="BA144" i="1"/>
  <c r="BB156" i="1"/>
  <c r="AE169" i="1"/>
  <c r="AE184" i="1"/>
  <c r="AC185" i="1"/>
  <c r="BE195" i="1"/>
  <c r="AI226" i="1"/>
  <c r="AD243" i="1"/>
  <c r="AG137" i="1"/>
  <c r="AI204" i="1"/>
  <c r="BB136" i="1"/>
  <c r="BC174" i="1"/>
  <c r="AI182" i="1"/>
  <c r="BA195" i="1"/>
  <c r="AC138" i="1"/>
  <c r="AD133" i="1"/>
  <c r="BC137" i="1"/>
  <c r="I165" i="1"/>
  <c r="BB162" i="1"/>
  <c r="AE137" i="1"/>
  <c r="AE136" i="1"/>
  <c r="BA134" i="1"/>
  <c r="AD145" i="1"/>
  <c r="AZ144" i="1"/>
  <c r="G151" i="1"/>
  <c r="AD148" i="1"/>
  <c r="AD144" i="1"/>
  <c r="AE155" i="1"/>
  <c r="H158" i="1"/>
  <c r="AC171" i="1"/>
  <c r="AY172" i="1"/>
  <c r="AE183" i="1"/>
  <c r="AE180" i="1"/>
  <c r="AI184" i="1"/>
  <c r="BE184" i="1"/>
  <c r="AC204" i="1"/>
  <c r="AY204" i="1"/>
  <c r="AE214" i="1"/>
  <c r="H217" i="1"/>
  <c r="AC232" i="1"/>
  <c r="AC236" i="1"/>
  <c r="AE278" i="1"/>
  <c r="AE289" i="1"/>
  <c r="BA280" i="1"/>
  <c r="BA279" i="1"/>
  <c r="AD291" i="1"/>
  <c r="AZ291" i="1"/>
  <c r="AO303" i="1"/>
  <c r="AD299" i="1"/>
  <c r="AZ301" i="1"/>
  <c r="AD298" i="1"/>
  <c r="BF11" i="1"/>
  <c r="AC290" i="1"/>
  <c r="BE133" i="1"/>
  <c r="AY146" i="1"/>
  <c r="BC122" i="1"/>
  <c r="AN203" i="1"/>
  <c r="BE122" i="1"/>
  <c r="AI124" i="1"/>
  <c r="AY134" i="1"/>
  <c r="AC149" i="1"/>
  <c r="AN147" i="1"/>
  <c r="AY144" i="1"/>
  <c r="AY147" i="1"/>
  <c r="D151" i="1"/>
  <c r="AZ146" i="1"/>
  <c r="AD146" i="1"/>
  <c r="AQ147" i="1"/>
  <c r="BB149" i="1"/>
  <c r="BB145" i="1"/>
  <c r="I151" i="1"/>
  <c r="AF149" i="1"/>
  <c r="BB144" i="1"/>
  <c r="AY181" i="1"/>
  <c r="D187" i="1"/>
  <c r="BB191" i="1"/>
  <c r="AQ192" i="1"/>
  <c r="AG195" i="1"/>
  <c r="AF202" i="1"/>
  <c r="AF203" i="1"/>
  <c r="AF204" i="1"/>
  <c r="AQ203" i="1"/>
  <c r="AR203" i="1"/>
  <c r="BC207" i="1"/>
  <c r="J209" i="1"/>
  <c r="AG204" i="1"/>
  <c r="AY216" i="1"/>
  <c r="AC213" i="1"/>
  <c r="AC215" i="1"/>
  <c r="AC214" i="1"/>
  <c r="AY214" i="1"/>
  <c r="AG215" i="1"/>
  <c r="AG320" i="1"/>
  <c r="BF123" i="1"/>
  <c r="AU181" i="1"/>
  <c r="AJ216" i="1"/>
  <c r="AI127" i="1"/>
  <c r="AI285" i="1"/>
  <c r="BE281" i="1"/>
  <c r="AG280" i="1"/>
  <c r="BC279" i="1"/>
  <c r="BB284" i="1"/>
  <c r="AD279" i="1"/>
  <c r="AY284" i="1"/>
  <c r="BC126" i="1"/>
  <c r="BC133" i="1"/>
  <c r="AG133" i="1"/>
  <c r="AF137" i="1"/>
  <c r="AQ137" i="1"/>
  <c r="BB134" i="1"/>
  <c r="AF133" i="1"/>
  <c r="AC148" i="1"/>
  <c r="BC149" i="1"/>
  <c r="AN156" i="1"/>
  <c r="AY155" i="1"/>
  <c r="BC171" i="1"/>
  <c r="AC173" i="1"/>
  <c r="BC194" i="1"/>
  <c r="J198" i="1"/>
  <c r="BC192" i="1"/>
  <c r="AI213" i="1"/>
  <c r="BE214" i="1"/>
  <c r="BE215" i="1"/>
  <c r="BC213" i="1"/>
  <c r="AR213" i="1"/>
  <c r="AG213" i="1"/>
  <c r="H228" i="1"/>
  <c r="AE223" i="1"/>
  <c r="AE222" i="1"/>
  <c r="BA226" i="1"/>
  <c r="AY235" i="1"/>
  <c r="BE144" i="1"/>
  <c r="L151" i="1"/>
  <c r="AI148" i="1"/>
  <c r="AJ181" i="1"/>
  <c r="BE280" i="1"/>
  <c r="AI280" i="1"/>
  <c r="BB290" i="1"/>
  <c r="AF290" i="1"/>
  <c r="AF280" i="1"/>
  <c r="BB288" i="1"/>
  <c r="AF279" i="1"/>
  <c r="AF288" i="1"/>
  <c r="BB278" i="1"/>
  <c r="AF282" i="1"/>
  <c r="AZ283" i="1"/>
  <c r="AC289" i="1"/>
  <c r="AY283" i="1"/>
  <c r="AY288" i="1"/>
  <c r="AY282" i="1"/>
  <c r="AC286" i="1"/>
  <c r="AD330" i="1"/>
  <c r="BA283" i="1"/>
  <c r="AF287" i="1"/>
  <c r="AG287" i="1"/>
  <c r="AI163" i="1"/>
  <c r="BA194" i="1"/>
  <c r="E294" i="1"/>
  <c r="AE122" i="1"/>
  <c r="BA180" i="1"/>
  <c r="BE322" i="1"/>
  <c r="AF312" i="1"/>
  <c r="AE203" i="1"/>
  <c r="AE191" i="1"/>
  <c r="AG146" i="1"/>
  <c r="AG281" i="1"/>
  <c r="BC283" i="1"/>
  <c r="J294" i="1"/>
  <c r="BC280" i="1"/>
  <c r="BA291" i="1"/>
  <c r="AZ148" i="1"/>
  <c r="BE288" i="1"/>
  <c r="AE221" i="1"/>
  <c r="H140" i="1"/>
  <c r="AG123" i="1"/>
  <c r="J217" i="1"/>
  <c r="AF191" i="1"/>
  <c r="AI214" i="1"/>
  <c r="G305" i="1"/>
  <c r="AI162" i="1"/>
  <c r="AD122" i="1"/>
  <c r="AZ125" i="1"/>
  <c r="AF123" i="1"/>
  <c r="I129" i="1"/>
  <c r="BB125" i="1"/>
  <c r="AO137" i="1"/>
  <c r="AD135" i="1"/>
  <c r="AI135" i="1"/>
  <c r="BE134" i="1"/>
  <c r="AT137" i="1"/>
  <c r="AF169" i="1"/>
  <c r="BB174" i="1"/>
  <c r="AF171" i="1"/>
  <c r="AZ171" i="1"/>
  <c r="AO170" i="1"/>
  <c r="AZ169" i="1"/>
  <c r="BB172" i="1"/>
  <c r="BB182" i="1"/>
  <c r="BB180" i="1"/>
  <c r="I187" i="1"/>
  <c r="AI183" i="1"/>
  <c r="AD191" i="1"/>
  <c r="AZ193" i="1"/>
  <c r="G198" i="1"/>
  <c r="AF194" i="1"/>
  <c r="BA202" i="1"/>
  <c r="AE206" i="1"/>
  <c r="AC203" i="1"/>
  <c r="AY202" i="1"/>
  <c r="AC202" i="1"/>
  <c r="AE215" i="1"/>
  <c r="AZ288" i="1"/>
  <c r="BE279" i="1"/>
  <c r="BC193" i="1"/>
  <c r="AC280" i="1"/>
  <c r="AG126" i="1"/>
  <c r="H187" i="1"/>
  <c r="BA181" i="1"/>
  <c r="AZ127" i="1"/>
  <c r="AZ329" i="1"/>
  <c r="L187" i="1"/>
  <c r="BA135" i="1"/>
  <c r="AE181" i="1"/>
  <c r="AE205" i="1"/>
  <c r="AF289" i="1"/>
  <c r="AY278" i="1"/>
  <c r="BA282" i="1"/>
  <c r="BA223" i="1"/>
  <c r="AF180" i="1"/>
  <c r="AZ302" i="1"/>
  <c r="BB279" i="1"/>
  <c r="AG144" i="1"/>
  <c r="BC145" i="1"/>
  <c r="AZ147" i="1"/>
  <c r="BB147" i="1"/>
  <c r="AF147" i="1"/>
  <c r="AE156" i="1"/>
  <c r="BC172" i="1"/>
  <c r="J176" i="1"/>
  <c r="BC170" i="1"/>
  <c r="AG170" i="1"/>
  <c r="AD185" i="1"/>
  <c r="AZ180" i="1"/>
  <c r="AZ184" i="1"/>
  <c r="BA185" i="1"/>
  <c r="AE185" i="1"/>
  <c r="AZ204" i="1"/>
  <c r="AZ205" i="1"/>
  <c r="AZ202" i="1"/>
  <c r="AD202" i="1"/>
  <c r="AZ206" i="1"/>
  <c r="BE207" i="1"/>
  <c r="AI207" i="1"/>
  <c r="BB221" i="1"/>
  <c r="BC290" i="1"/>
  <c r="BC286" i="1"/>
  <c r="AG278" i="1"/>
  <c r="AG283" i="1"/>
  <c r="BC287" i="1"/>
  <c r="AG285" i="1"/>
  <c r="AG286" i="1"/>
  <c r="AG284" i="1"/>
  <c r="AE286" i="1"/>
  <c r="AI284" i="1"/>
  <c r="L294" i="1"/>
  <c r="BE285" i="1"/>
  <c r="BE286" i="1"/>
  <c r="BB281" i="1"/>
  <c r="AZ287" i="1"/>
  <c r="AY279" i="1"/>
  <c r="AF192" i="1"/>
  <c r="BA184" i="1"/>
  <c r="BA123" i="1"/>
  <c r="G332" i="1"/>
  <c r="AI185" i="1"/>
  <c r="AY192" i="1"/>
  <c r="AR170" i="1"/>
  <c r="AZ281" i="1"/>
  <c r="BA215" i="1"/>
  <c r="AP156" i="1"/>
  <c r="AC174" i="1"/>
  <c r="BB163" i="1"/>
  <c r="AC126" i="1"/>
  <c r="AY126" i="1"/>
  <c r="AD126" i="1"/>
  <c r="AC146" i="1"/>
  <c r="BE146" i="1"/>
  <c r="AG148" i="1"/>
  <c r="AI149" i="1"/>
  <c r="AT170" i="1"/>
  <c r="BE170" i="1"/>
  <c r="L176" i="1"/>
  <c r="BE181" i="1"/>
  <c r="AG181" i="1"/>
  <c r="J187" i="1"/>
  <c r="AE195" i="1"/>
  <c r="BA196" i="1"/>
  <c r="AE192" i="1"/>
  <c r="AD196" i="1"/>
  <c r="AC206" i="1"/>
  <c r="BB214" i="1"/>
  <c r="BB213" i="1"/>
  <c r="BB215" i="1"/>
  <c r="AF215" i="1"/>
  <c r="AY223" i="1"/>
  <c r="AD224" i="1"/>
  <c r="AG234" i="1"/>
  <c r="AY292" i="1"/>
  <c r="AZ290" i="1"/>
  <c r="AE292" i="1"/>
  <c r="AY148" i="1"/>
  <c r="AG279" i="1"/>
  <c r="AZ124" i="1"/>
  <c r="AI181" i="1"/>
  <c r="AT123" i="1"/>
  <c r="AF196" i="1"/>
  <c r="AD278" i="1"/>
  <c r="AY280" i="1"/>
  <c r="BC285" i="1"/>
  <c r="AY145" i="1"/>
  <c r="AD147" i="1"/>
  <c r="BC284" i="1"/>
  <c r="AI279" i="1"/>
  <c r="AO147" i="1"/>
  <c r="AE134" i="1"/>
  <c r="AD181" i="1"/>
  <c r="AY122" i="1"/>
  <c r="AD301" i="1"/>
  <c r="AY213" i="1"/>
  <c r="AG205" i="1"/>
  <c r="AD204" i="1"/>
  <c r="AG125" i="1"/>
  <c r="AD173" i="1"/>
  <c r="AF213" i="1"/>
  <c r="AD192" i="1"/>
  <c r="AZ303" i="1"/>
  <c r="BC288" i="1"/>
  <c r="AD290" i="1"/>
  <c r="AF292" i="1"/>
  <c r="AQ156" i="1"/>
  <c r="BA191" i="1"/>
  <c r="AG191" i="1"/>
  <c r="AC291" i="1"/>
  <c r="BC282" i="1"/>
  <c r="BE180" i="1"/>
  <c r="BA122" i="1"/>
  <c r="AD127" i="1"/>
  <c r="BE125" i="1"/>
  <c r="AZ330" i="1"/>
  <c r="AT181" i="1"/>
  <c r="AT203" i="1"/>
  <c r="AD172" i="1"/>
  <c r="AE126" i="1"/>
  <c r="BE192" i="1"/>
  <c r="AC194" i="1"/>
  <c r="AO181" i="1"/>
  <c r="AF170" i="1"/>
  <c r="J151" i="1"/>
  <c r="L217" i="1"/>
  <c r="AD138" i="1"/>
  <c r="BB289" i="1"/>
  <c r="AG289" i="1"/>
  <c r="AC284" i="1"/>
  <c r="BB292" i="1"/>
  <c r="BC278" i="1"/>
  <c r="AI281" i="1"/>
  <c r="AE226" i="1"/>
  <c r="BA222" i="1"/>
  <c r="AY149" i="1"/>
  <c r="BA285" i="1"/>
  <c r="AF148" i="1"/>
  <c r="BC138" i="1"/>
  <c r="AG180" i="1"/>
  <c r="AF125" i="1"/>
  <c r="AG288" i="1"/>
  <c r="AG216" i="1"/>
  <c r="AN213" i="1"/>
  <c r="AG203" i="1"/>
  <c r="G209" i="1"/>
  <c r="G176" i="1"/>
  <c r="AD183" i="1"/>
  <c r="BB181" i="1"/>
  <c r="AG185" i="1"/>
  <c r="I158" i="1"/>
  <c r="BB202" i="1"/>
  <c r="AJ163" i="1"/>
  <c r="AJ162" i="1"/>
  <c r="AE284" i="1"/>
  <c r="BA278" i="1"/>
  <c r="BA284" i="1"/>
  <c r="AZ300" i="1"/>
  <c r="AD300" i="1"/>
  <c r="BC291" i="1"/>
  <c r="AZ279" i="1"/>
  <c r="AE291" i="1"/>
  <c r="H294" i="1"/>
  <c r="AF284" i="1"/>
  <c r="AE280" i="1"/>
  <c r="AE288" i="1"/>
  <c r="BF163" i="1"/>
  <c r="AU163" i="1"/>
  <c r="BC163" i="1"/>
  <c r="AZ315" i="1"/>
  <c r="H129" i="1"/>
  <c r="J129" i="1"/>
  <c r="AI122" i="1"/>
  <c r="AZ135" i="1"/>
  <c r="AI133" i="1"/>
  <c r="AE135" i="1"/>
  <c r="AG134" i="1"/>
  <c r="AY137" i="1"/>
  <c r="I140" i="1"/>
  <c r="E151" i="1"/>
  <c r="BA145" i="1"/>
  <c r="BA124" i="1"/>
  <c r="BC125" i="1"/>
  <c r="BA126" i="1"/>
  <c r="BE136" i="1"/>
  <c r="BA137" i="1"/>
  <c r="AY162" i="1"/>
  <c r="AZ298" i="1"/>
  <c r="BB329" i="1"/>
  <c r="E350" i="1"/>
  <c r="E165" i="1"/>
  <c r="AQ163" i="1"/>
  <c r="BB203" i="1"/>
  <c r="AI215" i="1"/>
  <c r="BA224" i="1"/>
  <c r="BA173" i="1"/>
  <c r="AG171" i="1"/>
  <c r="AF183" i="1"/>
  <c r="BC181" i="1"/>
  <c r="BB196" i="1"/>
  <c r="AD195" i="1"/>
  <c r="AE193" i="1"/>
  <c r="BC136" i="1"/>
  <c r="AG162" i="1"/>
  <c r="AE123" i="1"/>
  <c r="AE125" i="1"/>
  <c r="AZ311" i="1"/>
  <c r="AI126" i="1"/>
  <c r="BE123" i="1"/>
  <c r="L129" i="1"/>
  <c r="BA127" i="1"/>
  <c r="BA148" i="1"/>
  <c r="AF134" i="1"/>
  <c r="AZ134" i="1"/>
  <c r="BA136" i="1"/>
  <c r="AG136" i="1"/>
  <c r="AC133" i="1"/>
  <c r="BA138" i="1"/>
  <c r="AF136" i="1"/>
  <c r="BB138" i="1"/>
  <c r="AY138" i="1"/>
  <c r="AE133" i="1"/>
  <c r="BE137" i="1"/>
  <c r="AZ133" i="1"/>
  <c r="BC134" i="1"/>
  <c r="BC123" i="1"/>
  <c r="BE287" i="1"/>
  <c r="AI283" i="1"/>
  <c r="AF285" i="1"/>
  <c r="BB291" i="1"/>
  <c r="G165" i="1"/>
  <c r="AZ162" i="1"/>
  <c r="AG127" i="1"/>
  <c r="AC136" i="1"/>
  <c r="AR137" i="1"/>
  <c r="BC127" i="1"/>
  <c r="BE126" i="1"/>
  <c r="BE127" i="1"/>
  <c r="AE147" i="1"/>
  <c r="AE146" i="1"/>
  <c r="AY133" i="1"/>
  <c r="AN137" i="1"/>
  <c r="G140" i="1"/>
  <c r="AG135" i="1"/>
  <c r="AD134" i="1"/>
  <c r="BE138" i="1"/>
  <c r="AY136" i="1"/>
  <c r="BC135" i="1"/>
  <c r="AY135" i="1"/>
  <c r="AG138" i="1"/>
  <c r="AI134" i="1"/>
  <c r="AG124" i="1"/>
  <c r="AG122" i="1"/>
  <c r="AC205" i="1"/>
  <c r="AC207" i="1"/>
  <c r="AI202" i="1"/>
  <c r="L209" i="1"/>
  <c r="BC202" i="1"/>
  <c r="BC205" i="1"/>
  <c r="AD206" i="1"/>
  <c r="AZ203" i="1"/>
  <c r="BA216" i="1"/>
  <c r="AP213" i="1"/>
  <c r="BC216" i="1"/>
  <c r="BC215" i="1"/>
  <c r="AD163" i="1"/>
  <c r="AR163" i="1"/>
  <c r="BB173" i="1"/>
  <c r="AF174" i="1"/>
  <c r="AZ173" i="1"/>
  <c r="AD171" i="1"/>
  <c r="AD174" i="1"/>
  <c r="BB194" i="1"/>
  <c r="AE202" i="1"/>
  <c r="AE207" i="1"/>
  <c r="AJ11" i="1"/>
  <c r="D209" i="1"/>
  <c r="E228" i="1"/>
  <c r="AI221" i="1"/>
  <c r="BC236" i="1"/>
  <c r="BE236" i="1"/>
  <c r="BB235" i="1"/>
  <c r="AZ234" i="1"/>
  <c r="AC237" i="1"/>
  <c r="E250" i="1"/>
  <c r="BB248" i="1"/>
  <c r="AF246" i="1"/>
  <c r="J250" i="1"/>
  <c r="AI243" i="1"/>
  <c r="BF170" i="1"/>
  <c r="AJ195" i="1"/>
  <c r="BF205" i="1"/>
  <c r="BF221" i="1"/>
  <c r="AJ237" i="1"/>
  <c r="M129" i="1"/>
  <c r="AY298" i="1"/>
  <c r="AF300" i="1"/>
  <c r="BA303" i="1"/>
  <c r="J305" i="1"/>
  <c r="AE323" i="1"/>
  <c r="BC320" i="1"/>
  <c r="BA311" i="1"/>
  <c r="AD311" i="1"/>
  <c r="BB317" i="1"/>
  <c r="AC318" i="1"/>
  <c r="AG321" i="1"/>
  <c r="AI314" i="1"/>
  <c r="AY124" i="1"/>
  <c r="BB124" i="1"/>
  <c r="BB137" i="1"/>
  <c r="AC134" i="1"/>
  <c r="AE138" i="1"/>
  <c r="AI138" i="1"/>
  <c r="J140" i="1"/>
  <c r="AG149" i="1"/>
  <c r="BB146" i="1"/>
  <c r="AC147" i="1"/>
  <c r="AI171" i="1"/>
  <c r="AD180" i="1"/>
  <c r="AY205" i="1"/>
  <c r="AZ214" i="1"/>
  <c r="AP222" i="1"/>
  <c r="AJ202" i="1"/>
  <c r="D158" i="1"/>
  <c r="AY203" i="1"/>
  <c r="AY221" i="1"/>
  <c r="AY226" i="1"/>
  <c r="AY222" i="1"/>
  <c r="AC222" i="1"/>
  <c r="D228" i="1"/>
  <c r="AC223" i="1"/>
  <c r="AN222" i="1"/>
  <c r="AY224" i="1"/>
  <c r="AC224" i="1"/>
  <c r="AY225" i="1"/>
  <c r="AE234" i="1"/>
  <c r="AE237" i="1"/>
  <c r="BA235" i="1"/>
  <c r="BA232" i="1"/>
  <c r="BA236" i="1"/>
  <c r="BA233" i="1"/>
  <c r="AE236" i="1"/>
  <c r="AP233" i="1"/>
  <c r="AE233" i="1"/>
  <c r="AC245" i="1"/>
  <c r="AC247" i="1"/>
  <c r="AY244" i="1"/>
  <c r="AC244" i="1"/>
  <c r="AY247" i="1"/>
  <c r="AC248" i="1"/>
  <c r="AC243" i="1"/>
  <c r="AY245" i="1"/>
  <c r="D250" i="1"/>
  <c r="AY243" i="1"/>
  <c r="AY246" i="1"/>
  <c r="BA246" i="1"/>
  <c r="BA244" i="1"/>
  <c r="AE247" i="1"/>
  <c r="AE248" i="1"/>
  <c r="H250" i="1"/>
  <c r="AE243" i="1"/>
  <c r="BA248" i="1"/>
  <c r="AE245" i="1"/>
  <c r="AP246" i="1"/>
  <c r="AE246" i="1"/>
  <c r="BA247" i="1"/>
  <c r="BA245" i="1"/>
  <c r="AJ126" i="1"/>
  <c r="BF126" i="1"/>
  <c r="M187" i="1"/>
  <c r="AJ185" i="1"/>
  <c r="BF183" i="1"/>
  <c r="BF181" i="1"/>
  <c r="BF184" i="1"/>
  <c r="AJ180" i="1"/>
  <c r="BF185" i="1"/>
  <c r="BF182" i="1"/>
  <c r="AJ213" i="1"/>
  <c r="AJ214" i="1"/>
  <c r="BF213" i="1"/>
  <c r="BF216" i="1"/>
  <c r="BF214" i="1"/>
  <c r="BF243" i="1"/>
  <c r="M250" i="1"/>
  <c r="AJ246" i="1"/>
  <c r="AU246" i="1"/>
  <c r="AJ244" i="1"/>
  <c r="BF246" i="1"/>
  <c r="AJ243" i="1"/>
  <c r="BF247" i="1"/>
  <c r="BF244" i="1"/>
  <c r="AF298" i="1"/>
  <c r="BB299" i="1"/>
  <c r="BB303" i="1"/>
  <c r="AF299" i="1"/>
  <c r="AQ303" i="1"/>
  <c r="I305" i="1"/>
  <c r="BB302" i="1"/>
  <c r="BA302" i="1"/>
  <c r="AZ318" i="1"/>
  <c r="BC312" i="1"/>
  <c r="BC311" i="1"/>
  <c r="AC315" i="1"/>
  <c r="AC312" i="1"/>
  <c r="AC313" i="1"/>
  <c r="AY315" i="1"/>
  <c r="AN311" i="1"/>
  <c r="AY319" i="1"/>
  <c r="AC320" i="1"/>
  <c r="AY313" i="1"/>
  <c r="AY320" i="1"/>
  <c r="AY314" i="1"/>
  <c r="AC310" i="1"/>
  <c r="AY321" i="1"/>
  <c r="AN282" i="1"/>
  <c r="AY309" i="1"/>
  <c r="AC311" i="1"/>
  <c r="AY310" i="1"/>
  <c r="D325" i="1"/>
  <c r="AC317" i="1"/>
  <c r="AC323" i="1"/>
  <c r="AY311" i="1"/>
  <c r="AY323" i="1"/>
  <c r="AG330" i="1"/>
  <c r="AR330" i="1"/>
  <c r="BC330" i="1"/>
  <c r="AG329" i="1"/>
  <c r="BC329" i="1"/>
  <c r="L305" i="1"/>
  <c r="BE303" i="1"/>
  <c r="AI302" i="1"/>
  <c r="AI298" i="1"/>
  <c r="AI303" i="1"/>
  <c r="AT303" i="1"/>
  <c r="BE300" i="1"/>
  <c r="AI299" i="1"/>
  <c r="BE302" i="1"/>
  <c r="BE299" i="1"/>
  <c r="BE298" i="1"/>
  <c r="AU156" i="1"/>
  <c r="BF155" i="1"/>
  <c r="AJ156" i="1"/>
  <c r="AG323" i="1"/>
  <c r="AI319" i="1"/>
  <c r="BE319" i="1"/>
  <c r="BE320" i="1"/>
  <c r="AI310" i="1"/>
  <c r="AI316" i="1"/>
  <c r="BE321" i="1"/>
  <c r="AT311" i="1"/>
  <c r="AI318" i="1"/>
  <c r="AI321" i="1"/>
  <c r="AT282" i="1"/>
  <c r="AI315" i="1"/>
  <c r="AI313" i="1"/>
  <c r="AI311" i="1"/>
  <c r="L325" i="1"/>
  <c r="AE322" i="1"/>
  <c r="AF302" i="1"/>
  <c r="AE318" i="1"/>
  <c r="AE298" i="1"/>
  <c r="AJ182" i="1"/>
  <c r="AC225" i="1"/>
  <c r="BA323" i="1"/>
  <c r="AG312" i="1"/>
  <c r="AG310" i="1"/>
  <c r="BC323" i="1"/>
  <c r="AR311" i="1"/>
  <c r="BC309" i="1"/>
  <c r="AF313" i="1"/>
  <c r="AD310" i="1"/>
  <c r="AY318" i="1"/>
  <c r="AE309" i="1"/>
  <c r="BB323" i="1"/>
  <c r="BB311" i="1"/>
  <c r="AC221" i="1"/>
  <c r="BF248" i="1"/>
  <c r="BC225" i="1"/>
  <c r="AG224" i="1"/>
  <c r="BC221" i="1"/>
  <c r="BC224" i="1"/>
  <c r="BC222" i="1"/>
  <c r="AG222" i="1"/>
  <c r="BC223" i="1"/>
  <c r="AG223" i="1"/>
  <c r="AG221" i="1"/>
  <c r="AG225" i="1"/>
  <c r="AZ226" i="1"/>
  <c r="AO222" i="1"/>
  <c r="AZ221" i="1"/>
  <c r="AD226" i="1"/>
  <c r="AZ223" i="1"/>
  <c r="AD221" i="1"/>
  <c r="AD222" i="1"/>
  <c r="AZ222" i="1"/>
  <c r="G228" i="1"/>
  <c r="AF225" i="1"/>
  <c r="AQ222" i="1"/>
  <c r="BB225" i="1"/>
  <c r="AF226" i="1"/>
  <c r="BB223" i="1"/>
  <c r="BB222" i="1"/>
  <c r="BB224" i="1"/>
  <c r="AF222" i="1"/>
  <c r="AR233" i="1"/>
  <c r="J239" i="1"/>
  <c r="AG232" i="1"/>
  <c r="AG236" i="1"/>
  <c r="BC234" i="1"/>
  <c r="AG237" i="1"/>
  <c r="BC237" i="1"/>
  <c r="E239" i="1"/>
  <c r="BE235" i="1"/>
  <c r="AI235" i="1"/>
  <c r="AO246" i="1"/>
  <c r="AZ243" i="1"/>
  <c r="AD246" i="1"/>
  <c r="AZ246" i="1"/>
  <c r="G250" i="1"/>
  <c r="AZ248" i="1"/>
  <c r="AZ245" i="1"/>
  <c r="AD244" i="1"/>
  <c r="AD247" i="1"/>
  <c r="AZ247" i="1"/>
  <c r="AI247" i="1"/>
  <c r="AI245" i="1"/>
  <c r="AI246" i="1"/>
  <c r="BE247" i="1"/>
  <c r="AI248" i="1"/>
  <c r="AI244" i="1"/>
  <c r="BE246" i="1"/>
  <c r="AT246" i="1"/>
  <c r="L250" i="1"/>
  <c r="BE243" i="1"/>
  <c r="BF136" i="1"/>
  <c r="BF133" i="1"/>
  <c r="AJ136" i="1"/>
  <c r="BF134" i="1"/>
  <c r="AU137" i="1"/>
  <c r="BF135" i="1"/>
  <c r="AJ137" i="1"/>
  <c r="AJ135" i="1"/>
  <c r="AJ134" i="1"/>
  <c r="BF172" i="1"/>
  <c r="BF171" i="1"/>
  <c r="BF174" i="1"/>
  <c r="AJ171" i="1"/>
  <c r="AJ170" i="1"/>
  <c r="AJ172" i="1"/>
  <c r="AJ174" i="1"/>
  <c r="BF169" i="1"/>
  <c r="AU170" i="1"/>
  <c r="M176" i="1"/>
  <c r="AJ169" i="1"/>
  <c r="M198" i="1"/>
  <c r="AJ196" i="1"/>
  <c r="AJ194" i="1"/>
  <c r="BF192" i="1"/>
  <c r="AJ193" i="1"/>
  <c r="AU192" i="1"/>
  <c r="BF196" i="1"/>
  <c r="AJ192" i="1"/>
  <c r="BF226" i="1"/>
  <c r="AJ224" i="1"/>
  <c r="BF223" i="1"/>
  <c r="AU222" i="1"/>
  <c r="BF224" i="1"/>
  <c r="AJ225" i="1"/>
  <c r="AJ226" i="1"/>
  <c r="AJ221" i="1"/>
  <c r="AF301" i="1"/>
  <c r="BB301" i="1"/>
  <c r="AG316" i="1"/>
  <c r="BC316" i="1"/>
  <c r="AD319" i="1"/>
  <c r="AD316" i="1"/>
  <c r="AZ313" i="1"/>
  <c r="E325" i="1"/>
  <c r="AD312" i="1"/>
  <c r="AZ310" i="1"/>
  <c r="AD315" i="1"/>
  <c r="AZ321" i="1"/>
  <c r="AZ320" i="1"/>
  <c r="AZ319" i="1"/>
  <c r="AD317" i="1"/>
  <c r="AZ309" i="1"/>
  <c r="AZ317" i="1"/>
  <c r="AD323" i="1"/>
  <c r="AD309" i="1"/>
  <c r="AD313" i="1"/>
  <c r="AZ316" i="1"/>
  <c r="AZ314" i="1"/>
  <c r="AZ312" i="1"/>
  <c r="AF316" i="1"/>
  <c r="AY329" i="1"/>
  <c r="AN330" i="1"/>
  <c r="AC330" i="1"/>
  <c r="AJ146" i="1"/>
  <c r="BF146" i="1"/>
  <c r="BF144" i="1"/>
  <c r="AJ149" i="1"/>
  <c r="AU147" i="1"/>
  <c r="AJ145" i="1"/>
  <c r="AJ144" i="1"/>
  <c r="M151" i="1"/>
  <c r="AJ148" i="1"/>
  <c r="BF147" i="1"/>
  <c r="BF145" i="1"/>
  <c r="AZ323" i="1"/>
  <c r="BB300" i="1"/>
  <c r="D305" i="1"/>
  <c r="AZ225" i="1"/>
  <c r="BC314" i="1"/>
  <c r="AC329" i="1"/>
  <c r="BC318" i="1"/>
  <c r="AG311" i="1"/>
  <c r="AD318" i="1"/>
  <c r="AD314" i="1"/>
  <c r="AC319" i="1"/>
  <c r="AC314" i="1"/>
  <c r="BA309" i="1"/>
  <c r="AI320" i="1"/>
  <c r="AI300" i="1"/>
  <c r="BF194" i="1"/>
  <c r="AD248" i="1"/>
  <c r="AZ224" i="1"/>
  <c r="AY248" i="1"/>
  <c r="BF245" i="1"/>
  <c r="BF193" i="1"/>
  <c r="BE244" i="1"/>
  <c r="AN246" i="1"/>
  <c r="H239" i="1"/>
  <c r="AE232" i="1"/>
  <c r="BF222" i="1"/>
  <c r="AJ222" i="1"/>
  <c r="J332" i="1"/>
  <c r="AJ191" i="1"/>
  <c r="AI223" i="1"/>
  <c r="L228" i="1"/>
  <c r="BE226" i="1"/>
  <c r="BE224" i="1"/>
  <c r="BE222" i="1"/>
  <c r="BE223" i="1"/>
  <c r="AI224" i="1"/>
  <c r="BE221" i="1"/>
  <c r="L239" i="1"/>
  <c r="AI234" i="1"/>
  <c r="BE237" i="1"/>
  <c r="AI232" i="1"/>
  <c r="AI233" i="1"/>
  <c r="BE233" i="1"/>
  <c r="AI236" i="1"/>
  <c r="BE232" i="1"/>
  <c r="AF234" i="1"/>
  <c r="AF236" i="1"/>
  <c r="BB233" i="1"/>
  <c r="AQ233" i="1"/>
  <c r="BB232" i="1"/>
  <c r="BB236" i="1"/>
  <c r="AF233" i="1"/>
  <c r="BB234" i="1"/>
  <c r="I239" i="1"/>
  <c r="AZ233" i="1"/>
  <c r="AD237" i="1"/>
  <c r="AO233" i="1"/>
  <c r="AZ237" i="1"/>
  <c r="G239" i="1"/>
  <c r="AZ235" i="1"/>
  <c r="AY234" i="1"/>
  <c r="AC235" i="1"/>
  <c r="AC233" i="1"/>
  <c r="AY233" i="1"/>
  <c r="AY236" i="1"/>
  <c r="AY237" i="1"/>
  <c r="AN233" i="1"/>
  <c r="AY232" i="1"/>
  <c r="AC234" i="1"/>
  <c r="AF237" i="1"/>
  <c r="AF247" i="1"/>
  <c r="BB244" i="1"/>
  <c r="AQ246" i="1"/>
  <c r="AF244" i="1"/>
  <c r="BB243" i="1"/>
  <c r="AF245" i="1"/>
  <c r="BB247" i="1"/>
  <c r="AF248" i="1"/>
  <c r="AF243" i="1"/>
  <c r="BC246" i="1"/>
  <c r="AG246" i="1"/>
  <c r="BC245" i="1"/>
  <c r="AG244" i="1"/>
  <c r="AR246" i="1"/>
  <c r="BC248" i="1"/>
  <c r="AG248" i="1"/>
  <c r="AG243" i="1"/>
  <c r="BC247" i="1"/>
  <c r="AG245" i="1"/>
  <c r="AG247" i="1"/>
  <c r="BC244" i="1"/>
  <c r="BF138" i="1"/>
  <c r="AJ138" i="1"/>
  <c r="BF173" i="1"/>
  <c r="AJ173" i="1"/>
  <c r="AJ204" i="1"/>
  <c r="AU203" i="1"/>
  <c r="BF206" i="1"/>
  <c r="AJ203" i="1"/>
  <c r="BF204" i="1"/>
  <c r="AJ207" i="1"/>
  <c r="BF203" i="1"/>
  <c r="BF207" i="1"/>
  <c r="AJ206" i="1"/>
  <c r="BF235" i="1"/>
  <c r="BF233" i="1"/>
  <c r="AJ235" i="1"/>
  <c r="AJ234" i="1"/>
  <c r="AU233" i="1"/>
  <c r="AJ233" i="1"/>
  <c r="AJ236" i="1"/>
  <c r="BF232" i="1"/>
  <c r="AJ125" i="1"/>
  <c r="BF125" i="1"/>
  <c r="BF127" i="1"/>
  <c r="BF124" i="1"/>
  <c r="AJ127" i="1"/>
  <c r="AJ123" i="1"/>
  <c r="AU123" i="1"/>
  <c r="BF122" i="1"/>
  <c r="AJ124" i="1"/>
  <c r="AJ122" i="1"/>
  <c r="AC300" i="1"/>
  <c r="AY303" i="1"/>
  <c r="AY299" i="1"/>
  <c r="AY302" i="1"/>
  <c r="AY300" i="1"/>
  <c r="AC303" i="1"/>
  <c r="AC302" i="1"/>
  <c r="AC301" i="1"/>
  <c r="AY301" i="1"/>
  <c r="AE301" i="1"/>
  <c r="H305" i="1"/>
  <c r="BA300" i="1"/>
  <c r="AE300" i="1"/>
  <c r="BA299" i="1"/>
  <c r="BA298" i="1"/>
  <c r="AG298" i="1"/>
  <c r="AG301" i="1"/>
  <c r="AD322" i="1"/>
  <c r="AZ322" i="1"/>
  <c r="AE319" i="1"/>
  <c r="AE316" i="1"/>
  <c r="AE312" i="1"/>
  <c r="BA316" i="1"/>
  <c r="BA313" i="1"/>
  <c r="BA312" i="1"/>
  <c r="BA322" i="1"/>
  <c r="AE317" i="1"/>
  <c r="BA317" i="1"/>
  <c r="AE314" i="1"/>
  <c r="BA315" i="1"/>
  <c r="AE310" i="1"/>
  <c r="AP282" i="1"/>
  <c r="AE315" i="1"/>
  <c r="AE313" i="1"/>
  <c r="BA320" i="1"/>
  <c r="BA314" i="1"/>
  <c r="AE311" i="1"/>
  <c r="BA310" i="1"/>
  <c r="BB320" i="1"/>
  <c r="AF320" i="1"/>
  <c r="BB321" i="1"/>
  <c r="BB310" i="1"/>
  <c r="BB314" i="1"/>
  <c r="AF323" i="1"/>
  <c r="AF318" i="1"/>
  <c r="AF309" i="1"/>
  <c r="AF322" i="1"/>
  <c r="AF314" i="1"/>
  <c r="BB319" i="1"/>
  <c r="AF319" i="1"/>
  <c r="BB315" i="1"/>
  <c r="AF311" i="1"/>
  <c r="BB322" i="1"/>
  <c r="BB313" i="1"/>
  <c r="BB309" i="1"/>
  <c r="AF315" i="1"/>
  <c r="AQ282" i="1"/>
  <c r="I325" i="1"/>
  <c r="AF317" i="1"/>
  <c r="BB318" i="1"/>
  <c r="AQ311" i="1"/>
  <c r="BB312" i="1"/>
  <c r="AY322" i="1"/>
  <c r="AC322" i="1"/>
  <c r="AG315" i="1"/>
  <c r="J325" i="1"/>
  <c r="AR282" i="1"/>
  <c r="AG319" i="1"/>
  <c r="AG322" i="1"/>
  <c r="AG314" i="1"/>
  <c r="AG313" i="1"/>
  <c r="BC313" i="1"/>
  <c r="BC321" i="1"/>
  <c r="BC319" i="1"/>
  <c r="AG318" i="1"/>
  <c r="G325" i="1"/>
  <c r="AO282" i="1"/>
  <c r="AP330" i="1"/>
  <c r="AE330" i="1"/>
  <c r="BA330" i="1"/>
  <c r="BA329" i="1"/>
  <c r="H332" i="1"/>
  <c r="BB298" i="1"/>
  <c r="AC299" i="1"/>
  <c r="AD232" i="1"/>
  <c r="BA318" i="1"/>
  <c r="BA319" i="1"/>
  <c r="M239" i="1"/>
  <c r="AZ236" i="1"/>
  <c r="AI312" i="1"/>
  <c r="BC310" i="1"/>
  <c r="AG309" i="1"/>
  <c r="BC317" i="1"/>
  <c r="AD321" i="1"/>
  <c r="AY316" i="1"/>
  <c r="AY312" i="1"/>
  <c r="AP311" i="1"/>
  <c r="AI309" i="1"/>
  <c r="AY330" i="1"/>
  <c r="AF321" i="1"/>
  <c r="AC321" i="1"/>
  <c r="BC299" i="1"/>
  <c r="BC235" i="1"/>
  <c r="BF236" i="1"/>
  <c r="AJ232" i="1"/>
  <c r="BF191" i="1"/>
  <c r="AJ133" i="1"/>
  <c r="AD245" i="1"/>
  <c r="BA243" i="1"/>
  <c r="AF232" i="1"/>
  <c r="AI237" i="1"/>
  <c r="AD223" i="1"/>
  <c r="BF195" i="1"/>
  <c r="AZ244" i="1"/>
  <c r="BF148" i="1"/>
  <c r="D129" i="1"/>
  <c r="AC123" i="1"/>
  <c r="AC122" i="1"/>
  <c r="AQ123" i="1"/>
  <c r="BB123" i="1"/>
  <c r="BB122" i="1"/>
  <c r="BB126" i="1"/>
  <c r="AD136" i="1"/>
  <c r="AZ136" i="1"/>
  <c r="AE149" i="1"/>
  <c r="AP147" i="1"/>
  <c r="BA149" i="1"/>
  <c r="BE147" i="1"/>
  <c r="AI147" i="1"/>
  <c r="AT147" i="1"/>
  <c r="AI145" i="1"/>
  <c r="AE148" i="1"/>
  <c r="AD156" i="1"/>
  <c r="BE156" i="1"/>
  <c r="AF173" i="1"/>
  <c r="BB170" i="1"/>
  <c r="AQ170" i="1"/>
  <c r="AE170" i="1"/>
  <c r="BA172" i="1"/>
  <c r="AY170" i="1"/>
  <c r="AC169" i="1"/>
  <c r="AY173" i="1"/>
  <c r="AY169" i="1"/>
  <c r="AY171" i="1"/>
  <c r="AD182" i="1"/>
  <c r="BB183" i="1"/>
  <c r="AF181" i="1"/>
  <c r="AG183" i="1"/>
  <c r="BC180" i="1"/>
  <c r="BC182" i="1"/>
  <c r="AC192" i="1"/>
  <c r="D198" i="1"/>
  <c r="BC195" i="1"/>
  <c r="AG192" i="1"/>
  <c r="AF193" i="1"/>
  <c r="BB195" i="1"/>
  <c r="AP192" i="1"/>
  <c r="BA193" i="1"/>
  <c r="AE196" i="1"/>
  <c r="AI192" i="1"/>
  <c r="AI194" i="1"/>
  <c r="AI203" i="1"/>
  <c r="AI206" i="1"/>
  <c r="BE203" i="1"/>
  <c r="BE204" i="1"/>
  <c r="BB206" i="1"/>
  <c r="I209" i="1"/>
  <c r="AF205" i="1"/>
  <c r="AD203" i="1"/>
  <c r="AO203" i="1"/>
  <c r="AD205" i="1"/>
  <c r="AD207" i="1"/>
  <c r="BC203" i="1"/>
  <c r="AG207" i="1"/>
  <c r="BC204" i="1"/>
  <c r="BB207" i="1"/>
  <c r="AE213" i="1"/>
  <c r="BA213" i="1"/>
  <c r="AY215" i="1"/>
  <c r="D217" i="1"/>
  <c r="AI216" i="1"/>
  <c r="BE216" i="1"/>
  <c r="AT213" i="1"/>
  <c r="BE213" i="1"/>
  <c r="AF214" i="1"/>
  <c r="I217" i="1"/>
  <c r="AQ213" i="1"/>
  <c r="BB216" i="1"/>
  <c r="AF216" i="1"/>
  <c r="AC127" i="1"/>
  <c r="BB127" i="1"/>
  <c r="BB135" i="1"/>
  <c r="AP137" i="1"/>
  <c r="AZ137" i="1"/>
  <c r="AY125" i="1"/>
  <c r="BE148" i="1"/>
  <c r="AE145" i="1"/>
  <c r="AF195" i="1"/>
  <c r="AG206" i="1"/>
  <c r="AE279" i="1"/>
  <c r="AC283" i="1"/>
  <c r="BC169" i="1"/>
  <c r="AU213" i="1"/>
  <c r="AJ248" i="1"/>
  <c r="AC298" i="1"/>
  <c r="G350" i="1"/>
  <c r="AI322" i="1"/>
  <c r="AI125" i="1"/>
  <c r="AC216" i="1"/>
  <c r="AJ205" i="1"/>
  <c r="AI291" i="1"/>
  <c r="AO163" i="1"/>
  <c r="AD162" i="1"/>
  <c r="AC163" i="1"/>
  <c r="AE127" i="1"/>
  <c r="AC135" i="1"/>
  <c r="BE135" i="1"/>
  <c r="BC144" i="1"/>
  <c r="BE149" i="1"/>
  <c r="BA155" i="1"/>
  <c r="L158" i="1"/>
  <c r="BE174" i="1"/>
  <c r="BA182" i="1"/>
  <c r="BE185" i="1"/>
  <c r="BC232" i="1"/>
  <c r="AE329" i="1"/>
  <c r="BF149" i="1"/>
  <c r="H107" i="5"/>
  <c r="I107" i="5"/>
  <c r="C75" i="1"/>
  <c r="H78" i="5"/>
  <c r="I78" i="5"/>
  <c r="H122" i="5"/>
  <c r="I122" i="5"/>
  <c r="H71" i="5"/>
  <c r="I71" i="5"/>
  <c r="H102" i="5"/>
  <c r="I102" i="5"/>
  <c r="C112" i="1"/>
  <c r="H119" i="5"/>
  <c r="I119" i="5"/>
  <c r="H140" i="5"/>
  <c r="I140" i="5"/>
  <c r="H128" i="5"/>
  <c r="I128" i="5"/>
  <c r="C256" i="1"/>
  <c r="H145" i="5"/>
  <c r="I145" i="5"/>
  <c r="C254" i="1"/>
  <c r="H103" i="5"/>
  <c r="I103" i="5"/>
  <c r="H70" i="5"/>
  <c r="I70" i="5"/>
  <c r="H101" i="5"/>
  <c r="I101" i="5"/>
  <c r="H106" i="5"/>
  <c r="I106" i="5"/>
  <c r="C90" i="1"/>
  <c r="H67" i="5"/>
  <c r="I67" i="5"/>
  <c r="AO192" i="1"/>
  <c r="AZ196" i="1"/>
  <c r="AZ191" i="1"/>
  <c r="AD194" i="1"/>
  <c r="AY193" i="1"/>
  <c r="AY195" i="1"/>
  <c r="AC191" i="1"/>
  <c r="AY196" i="1"/>
  <c r="AY194" i="1"/>
  <c r="BB205" i="1"/>
  <c r="AF206" i="1"/>
  <c r="AZ215" i="1"/>
  <c r="AD216" i="1"/>
  <c r="AD215" i="1"/>
  <c r="G217" i="1"/>
  <c r="AO213" i="1"/>
  <c r="AZ213" i="1"/>
  <c r="BA221" i="1"/>
  <c r="BA225" i="1"/>
  <c r="BC315" i="1"/>
  <c r="AO311" i="1"/>
  <c r="AC193" i="1"/>
  <c r="AC196" i="1"/>
  <c r="AI137" i="1"/>
  <c r="AD214" i="1"/>
  <c r="AD193" i="1"/>
  <c r="BA163" i="1"/>
  <c r="BA162" i="1"/>
  <c r="H165" i="1"/>
  <c r="AE162" i="1"/>
  <c r="AF138" i="1"/>
  <c r="AQ181" i="1"/>
  <c r="AF184" i="1"/>
  <c r="BB184" i="1"/>
  <c r="AY183" i="1"/>
  <c r="AC184" i="1"/>
  <c r="AG182" i="1"/>
  <c r="AG184" i="1"/>
  <c r="AR181" i="1"/>
  <c r="BC184" i="1"/>
  <c r="BB185" i="1"/>
  <c r="AF185" i="1"/>
  <c r="E198" i="1"/>
  <c r="BE191" i="1"/>
  <c r="L198" i="1"/>
  <c r="E209" i="1"/>
  <c r="BC214" i="1"/>
  <c r="M228" i="1"/>
  <c r="AJ223" i="1"/>
  <c r="BF237" i="1"/>
  <c r="BF234" i="1"/>
  <c r="AJ245" i="1"/>
  <c r="E305" i="1"/>
  <c r="AT163" i="1"/>
  <c r="BE162" i="1"/>
  <c r="L165" i="1"/>
  <c r="AI205" i="1"/>
  <c r="BE205" i="1"/>
  <c r="BA203" i="1"/>
  <c r="BA204" i="1"/>
  <c r="BA281" i="1"/>
  <c r="AE281" i="1"/>
  <c r="BE278" i="1"/>
  <c r="AI290" i="1"/>
  <c r="BE283" i="1"/>
  <c r="AI278" i="1"/>
  <c r="BB286" i="1"/>
  <c r="I294" i="1"/>
  <c r="BB283" i="1"/>
  <c r="AZ292" i="1"/>
  <c r="AC292" i="1"/>
  <c r="AY289" i="1"/>
  <c r="AE299" i="1"/>
  <c r="BC124" i="1"/>
  <c r="AD155" i="1"/>
  <c r="AZ155" i="1"/>
  <c r="AZ156" i="1"/>
  <c r="H176" i="1"/>
  <c r="BA174" i="1"/>
  <c r="AE173" i="1"/>
  <c r="AN170" i="1"/>
  <c r="AC172" i="1"/>
  <c r="AY174" i="1"/>
  <c r="D176" i="1"/>
  <c r="AC170" i="1"/>
  <c r="AZ182" i="1"/>
  <c r="BB246" i="1"/>
  <c r="M140" i="1"/>
  <c r="BF180" i="1"/>
  <c r="AJ183" i="1"/>
  <c r="AJ184" i="1"/>
  <c r="M217" i="1"/>
  <c r="AC124" i="1"/>
  <c r="AF127" i="1"/>
  <c r="AC125" i="1"/>
  <c r="E140" i="1"/>
  <c r="AF144" i="1"/>
  <c r="AC182" i="1"/>
  <c r="AZ181" i="1"/>
  <c r="BC185" i="1"/>
  <c r="AI191" i="1"/>
  <c r="BA207" i="1"/>
  <c r="AD225" i="1"/>
  <c r="BC243" i="1"/>
  <c r="L140" i="1"/>
  <c r="BF225" i="1"/>
  <c r="AJ247" i="1"/>
  <c r="AG290" i="1"/>
  <c r="AE174" i="1"/>
  <c r="I176" i="1"/>
  <c r="AZ174" i="1"/>
  <c r="BE171" i="1"/>
  <c r="BB237" i="1"/>
  <c r="M209" i="1"/>
  <c r="AG282" i="1"/>
  <c r="AF163" i="1"/>
  <c r="E129" i="1"/>
  <c r="BA133" i="1"/>
  <c r="AZ149" i="1"/>
  <c r="BC146" i="1"/>
  <c r="BE155" i="1"/>
  <c r="E176" i="1"/>
  <c r="AY191" i="1"/>
  <c r="BC191" i="1"/>
  <c r="I198" i="1"/>
  <c r="BE206" i="1"/>
  <c r="AF207" i="1"/>
  <c r="J228" i="1"/>
  <c r="AI222" i="1"/>
  <c r="AC226" i="1"/>
  <c r="I228" i="1"/>
  <c r="BC226" i="1"/>
  <c r="BC233" i="1"/>
  <c r="AD233" i="1"/>
  <c r="AD236" i="1"/>
  <c r="AT233" i="1"/>
  <c r="BA237" i="1"/>
  <c r="AC246" i="1"/>
  <c r="BE248" i="1"/>
  <c r="AJ215" i="1"/>
  <c r="AY291" i="1"/>
  <c r="AD303" i="1"/>
  <c r="AY111" i="1"/>
  <c r="BA114" i="1"/>
  <c r="BC113" i="1"/>
  <c r="AI24" i="1"/>
  <c r="BE51" i="1"/>
  <c r="AI62" i="1"/>
  <c r="AC272" i="1"/>
  <c r="AE81" i="1"/>
  <c r="BB78" i="1"/>
  <c r="AG55" i="1"/>
  <c r="AF54" i="1"/>
  <c r="BC23" i="1"/>
  <c r="BB369" i="1"/>
  <c r="AO340" i="1"/>
  <c r="G343" i="1"/>
  <c r="BA340" i="1"/>
  <c r="AD338" i="1"/>
  <c r="H203" i="5"/>
  <c r="I203" i="5"/>
  <c r="H17" i="5"/>
  <c r="I17" i="5"/>
  <c r="H13" i="5"/>
  <c r="I13" i="5"/>
  <c r="H20" i="5"/>
  <c r="I20" i="5"/>
  <c r="C17" i="1"/>
  <c r="H22" i="5"/>
  <c r="I22" i="5"/>
  <c r="C113" i="1"/>
  <c r="H120" i="5"/>
  <c r="I120" i="5"/>
  <c r="H117" i="5"/>
  <c r="I117" i="5"/>
  <c r="H115" i="5"/>
  <c r="I115" i="5"/>
  <c r="H116" i="5"/>
  <c r="I116" i="5"/>
  <c r="H130" i="5"/>
  <c r="I130" i="5"/>
  <c r="H131" i="5"/>
  <c r="I131" i="5"/>
  <c r="C272" i="1"/>
  <c r="H137" i="5"/>
  <c r="I137" i="5"/>
  <c r="C265" i="1"/>
  <c r="C257" i="1"/>
  <c r="H141" i="5"/>
  <c r="I141" i="5"/>
  <c r="C70" i="1"/>
  <c r="H93" i="5"/>
  <c r="I93" i="5"/>
  <c r="C103" i="1"/>
  <c r="H97" i="5"/>
  <c r="I97" i="5"/>
  <c r="H100" i="5"/>
  <c r="I100" i="5"/>
  <c r="C116" i="1"/>
  <c r="H121" i="5"/>
  <c r="I121" i="5"/>
  <c r="C270" i="1"/>
  <c r="H138" i="5"/>
  <c r="I138" i="5"/>
  <c r="C41" i="1"/>
  <c r="C78" i="1"/>
  <c r="H83" i="5"/>
  <c r="I83" i="5"/>
  <c r="C86" i="1"/>
  <c r="H94" i="5"/>
  <c r="I94" i="5"/>
  <c r="C89" i="1"/>
  <c r="H104" i="5"/>
  <c r="I104" i="5"/>
  <c r="C273" i="1"/>
  <c r="H129" i="5"/>
  <c r="I129" i="5"/>
  <c r="H26" i="5"/>
  <c r="I26" i="5"/>
  <c r="C18" i="1"/>
  <c r="C19" i="1"/>
  <c r="C49" i="1"/>
  <c r="C95" i="1"/>
  <c r="H98" i="5"/>
  <c r="I98" i="5"/>
  <c r="C266" i="1"/>
  <c r="H133" i="5"/>
  <c r="I133" i="5"/>
  <c r="H146" i="5"/>
  <c r="I146" i="5"/>
  <c r="H127" i="5"/>
  <c r="I127" i="5"/>
  <c r="H135" i="5"/>
  <c r="I135" i="5"/>
  <c r="H132" i="5"/>
  <c r="I132" i="5"/>
  <c r="H136" i="5"/>
  <c r="I136" i="5"/>
  <c r="C122" i="1"/>
  <c r="H24" i="5"/>
  <c r="I24" i="5"/>
  <c r="H105" i="5"/>
  <c r="I105" i="5"/>
  <c r="H99" i="5"/>
  <c r="I99" i="5"/>
  <c r="AE285" i="1"/>
  <c r="AE290" i="1"/>
  <c r="BA288" i="1"/>
  <c r="BA292" i="1"/>
  <c r="BA287" i="1"/>
  <c r="AE287" i="1"/>
  <c r="AD289" i="1"/>
  <c r="AD292" i="1"/>
  <c r="AD284" i="1"/>
  <c r="AZ286" i="1"/>
  <c r="AZ289" i="1"/>
  <c r="AD281" i="1"/>
  <c r="AZ284" i="1"/>
  <c r="AD282" i="1"/>
  <c r="AZ282" i="1"/>
  <c r="AG302" i="1"/>
  <c r="BC301" i="1"/>
  <c r="AR303" i="1"/>
  <c r="AG299" i="1"/>
  <c r="BC300" i="1"/>
  <c r="AG303" i="1"/>
  <c r="I350" i="1"/>
  <c r="AE235" i="1"/>
  <c r="BE234" i="1"/>
  <c r="AG235" i="1"/>
  <c r="AG233" i="1"/>
  <c r="BA234" i="1"/>
  <c r="AR222" i="1"/>
  <c r="AF224" i="1"/>
  <c r="BB226" i="1"/>
  <c r="AE224" i="1"/>
  <c r="AZ145" i="1"/>
  <c r="BA171" i="1"/>
  <c r="AF122" i="1"/>
  <c r="BA290" i="1"/>
  <c r="AT222" i="1"/>
  <c r="AF172" i="1"/>
  <c r="AZ183" i="1"/>
  <c r="AG226" i="1"/>
  <c r="AZ232" i="1"/>
  <c r="AR192" i="1"/>
  <c r="BB192" i="1"/>
  <c r="AG174" i="1"/>
  <c r="AD169" i="1"/>
  <c r="BB169" i="1"/>
  <c r="AF124" i="1"/>
  <c r="BC173" i="1"/>
  <c r="AP170" i="1"/>
  <c r="BA169" i="1"/>
  <c r="AG172" i="1"/>
  <c r="AI170" i="1"/>
  <c r="AD235" i="1"/>
  <c r="BA206" i="1"/>
  <c r="BC196" i="1"/>
  <c r="BE196" i="1"/>
  <c r="AT192" i="1"/>
  <c r="AI195" i="1"/>
  <c r="AY180" i="1"/>
  <c r="AI172" i="1"/>
  <c r="BC147" i="1"/>
  <c r="H209" i="1"/>
  <c r="AE283" i="1"/>
  <c r="BA286" i="1"/>
  <c r="AZ285" i="1"/>
  <c r="BC303" i="1"/>
  <c r="AD285" i="1"/>
  <c r="AC144" i="1"/>
  <c r="AG156" i="1"/>
  <c r="AG155" i="1"/>
  <c r="BC155" i="1"/>
  <c r="AC156" i="1"/>
  <c r="AY156" i="1"/>
  <c r="AC155" i="1"/>
  <c r="AF156" i="1"/>
  <c r="AF155" i="1"/>
  <c r="AF182" i="1"/>
  <c r="BA192" i="1"/>
  <c r="H198" i="1"/>
  <c r="AE204" i="1"/>
  <c r="AF221" i="1"/>
  <c r="I250" i="1"/>
  <c r="AG291" i="1"/>
  <c r="AE282" i="1"/>
  <c r="BE289" i="1"/>
  <c r="BE290" i="1"/>
  <c r="AP303" i="1"/>
  <c r="BA301" i="1"/>
  <c r="AY317" i="1"/>
  <c r="AC309" i="1"/>
  <c r="AF310" i="1"/>
  <c r="M158" i="1"/>
  <c r="BF156" i="1"/>
  <c r="AJ155" i="1"/>
  <c r="AJ147" i="1"/>
  <c r="AN123" i="1"/>
  <c r="BE193" i="1"/>
  <c r="AI196" i="1"/>
  <c r="BE194" i="1"/>
  <c r="AC181" i="1"/>
  <c r="AY184" i="1"/>
  <c r="AN181" i="1"/>
  <c r="AI174" i="1"/>
  <c r="BC148" i="1"/>
  <c r="AD280" i="1"/>
  <c r="AP163" i="1"/>
  <c r="AI146" i="1"/>
  <c r="BA170" i="1"/>
  <c r="AZ185" i="1"/>
  <c r="E187" i="1"/>
  <c r="AI193" i="1"/>
  <c r="BE225" i="1"/>
  <c r="AD234" i="1"/>
  <c r="AF283" i="1"/>
  <c r="BB282" i="1"/>
  <c r="BB287" i="1"/>
  <c r="AF281" i="1"/>
  <c r="AF291" i="1"/>
  <c r="AD288" i="1"/>
  <c r="BC302" i="1"/>
  <c r="D350" i="1"/>
  <c r="J350" i="1"/>
  <c r="AE303" i="1"/>
  <c r="AI317" i="1"/>
  <c r="AE172" i="1"/>
  <c r="AE171" i="1"/>
  <c r="AG169" i="1"/>
  <c r="AY123" i="1"/>
  <c r="AI173" i="1"/>
  <c r="AI225" i="1"/>
  <c r="AY185" i="1"/>
  <c r="AC180" i="1"/>
  <c r="G187" i="1"/>
  <c r="AD286" i="1"/>
  <c r="BC298" i="1"/>
  <c r="BA147" i="1"/>
  <c r="BA146" i="1"/>
  <c r="H151" i="1"/>
  <c r="AG147" i="1"/>
  <c r="AD149" i="1"/>
  <c r="AI156" i="1"/>
  <c r="AI169" i="1"/>
  <c r="BE169" i="1"/>
  <c r="AD170" i="1"/>
  <c r="D239" i="1"/>
  <c r="BE245" i="1"/>
  <c r="AI287" i="1"/>
  <c r="AI282" i="1"/>
  <c r="AI288" i="1"/>
  <c r="AZ280" i="1"/>
  <c r="BB285" i="1"/>
  <c r="AY286" i="1"/>
  <c r="AC279" i="1"/>
  <c r="AC282" i="1"/>
  <c r="AY285" i="1"/>
  <c r="AY287" i="1"/>
  <c r="AC288" i="1"/>
  <c r="AD302" i="1"/>
  <c r="AI286" i="1"/>
  <c r="H9" i="5"/>
  <c r="I9" i="5"/>
  <c r="H10" i="5"/>
  <c r="I10" i="5"/>
  <c r="H95" i="5"/>
  <c r="I95" i="5"/>
  <c r="H96" i="5"/>
  <c r="I96" i="5"/>
  <c r="H91" i="5"/>
  <c r="I91" i="5"/>
  <c r="H92" i="5"/>
  <c r="I92" i="5"/>
  <c r="H16" i="5"/>
  <c r="I16" i="5"/>
  <c r="C54" i="1"/>
  <c r="C81" i="1"/>
  <c r="H72" i="5"/>
  <c r="I72" i="5"/>
  <c r="H75" i="5"/>
  <c r="I75" i="5"/>
  <c r="C114" i="1"/>
  <c r="H118" i="5"/>
  <c r="I118" i="5"/>
  <c r="H134" i="5"/>
  <c r="I134" i="5"/>
  <c r="H139" i="5"/>
  <c r="I139" i="5"/>
  <c r="H142" i="5"/>
  <c r="I142" i="5"/>
  <c r="H143" i="5"/>
  <c r="I143" i="5"/>
  <c r="H144" i="5"/>
  <c r="I144" i="5"/>
  <c r="H15" i="5"/>
  <c r="I15" i="5"/>
  <c r="H42" i="5"/>
  <c r="I42" i="5"/>
  <c r="H81" i="5"/>
  <c r="I81" i="5"/>
  <c r="H66" i="5"/>
  <c r="I66" i="5"/>
  <c r="C69" i="1"/>
  <c r="H73" i="5"/>
  <c r="I73" i="5"/>
  <c r="H79" i="5"/>
  <c r="I79" i="5"/>
  <c r="C67" i="1"/>
  <c r="AE339" i="1"/>
  <c r="AI95" i="1"/>
  <c r="AY105" i="1"/>
  <c r="AC261" i="1"/>
  <c r="AE101" i="1"/>
  <c r="AE104" i="1"/>
  <c r="BC101" i="1"/>
  <c r="AG6" i="1"/>
  <c r="BC75" i="1"/>
  <c r="AD75" i="1"/>
  <c r="BB75" i="1"/>
  <c r="BA339" i="1"/>
  <c r="AF339" i="1"/>
  <c r="AY86" i="1"/>
  <c r="AC69" i="1"/>
  <c r="BC70" i="1"/>
  <c r="AD340" i="1"/>
  <c r="AD66" i="1"/>
  <c r="BB258" i="1"/>
  <c r="AF94" i="1"/>
  <c r="BA90" i="1"/>
  <c r="BB88" i="1"/>
  <c r="G58" i="1"/>
  <c r="AE21" i="1"/>
  <c r="AG72" i="1"/>
  <c r="BC271" i="1"/>
  <c r="AZ256" i="1"/>
  <c r="AD98" i="1"/>
  <c r="E106" i="1"/>
  <c r="BA27" i="1"/>
  <c r="AI53" i="1"/>
  <c r="BA337" i="1"/>
  <c r="BE100" i="1"/>
  <c r="AZ62" i="1"/>
  <c r="AC87" i="1"/>
  <c r="BA102" i="1"/>
  <c r="AF89" i="1"/>
  <c r="BB269" i="1"/>
  <c r="BC262" i="1"/>
  <c r="BB257" i="1"/>
  <c r="AY269" i="1"/>
  <c r="AG91" i="1"/>
  <c r="BC94" i="1"/>
  <c r="AC77" i="1"/>
  <c r="AE76" i="1"/>
  <c r="AD49" i="1"/>
  <c r="AY25" i="1"/>
  <c r="AY17" i="1"/>
  <c r="BE114" i="1"/>
  <c r="AD114" i="1"/>
  <c r="AI34" i="1"/>
  <c r="AE67" i="1"/>
  <c r="AY69" i="1"/>
  <c r="AF256" i="1"/>
  <c r="AN111" i="1"/>
  <c r="AC94" i="1"/>
  <c r="AC68" i="1"/>
  <c r="BB62" i="1"/>
  <c r="BA55" i="1"/>
  <c r="BC56" i="1"/>
  <c r="BA338" i="1"/>
  <c r="AP340" i="1"/>
  <c r="AE341" i="1"/>
  <c r="AE338" i="1"/>
  <c r="AY258" i="1"/>
  <c r="AG268" i="1"/>
  <c r="AE268" i="1"/>
  <c r="AP254" i="1"/>
  <c r="AE261" i="1"/>
  <c r="BA262" i="1"/>
  <c r="AG95" i="1"/>
  <c r="AY93" i="1"/>
  <c r="AE88" i="1"/>
  <c r="AP86" i="1"/>
  <c r="BA98" i="1"/>
  <c r="BB101" i="1"/>
  <c r="AF95" i="1"/>
  <c r="AQ86" i="1"/>
  <c r="BC63" i="1"/>
  <c r="BC77" i="1"/>
  <c r="AG76" i="1"/>
  <c r="AR62" i="1"/>
  <c r="AD48" i="1"/>
  <c r="BE102" i="1"/>
  <c r="AZ117" i="1"/>
  <c r="AD112" i="1"/>
  <c r="AC115" i="1"/>
  <c r="BF114" i="1"/>
  <c r="AZ11" i="1"/>
  <c r="E343" i="1"/>
  <c r="BA341" i="1"/>
  <c r="BA336" i="1"/>
  <c r="AZ337" i="1"/>
  <c r="BE35" i="1"/>
  <c r="H29" i="1"/>
  <c r="BC76" i="1"/>
  <c r="AJ114" i="1"/>
  <c r="G274" i="1"/>
  <c r="BB103" i="1"/>
  <c r="BB93" i="1"/>
  <c r="AE74" i="1"/>
  <c r="AY67" i="1"/>
  <c r="BC64" i="1"/>
  <c r="AG74" i="1"/>
  <c r="AC76" i="1"/>
  <c r="AY89" i="1"/>
  <c r="AC96" i="1"/>
  <c r="AY92" i="1"/>
  <c r="AY257" i="1"/>
  <c r="AY262" i="1"/>
  <c r="AF260" i="1"/>
  <c r="BC255" i="1"/>
  <c r="AZ262" i="1"/>
  <c r="BA78" i="1"/>
  <c r="AF75" i="1"/>
  <c r="BA17" i="1"/>
  <c r="E274" i="1"/>
  <c r="AD257" i="1"/>
  <c r="AE97" i="1"/>
  <c r="AD86" i="1"/>
  <c r="AZ97" i="1"/>
  <c r="AD88" i="1"/>
  <c r="AC73" i="1"/>
  <c r="AY72" i="1"/>
  <c r="D82" i="1"/>
  <c r="AY76" i="1"/>
  <c r="AC62" i="1"/>
  <c r="AE43" i="1"/>
  <c r="AF20" i="1"/>
  <c r="AI52" i="1"/>
  <c r="AI35" i="1"/>
  <c r="AI48" i="1"/>
  <c r="AI50" i="1"/>
  <c r="BE64" i="1"/>
  <c r="AI80" i="1"/>
  <c r="AI64" i="1"/>
  <c r="BE80" i="1"/>
  <c r="BE94" i="1"/>
  <c r="AE116" i="1"/>
  <c r="AE114" i="1"/>
  <c r="BB110" i="1"/>
  <c r="BB111" i="1"/>
  <c r="AF113" i="1"/>
  <c r="AC255" i="1"/>
  <c r="AY38" i="1"/>
  <c r="AZ338" i="1"/>
  <c r="AE336" i="1"/>
  <c r="AZ341" i="1"/>
  <c r="BB21" i="1"/>
  <c r="BA86" i="1"/>
  <c r="BB264" i="1"/>
  <c r="AG64" i="1"/>
  <c r="AC91" i="1"/>
  <c r="AY254" i="1"/>
  <c r="AE269" i="1"/>
  <c r="AZ113" i="1"/>
  <c r="AD53" i="1"/>
  <c r="AY260" i="1"/>
  <c r="AG271" i="1"/>
  <c r="AG260" i="1"/>
  <c r="BC269" i="1"/>
  <c r="AG265" i="1"/>
  <c r="BB254" i="1"/>
  <c r="BB272" i="1"/>
  <c r="AF255" i="1"/>
  <c r="BB267" i="1"/>
  <c r="AF272" i="1"/>
  <c r="AF262" i="1"/>
  <c r="AY256" i="1"/>
  <c r="AC270" i="1"/>
  <c r="AC262" i="1"/>
  <c r="AC266" i="1"/>
  <c r="AY261" i="1"/>
  <c r="AY97" i="1"/>
  <c r="AY104" i="1"/>
  <c r="D106" i="1"/>
  <c r="AC86" i="1"/>
  <c r="AY102" i="1"/>
  <c r="AG101" i="1"/>
  <c r="BC87" i="1"/>
  <c r="BC97" i="1"/>
  <c r="BA69" i="1"/>
  <c r="BA67" i="1"/>
  <c r="BA63" i="1"/>
  <c r="AE78" i="1"/>
  <c r="AD65" i="1"/>
  <c r="AZ67" i="1"/>
  <c r="AD73" i="1"/>
  <c r="AF76" i="1"/>
  <c r="BB69" i="1"/>
  <c r="AF63" i="1"/>
  <c r="AF55" i="1"/>
  <c r="BC26" i="1"/>
  <c r="BE49" i="1"/>
  <c r="BE73" i="1"/>
  <c r="AI73" i="1"/>
  <c r="BE86" i="1"/>
  <c r="BE87" i="1"/>
  <c r="BE105" i="1"/>
  <c r="BE111" i="1"/>
  <c r="AI116" i="1"/>
  <c r="AY117" i="1"/>
  <c r="AC113" i="1"/>
  <c r="AG112" i="1"/>
  <c r="BC114" i="1"/>
  <c r="AE115" i="1"/>
  <c r="AZ340" i="1"/>
  <c r="AD336" i="1"/>
  <c r="AZ339" i="1"/>
  <c r="AZ112" i="1"/>
  <c r="AO62" i="1"/>
  <c r="AD94" i="1"/>
  <c r="AF67" i="1"/>
  <c r="AE62" i="1"/>
  <c r="AF64" i="1"/>
  <c r="AG63" i="1"/>
  <c r="AY66" i="1"/>
  <c r="AC65" i="1"/>
  <c r="AC100" i="1"/>
  <c r="AG261" i="1"/>
  <c r="AZ88" i="1"/>
  <c r="AE340" i="1"/>
  <c r="AD337" i="1"/>
  <c r="AD341" i="1"/>
  <c r="BE104" i="1"/>
  <c r="AI40" i="1"/>
  <c r="AE64" i="1"/>
  <c r="AC254" i="1"/>
  <c r="AY90" i="1"/>
  <c r="AE69" i="1"/>
  <c r="AF99" i="1"/>
  <c r="AD266" i="1"/>
  <c r="AG68" i="1"/>
  <c r="AG70" i="1"/>
  <c r="BC73" i="1"/>
  <c r="AY74" i="1"/>
  <c r="AY98" i="1"/>
  <c r="AC98" i="1"/>
  <c r="AC269" i="1"/>
  <c r="AC256" i="1"/>
  <c r="BB271" i="1"/>
  <c r="BC264" i="1"/>
  <c r="AD74" i="1"/>
  <c r="AY73" i="1"/>
  <c r="AE79" i="1"/>
  <c r="BB105" i="1"/>
  <c r="AZ86" i="1"/>
  <c r="AZ73" i="1"/>
  <c r="AD67" i="1"/>
  <c r="BA92" i="1"/>
  <c r="AT33" i="1"/>
  <c r="AE117" i="1"/>
  <c r="BE103" i="1"/>
  <c r="BA273" i="1"/>
  <c r="AC273" i="1"/>
  <c r="BB270" i="1"/>
  <c r="AC265" i="1"/>
  <c r="BC263" i="1"/>
  <c r="AG259" i="1"/>
  <c r="AG270" i="1"/>
  <c r="AG104" i="1"/>
  <c r="AF103" i="1"/>
  <c r="AE102" i="1"/>
  <c r="AC102" i="1"/>
  <c r="AD101" i="1"/>
  <c r="AD97" i="1"/>
  <c r="AY94" i="1"/>
  <c r="AC90" i="1"/>
  <c r="AZ98" i="1"/>
  <c r="F106" i="1"/>
  <c r="AZ81" i="1"/>
  <c r="BB79" i="1"/>
  <c r="AC78" i="1"/>
  <c r="BA74" i="1"/>
  <c r="AC74" i="1"/>
  <c r="BC72" i="1"/>
  <c r="AE70" i="1"/>
  <c r="AC70" i="1"/>
  <c r="BC68" i="1"/>
  <c r="AE66" i="1"/>
  <c r="AE26" i="1"/>
  <c r="AY26" i="1"/>
  <c r="BC18" i="1"/>
  <c r="BB23" i="1"/>
  <c r="AE22" i="1"/>
  <c r="AE14" i="1"/>
  <c r="AY10" i="1"/>
  <c r="H343" i="1"/>
  <c r="AF341" i="1"/>
  <c r="BB341" i="1"/>
  <c r="AY336" i="1"/>
  <c r="AY341" i="1"/>
  <c r="AC339" i="1"/>
  <c r="AY338" i="1"/>
  <c r="AC337" i="1"/>
  <c r="AY339" i="1"/>
  <c r="AY337" i="1"/>
  <c r="AG339" i="1"/>
  <c r="AJ21" i="1"/>
  <c r="AJ75" i="1"/>
  <c r="AJ111" i="1"/>
  <c r="BB336" i="1"/>
  <c r="AC45" i="1"/>
  <c r="BE263" i="1"/>
  <c r="AJ24" i="1"/>
  <c r="BF40" i="1"/>
  <c r="AJ56" i="1"/>
  <c r="AJ40" i="1"/>
  <c r="AJ96" i="1"/>
  <c r="BF88" i="1"/>
  <c r="AC336" i="1"/>
  <c r="AJ57" i="1"/>
  <c r="AC341" i="1"/>
  <c r="AQ340" i="1"/>
  <c r="I343" i="1"/>
  <c r="AF338" i="1"/>
  <c r="BB337" i="1"/>
  <c r="BB340" i="1"/>
  <c r="BB338" i="1"/>
  <c r="AC340" i="1"/>
  <c r="AY340" i="1"/>
  <c r="AC338" i="1"/>
  <c r="BB368" i="1"/>
  <c r="BA270" i="1"/>
  <c r="AE254" i="1"/>
  <c r="BA260" i="1"/>
  <c r="AG100" i="1"/>
  <c r="BB99" i="1"/>
  <c r="AG96" i="1"/>
  <c r="BC96" i="1"/>
  <c r="AE94" i="1"/>
  <c r="BB91" i="1"/>
  <c r="AF91" i="1"/>
  <c r="AG102" i="1"/>
  <c r="AR86" i="1"/>
  <c r="BC99" i="1"/>
  <c r="AG93" i="1"/>
  <c r="BB90" i="1"/>
  <c r="BB89" i="1"/>
  <c r="AF105" i="1"/>
  <c r="BB97" i="1"/>
  <c r="AF98" i="1"/>
  <c r="AF90" i="1"/>
  <c r="AF86" i="1"/>
  <c r="AE91" i="1"/>
  <c r="AE86" i="1"/>
  <c r="AE100" i="1"/>
  <c r="BA96" i="1"/>
  <c r="BA88" i="1"/>
  <c r="AE103" i="1"/>
  <c r="BA97" i="1"/>
  <c r="AC105" i="1"/>
  <c r="AC99" i="1"/>
  <c r="BC80" i="1"/>
  <c r="AZ77" i="1"/>
  <c r="BB71" i="1"/>
  <c r="AC66" i="1"/>
  <c r="AZ79" i="1"/>
  <c r="AD79" i="1"/>
  <c r="AZ66" i="1"/>
  <c r="AD71" i="1"/>
  <c r="AD76" i="1"/>
  <c r="AD72" i="1"/>
  <c r="AZ75" i="1"/>
  <c r="AD63" i="1"/>
  <c r="BC79" i="1"/>
  <c r="AG66" i="1"/>
  <c r="AG77" i="1"/>
  <c r="I82" i="1"/>
  <c r="BB74" i="1"/>
  <c r="BB73" i="1"/>
  <c r="AF80" i="1"/>
  <c r="BB81" i="1"/>
  <c r="BB80" i="1"/>
  <c r="AF65" i="1"/>
  <c r="BB63" i="1"/>
  <c r="BB72" i="1"/>
  <c r="BB70" i="1"/>
  <c r="BB68" i="1"/>
  <c r="BA75" i="1"/>
  <c r="AE63" i="1"/>
  <c r="BA80" i="1"/>
  <c r="BA72" i="1"/>
  <c r="BA62" i="1"/>
  <c r="AY77" i="1"/>
  <c r="AY81" i="1"/>
  <c r="AC67" i="1"/>
  <c r="AF47" i="1"/>
  <c r="AD45" i="1"/>
  <c r="BC44" i="1"/>
  <c r="BC40" i="1"/>
  <c r="AZ38" i="1"/>
  <c r="BA43" i="1"/>
  <c r="AE45" i="1"/>
  <c r="BA34" i="1"/>
  <c r="BA44" i="1"/>
  <c r="BA45" i="1"/>
  <c r="AE51" i="1"/>
  <c r="AZ42" i="1"/>
  <c r="AD34" i="1"/>
  <c r="AG46" i="1"/>
  <c r="J58" i="1"/>
  <c r="BB42" i="1"/>
  <c r="BB49" i="1"/>
  <c r="AF35" i="1"/>
  <c r="AF41" i="1"/>
  <c r="AF42" i="1"/>
  <c r="AQ33" i="1"/>
  <c r="BB53" i="1"/>
  <c r="AY22" i="1"/>
  <c r="BA18" i="1"/>
  <c r="AE18" i="1"/>
  <c r="AC19" i="1"/>
  <c r="AC20" i="1"/>
  <c r="AY28" i="1"/>
  <c r="AC12" i="1"/>
  <c r="AY7" i="1"/>
  <c r="AZ4" i="1"/>
  <c r="AG8" i="1"/>
  <c r="BC22" i="1"/>
  <c r="AG15" i="1"/>
  <c r="BC17" i="1"/>
  <c r="AG7" i="1"/>
  <c r="AF5" i="1"/>
  <c r="BB4" i="1"/>
  <c r="AF13" i="1"/>
  <c r="BA4" i="1"/>
  <c r="AE20" i="1"/>
  <c r="BA14" i="1"/>
  <c r="BE19" i="1"/>
  <c r="AI14" i="1"/>
  <c r="AI7" i="1"/>
  <c r="BE8" i="1"/>
  <c r="BE24" i="1"/>
  <c r="AI13" i="1"/>
  <c r="AI57" i="1"/>
  <c r="BE34" i="1"/>
  <c r="AI36" i="1"/>
  <c r="BE45" i="1"/>
  <c r="BE55" i="1"/>
  <c r="AI44" i="1"/>
  <c r="BE41" i="1"/>
  <c r="BE44" i="1"/>
  <c r="AI56" i="1"/>
  <c r="BE52" i="1"/>
  <c r="L58" i="1"/>
  <c r="AI47" i="1"/>
  <c r="AI41" i="1"/>
  <c r="AI45" i="1"/>
  <c r="AI49" i="1"/>
  <c r="BE33" i="1"/>
  <c r="AI55" i="1"/>
  <c r="AI38" i="1"/>
  <c r="AI42" i="1"/>
  <c r="AI46" i="1"/>
  <c r="BE46" i="1"/>
  <c r="BE50" i="1"/>
  <c r="AI54" i="1"/>
  <c r="BE69" i="1"/>
  <c r="AI65" i="1"/>
  <c r="BE79" i="1"/>
  <c r="BE63" i="1"/>
  <c r="BE81" i="1"/>
  <c r="AI81" i="1"/>
  <c r="BE72" i="1"/>
  <c r="BE67" i="1"/>
  <c r="BE68" i="1"/>
  <c r="BE77" i="1"/>
  <c r="BE75" i="1"/>
  <c r="AT62" i="1"/>
  <c r="AI75" i="1"/>
  <c r="AI77" i="1"/>
  <c r="L82" i="1"/>
  <c r="AI63" i="1"/>
  <c r="BE76" i="1"/>
  <c r="AI71" i="1"/>
  <c r="AI70" i="1"/>
  <c r="BE70" i="1"/>
  <c r="AI74" i="1"/>
  <c r="AI78" i="1"/>
  <c r="AI91" i="1"/>
  <c r="AI97" i="1"/>
  <c r="AI101" i="1"/>
  <c r="AI96" i="1"/>
  <c r="AI89" i="1"/>
  <c r="L106" i="1"/>
  <c r="AI104" i="1"/>
  <c r="AT86" i="1"/>
  <c r="AI86" i="1"/>
  <c r="AI94" i="1"/>
  <c r="BE96" i="1"/>
  <c r="AI92" i="1"/>
  <c r="BE89" i="1"/>
  <c r="BE90" i="1"/>
  <c r="BE95" i="1"/>
  <c r="AI99" i="1"/>
  <c r="BE99" i="1"/>
  <c r="AI103" i="1"/>
  <c r="AI110" i="1"/>
  <c r="BE110" i="1"/>
  <c r="BE116" i="1"/>
  <c r="AI114" i="1"/>
  <c r="AI117" i="1"/>
  <c r="AI113" i="1"/>
  <c r="BE113" i="1"/>
  <c r="AT111" i="1"/>
  <c r="AI111" i="1"/>
  <c r="BE115" i="1"/>
  <c r="AI115" i="1"/>
  <c r="AY115" i="1"/>
  <c r="AC116" i="1"/>
  <c r="AY113" i="1"/>
  <c r="AY116" i="1"/>
  <c r="AY112" i="1"/>
  <c r="AC111" i="1"/>
  <c r="BA117" i="1"/>
  <c r="BA112" i="1"/>
  <c r="AE111" i="1"/>
  <c r="AE113" i="1"/>
  <c r="BA116" i="1"/>
  <c r="H118" i="1"/>
  <c r="BA111" i="1"/>
  <c r="AP111" i="1"/>
  <c r="BB116" i="1"/>
  <c r="AF110" i="1"/>
  <c r="AF111" i="1"/>
  <c r="AF117" i="1"/>
  <c r="BB112" i="1"/>
  <c r="AF116" i="1"/>
  <c r="AF112" i="1"/>
  <c r="BC117" i="1"/>
  <c r="BC111" i="1"/>
  <c r="J118" i="1"/>
  <c r="AG114" i="1"/>
  <c r="AG111" i="1"/>
  <c r="BC112" i="1"/>
  <c r="AR111" i="1"/>
  <c r="AG110" i="1"/>
  <c r="AO111" i="1"/>
  <c r="AD113" i="1"/>
  <c r="AD110" i="1"/>
  <c r="G118" i="1"/>
  <c r="AZ116" i="1"/>
  <c r="AD111" i="1"/>
  <c r="AZ114" i="1"/>
  <c r="AD116" i="1"/>
  <c r="AC114" i="1"/>
  <c r="AY114" i="1"/>
  <c r="BB115" i="1"/>
  <c r="AF115" i="1"/>
  <c r="AG116" i="1"/>
  <c r="AD117" i="1"/>
  <c r="AF266" i="1"/>
  <c r="AZ260" i="1"/>
  <c r="BB261" i="1"/>
  <c r="BB256" i="1"/>
  <c r="AF264" i="1"/>
  <c r="AY272" i="1"/>
  <c r="AC268" i="1"/>
  <c r="AD255" i="1"/>
  <c r="AZ259" i="1"/>
  <c r="AZ254" i="1"/>
  <c r="AD270" i="1"/>
  <c r="AZ265" i="1"/>
  <c r="AE98" i="1"/>
  <c r="BB95" i="1"/>
  <c r="I274" i="1"/>
  <c r="BB86" i="1"/>
  <c r="BA104" i="1"/>
  <c r="AG65" i="1"/>
  <c r="BC78" i="1"/>
  <c r="AY65" i="1"/>
  <c r="AY100" i="1"/>
  <c r="AC93" i="1"/>
  <c r="AY101" i="1"/>
  <c r="AY270" i="1"/>
  <c r="AF257" i="1"/>
  <c r="AF263" i="1"/>
  <c r="AG254" i="1"/>
  <c r="J274" i="1"/>
  <c r="AF96" i="1"/>
  <c r="AG73" i="1"/>
  <c r="AF74" i="1"/>
  <c r="BB102" i="1"/>
  <c r="G82" i="1"/>
  <c r="AZ78" i="1"/>
  <c r="BC93" i="1"/>
  <c r="AE93" i="1"/>
  <c r="AF265" i="1"/>
  <c r="AE77" i="1"/>
  <c r="J29" i="1"/>
  <c r="AD51" i="1"/>
  <c r="AG267" i="1"/>
  <c r="AE265" i="1"/>
  <c r="AZ101" i="1"/>
  <c r="AZ93" i="1"/>
  <c r="AZ104" i="1"/>
  <c r="AD90" i="1"/>
  <c r="AZ99" i="1"/>
  <c r="AZ94" i="1"/>
  <c r="AD104" i="1"/>
  <c r="AZ103" i="1"/>
  <c r="AD91" i="1"/>
  <c r="AD87" i="1"/>
  <c r="AZ87" i="1"/>
  <c r="AF62" i="1"/>
  <c r="AD77" i="1"/>
  <c r="AC79" i="1"/>
  <c r="AZ74" i="1"/>
  <c r="AY68" i="1"/>
  <c r="BA99" i="1"/>
  <c r="AG258" i="1"/>
  <c r="BC105" i="1"/>
  <c r="BA256" i="1"/>
  <c r="AG67" i="1"/>
  <c r="AG69" i="1"/>
  <c r="AG80" i="1"/>
  <c r="BC66" i="1"/>
  <c r="BC71" i="1"/>
  <c r="AY71" i="1"/>
  <c r="AN62" i="1"/>
  <c r="AC72" i="1"/>
  <c r="AF78" i="1"/>
  <c r="AC92" i="1"/>
  <c r="AY91" i="1"/>
  <c r="AY96" i="1"/>
  <c r="AC104" i="1"/>
  <c r="AC95" i="1"/>
  <c r="AY267" i="1"/>
  <c r="BB259" i="1"/>
  <c r="AF259" i="1"/>
  <c r="AG273" i="1"/>
  <c r="AG263" i="1"/>
  <c r="BC256" i="1"/>
  <c r="BA264" i="1"/>
  <c r="BA79" i="1"/>
  <c r="BC69" i="1"/>
  <c r="BC267" i="1"/>
  <c r="AF273" i="1"/>
  <c r="BA66" i="1"/>
  <c r="AF66" i="1"/>
  <c r="AF77" i="1"/>
  <c r="AF93" i="1"/>
  <c r="AF104" i="1"/>
  <c r="AZ102" i="1"/>
  <c r="AD99" i="1"/>
  <c r="AZ258" i="1"/>
  <c r="BC88" i="1"/>
  <c r="AC89" i="1"/>
  <c r="AD68" i="1"/>
  <c r="AG105" i="1"/>
  <c r="AE96" i="1"/>
  <c r="BA266" i="1"/>
  <c r="AY16" i="1"/>
  <c r="AD37" i="1"/>
  <c r="BB65" i="1"/>
  <c r="AY79" i="1"/>
  <c r="BC62" i="1"/>
  <c r="AY266" i="1"/>
  <c r="AD100" i="1"/>
  <c r="BC102" i="1"/>
  <c r="AG78" i="1"/>
  <c r="AD81" i="1"/>
  <c r="AG94" i="1"/>
  <c r="AC80" i="1"/>
  <c r="AY88" i="1"/>
  <c r="AF258" i="1"/>
  <c r="BA101" i="1"/>
  <c r="BC67" i="1"/>
  <c r="J82" i="1"/>
  <c r="BC81" i="1"/>
  <c r="BC74" i="1"/>
  <c r="BC65" i="1"/>
  <c r="AC63" i="1"/>
  <c r="AC75" i="1"/>
  <c r="AY64" i="1"/>
  <c r="AY75" i="1"/>
  <c r="AY80" i="1"/>
  <c r="BA81" i="1"/>
  <c r="AY103" i="1"/>
  <c r="AY95" i="1"/>
  <c r="AN86" i="1"/>
  <c r="AY87" i="1"/>
  <c r="AC88" i="1"/>
  <c r="BC91" i="1"/>
  <c r="BB94" i="1"/>
  <c r="AC258" i="1"/>
  <c r="AC263" i="1"/>
  <c r="AY263" i="1"/>
  <c r="D274" i="1"/>
  <c r="AY255" i="1"/>
  <c r="AY271" i="1"/>
  <c r="AN254" i="1"/>
  <c r="BB263" i="1"/>
  <c r="AQ254" i="1"/>
  <c r="AF267" i="1"/>
  <c r="BB260" i="1"/>
  <c r="BB266" i="1"/>
  <c r="AF271" i="1"/>
  <c r="BC258" i="1"/>
  <c r="BC265" i="1"/>
  <c r="BC260" i="1"/>
  <c r="AG269" i="1"/>
  <c r="AC260" i="1"/>
  <c r="BC266" i="1"/>
  <c r="AE71" i="1"/>
  <c r="AF69" i="1"/>
  <c r="AC259" i="1"/>
  <c r="AC257" i="1"/>
  <c r="AP62" i="1"/>
  <c r="AE72" i="1"/>
  <c r="H82" i="1"/>
  <c r="AE73" i="1"/>
  <c r="BB64" i="1"/>
  <c r="AF81" i="1"/>
  <c r="BB66" i="1"/>
  <c r="BB100" i="1"/>
  <c r="AF92" i="1"/>
  <c r="AD89" i="1"/>
  <c r="G106" i="1"/>
  <c r="AC97" i="1"/>
  <c r="BA105" i="1"/>
  <c r="AD265" i="1"/>
  <c r="AD62" i="1"/>
  <c r="AZ64" i="1"/>
  <c r="AZ76" i="1"/>
  <c r="BC90" i="1"/>
  <c r="AG87" i="1"/>
  <c r="AE99" i="1"/>
  <c r="AZ96" i="1"/>
  <c r="BA257" i="1"/>
  <c r="BA48" i="1"/>
  <c r="BE42" i="1"/>
  <c r="BC45" i="1"/>
  <c r="AI37" i="1"/>
  <c r="BE38" i="1"/>
  <c r="AO33" i="1"/>
  <c r="BC53" i="1"/>
  <c r="BC257" i="1"/>
  <c r="F274" i="1"/>
  <c r="AC271" i="1"/>
  <c r="AY273" i="1"/>
  <c r="AZ257" i="1"/>
  <c r="AE256" i="1"/>
  <c r="AZ267" i="1"/>
  <c r="AD95" i="1"/>
  <c r="AG50" i="1"/>
  <c r="AF49" i="1"/>
  <c r="AE44" i="1"/>
  <c r="F118" i="1"/>
  <c r="AY110" i="1"/>
  <c r="F343" i="1"/>
  <c r="BE256" i="1"/>
  <c r="BF5" i="1"/>
  <c r="AJ35" i="1"/>
  <c r="AJ98" i="1"/>
  <c r="AJ91" i="1"/>
  <c r="BF21" i="1"/>
  <c r="AJ20" i="1"/>
  <c r="BF98" i="1"/>
  <c r="AZ37" i="1"/>
  <c r="BC35" i="1"/>
  <c r="H58" i="1"/>
  <c r="AF23" i="1"/>
  <c r="AF17" i="1"/>
  <c r="BB9" i="1"/>
  <c r="BB8" i="1"/>
  <c r="BB7" i="1"/>
  <c r="AP4" i="1"/>
  <c r="AE5" i="1"/>
  <c r="BA16" i="1"/>
  <c r="AC14" i="1"/>
  <c r="AY18" i="1"/>
  <c r="AG24" i="1"/>
  <c r="BC25" i="1"/>
  <c r="BC24" i="1"/>
  <c r="BC10" i="1"/>
  <c r="BE39" i="1"/>
  <c r="AI43" i="1"/>
  <c r="BE57" i="1"/>
  <c r="BE53" i="1"/>
  <c r="BE43" i="1"/>
  <c r="BE37" i="1"/>
  <c r="BE47" i="1"/>
  <c r="BE40" i="1"/>
  <c r="BE48" i="1"/>
  <c r="BE65" i="1"/>
  <c r="BE74" i="1"/>
  <c r="BE71" i="1"/>
  <c r="BE66" i="1"/>
  <c r="BE62" i="1"/>
  <c r="BE78" i="1"/>
  <c r="AI79" i="1"/>
  <c r="AI68" i="1"/>
  <c r="AI72" i="1"/>
  <c r="AI98" i="1"/>
  <c r="BE88" i="1"/>
  <c r="AI87" i="1"/>
  <c r="AI102" i="1"/>
  <c r="BE91" i="1"/>
  <c r="BE93" i="1"/>
  <c r="AI105" i="1"/>
  <c r="L118" i="1"/>
  <c r="BE112" i="1"/>
  <c r="BE117" i="1"/>
  <c r="BC116" i="1"/>
  <c r="BC110" i="1"/>
  <c r="BC115" i="1"/>
  <c r="AG113" i="1"/>
  <c r="AG115" i="1"/>
  <c r="AZ111" i="1"/>
  <c r="AZ110" i="1"/>
  <c r="AE112" i="1"/>
  <c r="BA115" i="1"/>
  <c r="AQ111" i="1"/>
  <c r="BB113" i="1"/>
  <c r="I118" i="1"/>
  <c r="AD115" i="1"/>
  <c r="AZ115" i="1"/>
  <c r="BB117" i="1"/>
  <c r="AD339" i="1"/>
  <c r="AZ336" i="1"/>
  <c r="BB339" i="1"/>
  <c r="AF340" i="1"/>
  <c r="AU111" i="1"/>
  <c r="AJ16" i="1"/>
  <c r="AJ117" i="1"/>
  <c r="BE255" i="1"/>
  <c r="BF46" i="1"/>
  <c r="BF24" i="1"/>
  <c r="BC272" i="1"/>
  <c r="BC273" i="1"/>
  <c r="BC261" i="1"/>
  <c r="AG264" i="1"/>
  <c r="BC254" i="1"/>
  <c r="AG256" i="1"/>
  <c r="AD268" i="1"/>
  <c r="AD269" i="1"/>
  <c r="AY268" i="1"/>
  <c r="BA258" i="1"/>
  <c r="BA269" i="1"/>
  <c r="AE266" i="1"/>
  <c r="BF23" i="1"/>
  <c r="AE337" i="1"/>
  <c r="E118" i="1"/>
  <c r="BB114" i="1"/>
  <c r="BE273" i="1"/>
  <c r="AI273" i="1"/>
  <c r="AI269" i="1"/>
  <c r="BE269" i="1"/>
  <c r="BE261" i="1"/>
  <c r="AI261" i="1"/>
  <c r="AJ25" i="1"/>
  <c r="BF25" i="1"/>
  <c r="AJ17" i="1"/>
  <c r="BF17" i="1"/>
  <c r="BF8" i="1"/>
  <c r="AJ53" i="1"/>
  <c r="BF53" i="1"/>
  <c r="BF45" i="1"/>
  <c r="AJ45" i="1"/>
  <c r="AJ37" i="1"/>
  <c r="BF37" i="1"/>
  <c r="BF78" i="1"/>
  <c r="AJ78" i="1"/>
  <c r="BF70" i="1"/>
  <c r="AJ80" i="1"/>
  <c r="BF80" i="1"/>
  <c r="M82" i="1"/>
  <c r="AJ76" i="1"/>
  <c r="BF77" i="1"/>
  <c r="BF64" i="1"/>
  <c r="BF81" i="1"/>
  <c r="BF75" i="1"/>
  <c r="AJ81" i="1"/>
  <c r="AJ65" i="1"/>
  <c r="AJ71" i="1"/>
  <c r="BF65" i="1"/>
  <c r="BF62" i="1"/>
  <c r="BF68" i="1"/>
  <c r="BF79" i="1"/>
  <c r="AJ77" i="1"/>
  <c r="AJ64" i="1"/>
  <c r="AJ63" i="1"/>
  <c r="AJ67" i="1"/>
  <c r="AJ68" i="1"/>
  <c r="BF69" i="1"/>
  <c r="AJ62" i="1"/>
  <c r="BF72" i="1"/>
  <c r="BF67" i="1"/>
  <c r="BF63" i="1"/>
  <c r="AJ73" i="1"/>
  <c r="AJ79" i="1"/>
  <c r="AJ102" i="1"/>
  <c r="BF102" i="1"/>
  <c r="AJ94" i="1"/>
  <c r="BF94" i="1"/>
  <c r="AJ42" i="1"/>
  <c r="AU62" i="1"/>
  <c r="BF73" i="1"/>
  <c r="BF51" i="1"/>
  <c r="BE265" i="1"/>
  <c r="BE272" i="1"/>
  <c r="AI270" i="1"/>
  <c r="AI267" i="1"/>
  <c r="BE262" i="1"/>
  <c r="AI254" i="1"/>
  <c r="AI262" i="1"/>
  <c r="AI255" i="1"/>
  <c r="AI260" i="1"/>
  <c r="BE260" i="1"/>
  <c r="BE264" i="1"/>
  <c r="BE267" i="1"/>
  <c r="BE270" i="1"/>
  <c r="BE271" i="1"/>
  <c r="L274" i="1"/>
  <c r="AI258" i="1"/>
  <c r="BE266" i="1"/>
  <c r="AI268" i="1"/>
  <c r="BE254" i="1"/>
  <c r="BE268" i="1"/>
  <c r="BE257" i="1"/>
  <c r="BE258" i="1"/>
  <c r="AI259" i="1"/>
  <c r="AI264" i="1"/>
  <c r="AI272" i="1"/>
  <c r="AT254" i="1"/>
  <c r="AI271" i="1"/>
  <c r="AI257" i="1"/>
  <c r="AI266" i="1"/>
  <c r="BC337" i="1"/>
  <c r="J343" i="1"/>
  <c r="AG336" i="1"/>
  <c r="AG340" i="1"/>
  <c r="AG338" i="1"/>
  <c r="BC339" i="1"/>
  <c r="BC341" i="1"/>
  <c r="BC338" i="1"/>
  <c r="AG337" i="1"/>
  <c r="BC340" i="1"/>
  <c r="BC336" i="1"/>
  <c r="BF13" i="1"/>
  <c r="AJ13" i="1"/>
  <c r="M29" i="1"/>
  <c r="AJ10" i="1"/>
  <c r="BF20" i="1"/>
  <c r="BF6" i="1"/>
  <c r="BF15" i="1"/>
  <c r="BF4" i="1"/>
  <c r="BF16" i="1"/>
  <c r="BF9" i="1"/>
  <c r="AJ22" i="1"/>
  <c r="BF22" i="1"/>
  <c r="BF7" i="1"/>
  <c r="AJ5" i="1"/>
  <c r="BF19" i="1"/>
  <c r="AJ19" i="1"/>
  <c r="AJ9" i="1"/>
  <c r="AJ12" i="1"/>
  <c r="BF14" i="1"/>
  <c r="BF27" i="1"/>
  <c r="BF28" i="1"/>
  <c r="AJ15" i="1"/>
  <c r="AJ23" i="1"/>
  <c r="AJ14" i="1"/>
  <c r="BF10" i="1"/>
  <c r="BF12" i="1"/>
  <c r="BF18" i="1"/>
  <c r="AJ28" i="1"/>
  <c r="AJ4" i="1"/>
  <c r="AJ6" i="1"/>
  <c r="AJ18" i="1"/>
  <c r="BF49" i="1"/>
  <c r="AJ49" i="1"/>
  <c r="BF41" i="1"/>
  <c r="AJ41" i="1"/>
  <c r="AJ39" i="1"/>
  <c r="BF39" i="1"/>
  <c r="M58" i="1"/>
  <c r="BF36" i="1"/>
  <c r="AJ43" i="1"/>
  <c r="AU33" i="1"/>
  <c r="BF52" i="1"/>
  <c r="BF38" i="1"/>
  <c r="BF56" i="1"/>
  <c r="BF50" i="1"/>
  <c r="AJ52" i="1"/>
  <c r="AJ54" i="1"/>
  <c r="AJ38" i="1"/>
  <c r="AJ47" i="1"/>
  <c r="BF57" i="1"/>
  <c r="BF43" i="1"/>
  <c r="BF54" i="1"/>
  <c r="AJ34" i="1"/>
  <c r="BF35" i="1"/>
  <c r="BF33" i="1"/>
  <c r="AJ48" i="1"/>
  <c r="AJ50" i="1"/>
  <c r="BF34" i="1"/>
  <c r="AJ51" i="1"/>
  <c r="BF44" i="1"/>
  <c r="AJ33" i="1"/>
  <c r="BF47" i="1"/>
  <c r="BF42" i="1"/>
  <c r="AJ44" i="1"/>
  <c r="AJ46" i="1"/>
  <c r="BF74" i="1"/>
  <c r="AJ74" i="1"/>
  <c r="BF66" i="1"/>
  <c r="AJ66" i="1"/>
  <c r="BF90" i="1"/>
  <c r="AJ90" i="1"/>
  <c r="J370" i="1"/>
  <c r="AJ27" i="1"/>
  <c r="AJ69" i="1"/>
  <c r="BF101" i="1"/>
  <c r="BF71" i="1"/>
  <c r="AJ72" i="1"/>
  <c r="AI256" i="1"/>
  <c r="AJ99" i="1"/>
  <c r="AJ8" i="1"/>
  <c r="AJ36" i="1"/>
  <c r="AI263" i="1"/>
  <c r="BF95" i="1"/>
  <c r="AU86" i="1"/>
  <c r="BF76" i="1"/>
  <c r="AJ70" i="1"/>
  <c r="BF48" i="1"/>
  <c r="AU4" i="1"/>
  <c r="AJ7" i="1"/>
  <c r="AR340" i="1"/>
  <c r="M106" i="1"/>
  <c r="AI265" i="1"/>
  <c r="AJ104" i="1"/>
  <c r="BF103" i="1"/>
  <c r="BF99" i="1"/>
  <c r="BF92" i="1"/>
  <c r="BF104" i="1"/>
  <c r="BF93" i="1"/>
  <c r="AJ112" i="1"/>
  <c r="AY369" i="1"/>
  <c r="AC368" i="1"/>
  <c r="AY368" i="1"/>
  <c r="F370" i="1"/>
  <c r="H370" i="1"/>
  <c r="AZ369" i="1"/>
  <c r="G370" i="1"/>
  <c r="I370" i="1"/>
  <c r="AC50" i="1"/>
  <c r="AC56" i="1"/>
  <c r="AC51" i="1"/>
  <c r="AC34" i="1"/>
  <c r="AY36" i="1"/>
  <c r="AY37" i="1"/>
  <c r="BE18" i="1"/>
  <c r="AI23" i="1"/>
  <c r="BE9" i="1"/>
  <c r="AI25" i="1"/>
  <c r="L29" i="1"/>
  <c r="BE22" i="1"/>
  <c r="BE15" i="1"/>
  <c r="BE27" i="1"/>
  <c r="BE25" i="1"/>
  <c r="AI8" i="1"/>
  <c r="BE17" i="1"/>
  <c r="BE28" i="1"/>
  <c r="AI4" i="1"/>
  <c r="AI20" i="1"/>
  <c r="AI26" i="1"/>
  <c r="BE11" i="1"/>
  <c r="BE26" i="1"/>
  <c r="AI6" i="1"/>
  <c r="AI9" i="1"/>
  <c r="AI15" i="1"/>
  <c r="AI27" i="1"/>
  <c r="AI5" i="1"/>
  <c r="AZ24" i="1"/>
  <c r="AZ21" i="1"/>
  <c r="AD19" i="1"/>
  <c r="AZ23" i="1"/>
  <c r="AD21" i="1"/>
  <c r="AD22" i="1"/>
  <c r="AZ6" i="1"/>
  <c r="AD12" i="1"/>
  <c r="AZ12" i="1"/>
  <c r="AJ103" i="1"/>
  <c r="AJ101" i="1"/>
  <c r="AZ7" i="1"/>
  <c r="BF112" i="1"/>
  <c r="BF116" i="1"/>
  <c r="BF117" i="1"/>
  <c r="AJ95" i="1"/>
  <c r="AJ89" i="1"/>
  <c r="BF97" i="1"/>
  <c r="AJ100" i="1"/>
  <c r="AY43" i="1"/>
  <c r="AD4" i="1"/>
  <c r="E370" i="1"/>
  <c r="AI11" i="1"/>
  <c r="BE23" i="1"/>
  <c r="BE21" i="1"/>
  <c r="AJ115" i="1"/>
  <c r="BE20" i="1"/>
  <c r="BE5" i="1"/>
  <c r="AJ110" i="1"/>
  <c r="BF113" i="1"/>
  <c r="AJ93" i="1"/>
  <c r="AJ86" i="1"/>
  <c r="AI28" i="1"/>
  <c r="AO4" i="1"/>
  <c r="BA368" i="1"/>
  <c r="BE4" i="1"/>
  <c r="BE7" i="1"/>
  <c r="BE13" i="1"/>
  <c r="BE12" i="1"/>
  <c r="AJ97" i="1"/>
  <c r="D370" i="1"/>
  <c r="AI16" i="1"/>
  <c r="AJ105" i="1"/>
  <c r="AI18" i="1"/>
  <c r="BF111" i="1"/>
  <c r="BF105" i="1"/>
  <c r="AJ88" i="1"/>
  <c r="AJ87" i="1"/>
  <c r="AJ113" i="1"/>
  <c r="D58" i="1"/>
  <c r="AZ28" i="1"/>
  <c r="BF91" i="1"/>
  <c r="BA369" i="1"/>
  <c r="AJ116" i="1"/>
  <c r="BF110" i="1"/>
  <c r="BF100" i="1"/>
  <c r="AJ92" i="1"/>
  <c r="BF87" i="1"/>
  <c r="BF86" i="1"/>
  <c r="BE6" i="1"/>
  <c r="BE16" i="1"/>
  <c r="AZ15" i="1"/>
  <c r="AT4" i="1"/>
  <c r="BE14" i="1"/>
  <c r="AI19" i="1"/>
  <c r="BF115" i="1"/>
  <c r="BF96" i="1"/>
  <c r="AI17" i="1"/>
  <c r="AZ368" i="1"/>
  <c r="AG341" i="1"/>
  <c r="AY34" i="1"/>
  <c r="BE259" i="1"/>
  <c r="BF89" i="1"/>
  <c r="M118" i="1"/>
  <c r="BB262" i="1"/>
  <c r="AZ45" i="1"/>
  <c r="AZ47" i="1"/>
  <c r="AD56" i="1"/>
  <c r="BC55" i="1"/>
  <c r="AG20" i="1"/>
  <c r="AY11" i="1"/>
  <c r="BC9" i="1"/>
  <c r="AQ4" i="1"/>
  <c r="AI21" i="1"/>
  <c r="AI12" i="1"/>
  <c r="AI22" i="1"/>
  <c r="AI33" i="1"/>
  <c r="BE36" i="1"/>
  <c r="BE56" i="1"/>
  <c r="BE54" i="1"/>
  <c r="AI66" i="1"/>
  <c r="AI90" i="1"/>
  <c r="AC110" i="1"/>
  <c r="AC112" i="1"/>
  <c r="D118" i="1"/>
  <c r="AE110" i="1"/>
  <c r="BA110" i="1"/>
  <c r="AF336" i="1"/>
  <c r="AF337" i="1"/>
  <c r="D343" i="1"/>
  <c r="AZ273" i="1"/>
  <c r="AG272" i="1"/>
  <c r="AE270" i="1"/>
  <c r="AF254" i="1"/>
  <c r="BB104" i="1"/>
  <c r="BA103" i="1"/>
  <c r="AC103" i="1"/>
  <c r="AD102" i="1"/>
  <c r="BC92" i="1"/>
  <c r="AG81" i="1"/>
  <c r="AD78" i="1"/>
  <c r="AY55" i="1"/>
  <c r="AC44" i="1"/>
  <c r="AY51" i="1"/>
  <c r="BA47" i="1"/>
  <c r="AZ9" i="1"/>
  <c r="AI10" i="1"/>
  <c r="AI39" i="1"/>
  <c r="AI51" i="1"/>
  <c r="AI69" i="1"/>
  <c r="AI76" i="1"/>
  <c r="AI67" i="1"/>
  <c r="AI88" i="1"/>
  <c r="BE101" i="1"/>
  <c r="BE98" i="1"/>
  <c r="BE97" i="1"/>
  <c r="AI100" i="1"/>
  <c r="AI112" i="1"/>
  <c r="BA113" i="1"/>
  <c r="AF114" i="1"/>
  <c r="AC117" i="1"/>
  <c r="AZ269" i="1"/>
  <c r="BC268" i="1"/>
  <c r="AE262" i="1"/>
  <c r="AZ261" i="1"/>
  <c r="AD261" i="1"/>
  <c r="AE260" i="1"/>
  <c r="AE272" i="1"/>
  <c r="AE257" i="1"/>
  <c r="BA272" i="1"/>
  <c r="AE264" i="1"/>
  <c r="AE273" i="1"/>
  <c r="BA267" i="1"/>
  <c r="AE263" i="1"/>
  <c r="BA271" i="1"/>
  <c r="AE258" i="1"/>
  <c r="AE271" i="1"/>
  <c r="AE259" i="1"/>
  <c r="BA254" i="1"/>
  <c r="AE267" i="1"/>
  <c r="BA263" i="1"/>
  <c r="BA259" i="1"/>
  <c r="BA265" i="1"/>
  <c r="BA268" i="1"/>
  <c r="AY259" i="1"/>
  <c r="AY264" i="1"/>
  <c r="AC267" i="1"/>
  <c r="AZ270" i="1"/>
  <c r="AD259" i="1"/>
  <c r="AD271" i="1"/>
  <c r="AZ255" i="1"/>
  <c r="AZ264" i="1"/>
  <c r="AZ272" i="1"/>
  <c r="AD267" i="1"/>
  <c r="AD263" i="1"/>
  <c r="AD254" i="1"/>
  <c r="AD264" i="1"/>
  <c r="AD260" i="1"/>
  <c r="AD256" i="1"/>
  <c r="AO254" i="1"/>
  <c r="AD258" i="1"/>
  <c r="AG257" i="1"/>
  <c r="BC259" i="1"/>
  <c r="AG262" i="1"/>
  <c r="AR254" i="1"/>
  <c r="BB268" i="1"/>
  <c r="AF270" i="1"/>
  <c r="AF268" i="1"/>
  <c r="BB255" i="1"/>
  <c r="BB265" i="1"/>
  <c r="AF261" i="1"/>
  <c r="BB273" i="1"/>
  <c r="AF269" i="1"/>
  <c r="AF100" i="1"/>
  <c r="AY99" i="1"/>
  <c r="AG97" i="1"/>
  <c r="BB96" i="1"/>
  <c r="AE95" i="1"/>
  <c r="BA95" i="1"/>
  <c r="BB92" i="1"/>
  <c r="BA91" i="1"/>
  <c r="AZ90" i="1"/>
  <c r="AG90" i="1"/>
  <c r="AG103" i="1"/>
  <c r="AG89" i="1"/>
  <c r="J106" i="1"/>
  <c r="AG88" i="1"/>
  <c r="BC89" i="1"/>
  <c r="AG86" i="1"/>
  <c r="BC103" i="1"/>
  <c r="BC104" i="1"/>
  <c r="AG92" i="1"/>
  <c r="BC100" i="1"/>
  <c r="BC86" i="1"/>
  <c r="BC98" i="1"/>
  <c r="AG99" i="1"/>
  <c r="AG98" i="1"/>
  <c r="I106" i="1"/>
  <c r="AF87" i="1"/>
  <c r="BB87" i="1"/>
  <c r="BB98" i="1"/>
  <c r="AF97" i="1"/>
  <c r="AF102" i="1"/>
  <c r="AF88" i="1"/>
  <c r="AF101" i="1"/>
  <c r="BA93" i="1"/>
  <c r="BA87" i="1"/>
  <c r="BA94" i="1"/>
  <c r="AE89" i="1"/>
  <c r="AE87" i="1"/>
  <c r="H106" i="1"/>
  <c r="BA100" i="1"/>
  <c r="AE92" i="1"/>
  <c r="BA89" i="1"/>
  <c r="AE90" i="1"/>
  <c r="AE105" i="1"/>
  <c r="AC101" i="1"/>
  <c r="AZ92" i="1"/>
  <c r="AZ105" i="1"/>
  <c r="AD105" i="1"/>
  <c r="AZ100" i="1"/>
  <c r="AD96" i="1"/>
  <c r="AD93" i="1"/>
  <c r="AD92" i="1"/>
  <c r="AO86" i="1"/>
  <c r="AZ95" i="1"/>
  <c r="AZ89" i="1"/>
  <c r="AZ91" i="1"/>
  <c r="AD103" i="1"/>
  <c r="BB76" i="1"/>
  <c r="AE75" i="1"/>
  <c r="AF72" i="1"/>
  <c r="BA71" i="1"/>
  <c r="AC71" i="1"/>
  <c r="AD70" i="1"/>
  <c r="AZ70" i="1"/>
  <c r="AF68" i="1"/>
  <c r="AG71" i="1"/>
  <c r="AG62" i="1"/>
  <c r="AG79" i="1"/>
  <c r="AG75" i="1"/>
  <c r="F82" i="1"/>
  <c r="BB77" i="1"/>
  <c r="BB67" i="1"/>
  <c r="AF79" i="1"/>
  <c r="AF71" i="1"/>
  <c r="AF70" i="1"/>
  <c r="AQ62" i="1"/>
  <c r="AF73" i="1"/>
  <c r="E82" i="1"/>
  <c r="BA77" i="1"/>
  <c r="BA76" i="1"/>
  <c r="AE80" i="1"/>
  <c r="AE65" i="1"/>
  <c r="BA73" i="1"/>
  <c r="BA70" i="1"/>
  <c r="BA65" i="1"/>
  <c r="AE68" i="1"/>
  <c r="BA64" i="1"/>
  <c r="BA68" i="1"/>
  <c r="AC64" i="1"/>
  <c r="AY62" i="1"/>
  <c r="AY78" i="1"/>
  <c r="AC81" i="1"/>
  <c r="AY63" i="1"/>
  <c r="AY70" i="1"/>
  <c r="AZ72" i="1"/>
  <c r="AD80" i="1"/>
  <c r="AZ68" i="1"/>
  <c r="AZ71" i="1"/>
  <c r="AZ80" i="1"/>
  <c r="AZ69" i="1"/>
  <c r="AZ65" i="1"/>
  <c r="AZ63" i="1"/>
  <c r="AD69" i="1"/>
  <c r="AD64" i="1"/>
  <c r="AG57" i="1"/>
  <c r="BC57" i="1"/>
  <c r="AF56" i="1"/>
  <c r="BB56" i="1"/>
  <c r="AE55" i="1"/>
  <c r="AE56" i="1"/>
  <c r="AE53" i="1"/>
  <c r="BA37" i="1"/>
  <c r="AZ271" i="1"/>
  <c r="BC95" i="1"/>
  <c r="AG266" i="1"/>
  <c r="AD262" i="1"/>
  <c r="AZ268" i="1"/>
  <c r="AZ266" i="1"/>
  <c r="AD273" i="1"/>
  <c r="AZ263" i="1"/>
  <c r="AG255" i="1"/>
  <c r="BA261" i="1"/>
  <c r="AE255" i="1"/>
  <c r="BA255" i="1"/>
  <c r="H274" i="1"/>
  <c r="AC264" i="1"/>
  <c r="AY265" i="1"/>
  <c r="BC270" i="1"/>
  <c r="AD272" i="1"/>
  <c r="AD54" i="1"/>
  <c r="AZ54" i="1"/>
  <c r="AG53" i="1"/>
  <c r="AF52" i="1"/>
  <c r="BB52" i="1"/>
  <c r="BA51" i="1"/>
  <c r="AD50" i="1"/>
  <c r="AZ50" i="1"/>
  <c r="BC49" i="1"/>
  <c r="AG49" i="1"/>
  <c r="BB48" i="1"/>
  <c r="AF48" i="1"/>
  <c r="AE47" i="1"/>
  <c r="AY47" i="1"/>
  <c r="AZ46" i="1"/>
  <c r="AG45" i="1"/>
  <c r="BB44" i="1"/>
  <c r="AF44" i="1"/>
  <c r="AC43" i="1"/>
  <c r="AD42" i="1"/>
  <c r="BC41" i="1"/>
  <c r="AF40" i="1"/>
  <c r="AE39" i="1"/>
  <c r="BA39" i="1"/>
  <c r="AG38" i="1"/>
  <c r="BC38" i="1"/>
  <c r="AC52" i="1"/>
  <c r="AC39" i="1"/>
  <c r="AY49" i="1"/>
  <c r="AY41" i="1"/>
  <c r="AY33" i="1"/>
  <c r="AC35" i="1"/>
  <c r="AY35" i="1"/>
  <c r="AC54" i="1"/>
  <c r="AC38" i="1"/>
  <c r="AY40" i="1"/>
  <c r="AC53" i="1"/>
  <c r="AY52" i="1"/>
  <c r="AY42" i="1"/>
  <c r="AY39" i="1"/>
  <c r="AC42" i="1"/>
  <c r="AC37" i="1"/>
  <c r="AY53" i="1"/>
  <c r="AY50" i="1"/>
  <c r="AC57" i="1"/>
  <c r="AC41" i="1"/>
  <c r="AC49" i="1"/>
  <c r="AC48" i="1"/>
  <c r="AY46" i="1"/>
  <c r="AY56" i="1"/>
  <c r="AC36" i="1"/>
  <c r="AY45" i="1"/>
  <c r="AY57" i="1"/>
  <c r="AN33" i="1"/>
  <c r="AY44" i="1"/>
  <c r="AD39" i="1"/>
  <c r="AD35" i="1"/>
  <c r="AZ39" i="1"/>
  <c r="AZ36" i="1"/>
  <c r="AD36" i="1"/>
  <c r="AD44" i="1"/>
  <c r="AZ40" i="1"/>
  <c r="AZ56" i="1"/>
  <c r="AZ44" i="1"/>
  <c r="AD57" i="1"/>
  <c r="AD40" i="1"/>
  <c r="AD47" i="1"/>
  <c r="AZ51" i="1"/>
  <c r="AZ41" i="1"/>
  <c r="AD52" i="1"/>
  <c r="AD41" i="1"/>
  <c r="AZ53" i="1"/>
  <c r="AD38" i="1"/>
  <c r="AZ34" i="1"/>
  <c r="AZ48" i="1"/>
  <c r="AZ43" i="1"/>
  <c r="AZ33" i="1"/>
  <c r="AZ35" i="1"/>
  <c r="AD43" i="1"/>
  <c r="BC39" i="1"/>
  <c r="AG39" i="1"/>
  <c r="BC34" i="1"/>
  <c r="BC37" i="1"/>
  <c r="AG56" i="1"/>
  <c r="BC52" i="1"/>
  <c r="BC48" i="1"/>
  <c r="BC42" i="1"/>
  <c r="BC46" i="1"/>
  <c r="BC43" i="1"/>
  <c r="AG40" i="1"/>
  <c r="BC47" i="1"/>
  <c r="AG43" i="1"/>
  <c r="BC36" i="1"/>
  <c r="AG33" i="1"/>
  <c r="AG36" i="1"/>
  <c r="AG52" i="1"/>
  <c r="AG42" i="1"/>
  <c r="AG54" i="1"/>
  <c r="AG35" i="1"/>
  <c r="BC51" i="1"/>
  <c r="F58" i="1"/>
  <c r="AF39" i="1"/>
  <c r="BB39" i="1"/>
  <c r="BB51" i="1"/>
  <c r="BB47" i="1"/>
  <c r="BB43" i="1"/>
  <c r="BB36" i="1"/>
  <c r="I58" i="1"/>
  <c r="BB54" i="1"/>
  <c r="BB45" i="1"/>
  <c r="AF36" i="1"/>
  <c r="AF37" i="1"/>
  <c r="AF38" i="1"/>
  <c r="BB57" i="1"/>
  <c r="AF57" i="1"/>
  <c r="AF43" i="1"/>
  <c r="AF53" i="1"/>
  <c r="AF46" i="1"/>
  <c r="BB55" i="1"/>
  <c r="AF51" i="1"/>
  <c r="AF34" i="1"/>
  <c r="BB46" i="1"/>
  <c r="AF33" i="1"/>
  <c r="BB33" i="1"/>
  <c r="AF45" i="1"/>
  <c r="AF50" i="1"/>
  <c r="BB35" i="1"/>
  <c r="BB50" i="1"/>
  <c r="E58" i="1"/>
  <c r="BA40" i="1"/>
  <c r="AE50" i="1"/>
  <c r="AE42" i="1"/>
  <c r="BA49" i="1"/>
  <c r="BA56" i="1"/>
  <c r="AE49" i="1"/>
  <c r="BA42" i="1"/>
  <c r="AE40" i="1"/>
  <c r="AE57" i="1"/>
  <c r="BA33" i="1"/>
  <c r="AE36" i="1"/>
  <c r="BA53" i="1"/>
  <c r="BA50" i="1"/>
  <c r="BA52" i="1"/>
  <c r="BA46" i="1"/>
  <c r="BA38" i="1"/>
  <c r="BA35" i="1"/>
  <c r="BA41" i="1"/>
  <c r="BA36" i="1"/>
  <c r="AE34" i="1"/>
  <c r="BC28" i="1"/>
  <c r="AG28" i="1"/>
  <c r="AF27" i="1"/>
  <c r="BB27" i="1"/>
  <c r="AZ26" i="1"/>
  <c r="AD26" i="1"/>
  <c r="AG23" i="1"/>
  <c r="AG5" i="1"/>
  <c r="AG22" i="1"/>
  <c r="BC15" i="1"/>
  <c r="BC11" i="1"/>
  <c r="AG16" i="1"/>
  <c r="BC14" i="1"/>
  <c r="BC4" i="1"/>
  <c r="BC7" i="1"/>
  <c r="AG17" i="1"/>
  <c r="AG12" i="1"/>
  <c r="BC20" i="1"/>
  <c r="BC13" i="1"/>
  <c r="BC21" i="1"/>
  <c r="AG4" i="1"/>
  <c r="BC6" i="1"/>
  <c r="AG10" i="1"/>
  <c r="AG9" i="1"/>
  <c r="BC27" i="1"/>
  <c r="AG27" i="1"/>
  <c r="BC8" i="1"/>
  <c r="BC5" i="1"/>
  <c r="BC16" i="1"/>
  <c r="AG25" i="1"/>
  <c r="F29" i="1"/>
  <c r="BB24" i="1"/>
  <c r="AF12" i="1"/>
  <c r="BB18" i="1"/>
  <c r="BB13" i="1"/>
  <c r="AF19" i="1"/>
  <c r="BB5" i="1"/>
  <c r="AF28" i="1"/>
  <c r="AF16" i="1"/>
  <c r="BB6" i="1"/>
  <c r="AF4" i="1"/>
  <c r="AF15" i="1"/>
  <c r="I29" i="1"/>
  <c r="BB22" i="1"/>
  <c r="BB20" i="1"/>
  <c r="AF25" i="1"/>
  <c r="BB19" i="1"/>
  <c r="AF21" i="1"/>
  <c r="AF9" i="1"/>
  <c r="BB11" i="1"/>
  <c r="BB15" i="1"/>
  <c r="AF26" i="1"/>
  <c r="BB17" i="1"/>
  <c r="AF11" i="1"/>
  <c r="E29" i="1"/>
  <c r="BA9" i="1"/>
  <c r="AE11" i="1"/>
  <c r="BA8" i="1"/>
  <c r="BA23" i="1"/>
  <c r="BA12" i="1"/>
  <c r="AE9" i="1"/>
  <c r="AE12" i="1"/>
  <c r="AE13" i="1"/>
  <c r="BA7" i="1"/>
  <c r="BA26" i="1"/>
  <c r="BA19" i="1"/>
  <c r="BA5" i="1"/>
  <c r="BA10" i="1"/>
  <c r="BA21" i="1"/>
  <c r="AE24" i="1"/>
  <c r="AE4" i="1"/>
  <c r="AE27" i="1"/>
  <c r="BA15" i="1"/>
  <c r="AE23" i="1"/>
  <c r="BA22" i="1"/>
  <c r="AE25" i="1"/>
  <c r="AE6" i="1"/>
  <c r="BA13" i="1"/>
  <c r="AE16" i="1"/>
  <c r="BA11" i="1"/>
  <c r="AY24" i="1"/>
  <c r="AC25" i="1"/>
  <c r="D29" i="1"/>
  <c r="AY12" i="1"/>
  <c r="AC9" i="1"/>
  <c r="AC23" i="1"/>
  <c r="AY20" i="1"/>
  <c r="AY15" i="1"/>
  <c r="AC8" i="1"/>
  <c r="AY4" i="1"/>
  <c r="AY5" i="1"/>
  <c r="AY8" i="1"/>
  <c r="AY6" i="1"/>
  <c r="AC13" i="1"/>
  <c r="AC11" i="1"/>
  <c r="AY21" i="1"/>
  <c r="AC4" i="1"/>
  <c r="AY27" i="1"/>
  <c r="AC24" i="1"/>
  <c r="AC21" i="1"/>
  <c r="AC15" i="1"/>
  <c r="AC18" i="1"/>
  <c r="AY14" i="1"/>
  <c r="AC5" i="1"/>
  <c r="AY9" i="1"/>
  <c r="AC16" i="1"/>
  <c r="AC22" i="1"/>
  <c r="AC7" i="1"/>
  <c r="AC27" i="1"/>
  <c r="AD24" i="1"/>
  <c r="AD17" i="1"/>
  <c r="AD11" i="1"/>
  <c r="AZ27" i="1"/>
  <c r="AD25" i="1"/>
  <c r="AD28" i="1"/>
  <c r="AD27" i="1"/>
  <c r="AZ22" i="1"/>
  <c r="AD23" i="1"/>
  <c r="AZ19" i="1"/>
  <c r="AD9" i="1"/>
  <c r="AD7" i="1"/>
  <c r="AZ5" i="1"/>
  <c r="AZ16" i="1"/>
  <c r="AD6" i="1"/>
  <c r="AD16" i="1"/>
  <c r="AZ17" i="1"/>
  <c r="AD5" i="1"/>
  <c r="AZ8" i="1"/>
  <c r="AZ13" i="1"/>
  <c r="AZ18" i="1"/>
  <c r="AD8" i="1"/>
  <c r="AG19" i="1"/>
  <c r="AE17" i="1"/>
  <c r="AY19" i="1"/>
  <c r="AG14" i="1"/>
  <c r="BB10" i="1"/>
  <c r="BC19" i="1"/>
  <c r="AF22" i="1"/>
  <c r="AE10" i="1"/>
  <c r="G29" i="1"/>
  <c r="AG41" i="1"/>
  <c r="AE41" i="1"/>
  <c r="BB25" i="1"/>
  <c r="AZ14" i="1"/>
  <c r="AE46" i="1"/>
  <c r="BB41" i="1"/>
  <c r="AE37" i="1"/>
  <c r="AF7" i="1"/>
  <c r="AY48" i="1"/>
  <c r="AD18" i="1"/>
  <c r="AD13" i="1"/>
  <c r="AZ25" i="1"/>
  <c r="AD15" i="1"/>
  <c r="AE52" i="1"/>
  <c r="AE48" i="1"/>
  <c r="BA57" i="1"/>
  <c r="AE33" i="1"/>
  <c r="BA6" i="1"/>
  <c r="BB34" i="1"/>
  <c r="AD10" i="1"/>
  <c r="BB16" i="1"/>
  <c r="AY54" i="1"/>
  <c r="AC6" i="1"/>
  <c r="AC26" i="1"/>
  <c r="BC33" i="1"/>
  <c r="AG51" i="1"/>
  <c r="BC54" i="1"/>
  <c r="BB37" i="1"/>
  <c r="AE38" i="1"/>
  <c r="AP33" i="1"/>
  <c r="AD55" i="1"/>
  <c r="AC47" i="1"/>
  <c r="BB14" i="1"/>
  <c r="AF6" i="1"/>
  <c r="AG18" i="1"/>
  <c r="BC12" i="1"/>
  <c r="AE8" i="1"/>
  <c r="BA24" i="1"/>
  <c r="AF18" i="1"/>
  <c r="AD46" i="1"/>
  <c r="AZ57" i="1"/>
  <c r="AD20" i="1"/>
  <c r="AC46" i="1"/>
  <c r="BA54" i="1"/>
  <c r="AN4" i="1"/>
  <c r="AZ52" i="1"/>
  <c r="AC17" i="1"/>
  <c r="AF8" i="1"/>
  <c r="AF24" i="1"/>
  <c r="AE54" i="1"/>
  <c r="AG47" i="1"/>
  <c r="AY23" i="1"/>
  <c r="AY13" i="1"/>
  <c r="AE15" i="1"/>
  <c r="AG34" i="1"/>
  <c r="BC50" i="1"/>
  <c r="BB38" i="1"/>
  <c r="BB40" i="1"/>
  <c r="AG44" i="1"/>
  <c r="AE28" i="1"/>
  <c r="AG48" i="1"/>
  <c r="AC40" i="1"/>
  <c r="AE35" i="1"/>
  <c r="AG21" i="1"/>
  <c r="AR33" i="1"/>
  <c r="AC55" i="1"/>
  <c r="BB28" i="1"/>
  <c r="AG11" i="1"/>
  <c r="AG26" i="1"/>
  <c r="BA20" i="1"/>
  <c r="AE19" i="1"/>
  <c r="BA25" i="1"/>
  <c r="AZ55" i="1"/>
  <c r="AD33" i="1"/>
  <c r="AC33" i="1"/>
  <c r="BB12" i="1"/>
  <c r="AZ49" i="1"/>
  <c r="AG37" i="1"/>
  <c r="AC10" i="1"/>
  <c r="BA28" i="1"/>
  <c r="AG13" i="1"/>
  <c r="BB26" i="1"/>
  <c r="AZ20" i="1"/>
  <c r="AI93" i="1"/>
  <c r="AF14" i="1"/>
  <c r="AZ10" i="1"/>
  <c r="AD14" i="1"/>
  <c r="BE10" i="1"/>
  <c r="AF10" i="1"/>
  <c r="AR4" i="1"/>
  <c r="BE92" i="1"/>
  <c r="AE7" i="1"/>
  <c r="AC28" i="1"/>
  <c r="AX135" i="1"/>
  <c r="AB135" i="1"/>
  <c r="AB136" i="1"/>
  <c r="AB137" i="1"/>
  <c r="AB134" i="1"/>
  <c r="AX136" i="1"/>
  <c r="AB138" i="1"/>
  <c r="AX138" i="1"/>
  <c r="AB133" i="1"/>
  <c r="AX134" i="1"/>
  <c r="C140" i="1"/>
  <c r="AX133" i="1"/>
  <c r="AM137" i="1"/>
  <c r="AX137" i="1"/>
  <c r="AB144" i="1"/>
  <c r="AX268" i="1"/>
  <c r="AB273" i="1"/>
  <c r="AX269" i="1"/>
  <c r="AB99" i="1"/>
  <c r="C106" i="1"/>
  <c r="AB112" i="1"/>
  <c r="AX111" i="1"/>
  <c r="AM86" i="1"/>
  <c r="C118" i="1"/>
  <c r="AX257" i="1"/>
  <c r="AX89" i="1"/>
  <c r="AX91" i="1"/>
  <c r="AX99" i="1"/>
  <c r="AB264" i="1"/>
  <c r="AB260" i="1"/>
  <c r="AX96" i="1"/>
  <c r="AB105" i="1"/>
  <c r="AB256" i="1"/>
  <c r="AX254" i="1"/>
  <c r="AX266" i="1"/>
  <c r="AX113" i="1"/>
  <c r="AB88" i="1"/>
  <c r="AB257" i="1"/>
  <c r="AX273" i="1"/>
  <c r="AB96" i="1"/>
  <c r="AB269" i="1"/>
  <c r="AX255" i="1"/>
  <c r="AB102" i="1"/>
  <c r="AX86" i="1"/>
  <c r="AX103" i="1"/>
  <c r="AX95" i="1"/>
  <c r="AB95" i="1"/>
  <c r="AB272" i="1"/>
  <c r="AX256" i="1"/>
  <c r="AB270" i="1"/>
  <c r="AX271" i="1"/>
  <c r="AX263" i="1"/>
  <c r="AX272" i="1"/>
  <c r="AB268" i="1"/>
  <c r="AB98" i="1"/>
  <c r="AB86" i="1"/>
  <c r="AB89" i="1"/>
  <c r="AB259" i="1"/>
  <c r="C274" i="1"/>
  <c r="AB255" i="1"/>
  <c r="AB266" i="1"/>
  <c r="AM254" i="1"/>
  <c r="AX260" i="1"/>
  <c r="AX102" i="1"/>
  <c r="AX98" i="1"/>
  <c r="AB93" i="1"/>
  <c r="AX88" i="1"/>
  <c r="AX93" i="1"/>
  <c r="AX100" i="1"/>
  <c r="AX101" i="1"/>
  <c r="AX90" i="1"/>
  <c r="AX105" i="1"/>
  <c r="AB100" i="1"/>
  <c r="AB91" i="1"/>
  <c r="AB94" i="1"/>
  <c r="AX270" i="1"/>
  <c r="AB101" i="1"/>
  <c r="AX262" i="1"/>
  <c r="AX258" i="1"/>
  <c r="AB271" i="1"/>
  <c r="AX264" i="1"/>
  <c r="AB254" i="1"/>
  <c r="AX267" i="1"/>
  <c r="AB263" i="1"/>
  <c r="AB258" i="1"/>
  <c r="AB265" i="1"/>
  <c r="AX265" i="1"/>
  <c r="AB90" i="1"/>
  <c r="AX94" i="1"/>
  <c r="AB103" i="1"/>
  <c r="AB267" i="1"/>
  <c r="AX259" i="1"/>
  <c r="AB262" i="1"/>
  <c r="AX114" i="1"/>
  <c r="AB111" i="1"/>
  <c r="AB117" i="1"/>
  <c r="AB114" i="1"/>
  <c r="AX115" i="1"/>
  <c r="AX116" i="1"/>
  <c r="AX112" i="1"/>
  <c r="AB113" i="1"/>
  <c r="AX110" i="1"/>
  <c r="AX117" i="1"/>
  <c r="AB110" i="1"/>
  <c r="AB116" i="1"/>
  <c r="AM111" i="1"/>
  <c r="AX73" i="1"/>
  <c r="AB73" i="1"/>
  <c r="AX22" i="1"/>
  <c r="AB51" i="1"/>
  <c r="AX51" i="1"/>
  <c r="AB115" i="1"/>
  <c r="AB22" i="1"/>
  <c r="H49" i="5"/>
  <c r="I49" i="5"/>
  <c r="H37" i="5"/>
  <c r="I37" i="5"/>
  <c r="H55" i="5"/>
  <c r="I55" i="5"/>
  <c r="H51" i="5"/>
  <c r="I51" i="5"/>
  <c r="H54" i="5"/>
  <c r="I54" i="5"/>
  <c r="C33" i="1"/>
  <c r="H47" i="5"/>
  <c r="I47" i="5"/>
  <c r="H60" i="5"/>
  <c r="I60" i="5"/>
  <c r="H43" i="5"/>
  <c r="I43" i="5"/>
  <c r="H56" i="5"/>
  <c r="I56" i="5"/>
  <c r="H44" i="5"/>
  <c r="I44" i="5"/>
  <c r="H40" i="5"/>
  <c r="I40" i="5"/>
  <c r="H23" i="5"/>
  <c r="I23" i="5"/>
  <c r="C7" i="1"/>
  <c r="C56" i="1"/>
  <c r="H38" i="5"/>
  <c r="I38" i="5"/>
  <c r="H206" i="5"/>
  <c r="I206" i="5"/>
  <c r="C299" i="1"/>
  <c r="H205" i="5"/>
  <c r="I205" i="5"/>
  <c r="H202" i="5"/>
  <c r="I202" i="5"/>
  <c r="H201" i="5"/>
  <c r="I201" i="5"/>
  <c r="C125" i="1"/>
  <c r="AM123" i="1"/>
  <c r="H154" i="5"/>
  <c r="I154" i="5"/>
  <c r="H152" i="5"/>
  <c r="I152" i="5"/>
  <c r="H157" i="5"/>
  <c r="I157" i="5"/>
  <c r="H156" i="5"/>
  <c r="I156" i="5"/>
  <c r="H155" i="5"/>
  <c r="I155" i="5"/>
  <c r="H153" i="5"/>
  <c r="I153" i="5"/>
  <c r="C53" i="1"/>
  <c r="H39" i="5"/>
  <c r="I39" i="5"/>
  <c r="C146" i="1"/>
  <c r="H167" i="5"/>
  <c r="I167" i="5"/>
  <c r="H164" i="5"/>
  <c r="I164" i="5"/>
  <c r="H162" i="5"/>
  <c r="I162" i="5"/>
  <c r="H165" i="5"/>
  <c r="I165" i="5"/>
  <c r="H163" i="5"/>
  <c r="I163" i="5"/>
  <c r="H166" i="5"/>
  <c r="I166" i="5"/>
  <c r="H19" i="5"/>
  <c r="I19" i="5"/>
  <c r="C23" i="1"/>
  <c r="H36" i="5"/>
  <c r="I36" i="5"/>
  <c r="H45" i="5"/>
  <c r="I45" i="5"/>
  <c r="C37" i="1"/>
  <c r="C50" i="1"/>
  <c r="H53" i="5"/>
  <c r="I53" i="5"/>
  <c r="H57" i="5"/>
  <c r="I57" i="5"/>
  <c r="C66" i="1"/>
  <c r="H69" i="5"/>
  <c r="I69" i="5"/>
  <c r="H74" i="5"/>
  <c r="I74" i="5"/>
  <c r="C71" i="1"/>
  <c r="H6" i="5"/>
  <c r="I6" i="5"/>
  <c r="C4" i="1"/>
  <c r="H11" i="5"/>
  <c r="I11" i="5"/>
  <c r="H25" i="5"/>
  <c r="I25" i="5"/>
  <c r="C10" i="1"/>
  <c r="C40" i="1"/>
  <c r="H41" i="5"/>
  <c r="I41" i="5"/>
  <c r="H59" i="5"/>
  <c r="I59" i="5"/>
  <c r="C55" i="1"/>
  <c r="H7" i="5"/>
  <c r="I7" i="5"/>
  <c r="C27" i="1"/>
  <c r="H21" i="5"/>
  <c r="I21" i="5"/>
  <c r="H46" i="5"/>
  <c r="I46" i="5"/>
  <c r="C38" i="1"/>
  <c r="C42" i="1"/>
  <c r="H48" i="5"/>
  <c r="I48" i="5"/>
  <c r="C48" i="1"/>
  <c r="H50" i="5"/>
  <c r="I50" i="5"/>
  <c r="H52" i="5"/>
  <c r="I52" i="5"/>
  <c r="C52" i="1"/>
  <c r="H14" i="5"/>
  <c r="I14" i="5"/>
  <c r="C9" i="1"/>
  <c r="H18" i="5"/>
  <c r="I18" i="5"/>
  <c r="C25" i="1"/>
  <c r="H27" i="5"/>
  <c r="I27" i="5"/>
  <c r="C26" i="1"/>
  <c r="H58" i="5"/>
  <c r="I58" i="5"/>
  <c r="H84" i="5"/>
  <c r="I84" i="5"/>
  <c r="H82" i="5"/>
  <c r="I82" i="5"/>
  <c r="H77" i="5"/>
  <c r="I77" i="5"/>
  <c r="H68" i="5"/>
  <c r="I68" i="5"/>
  <c r="H65" i="5"/>
  <c r="I65" i="5"/>
  <c r="H76" i="5"/>
  <c r="I76" i="5"/>
  <c r="C63" i="1"/>
  <c r="C64" i="1"/>
  <c r="H80" i="5"/>
  <c r="I80" i="5"/>
  <c r="H217" i="5"/>
  <c r="I217" i="5"/>
  <c r="C315" i="1"/>
  <c r="C364" i="1"/>
  <c r="H242" i="5"/>
  <c r="I242" i="5"/>
  <c r="C365" i="1"/>
  <c r="H243" i="5"/>
  <c r="I243" i="5"/>
  <c r="H175" i="5"/>
  <c r="I175" i="5"/>
  <c r="H176" i="5"/>
  <c r="I176" i="5"/>
  <c r="C316" i="1"/>
  <c r="H218" i="5"/>
  <c r="I218" i="5"/>
  <c r="H221" i="5"/>
  <c r="I221" i="5"/>
  <c r="C319" i="1"/>
  <c r="C366" i="1"/>
  <c r="H244" i="5"/>
  <c r="I244" i="5"/>
  <c r="H177" i="5"/>
  <c r="I177" i="5"/>
  <c r="C313" i="1"/>
  <c r="H215" i="5"/>
  <c r="I215" i="5"/>
  <c r="H222" i="5"/>
  <c r="I222" i="5"/>
  <c r="H214" i="5"/>
  <c r="I214" i="5"/>
  <c r="C312" i="1"/>
  <c r="C363" i="1"/>
  <c r="H241" i="5"/>
  <c r="I241" i="5"/>
  <c r="C367" i="1"/>
  <c r="H245" i="5"/>
  <c r="I245" i="5"/>
  <c r="C314" i="1"/>
  <c r="H216" i="5"/>
  <c r="I216" i="5"/>
  <c r="C310" i="1"/>
  <c r="H212" i="5"/>
  <c r="I212" i="5"/>
  <c r="C318" i="1"/>
  <c r="H220" i="5"/>
  <c r="I220" i="5"/>
  <c r="H219" i="5"/>
  <c r="I219" i="5"/>
  <c r="AC355" i="1"/>
  <c r="AC354" i="1"/>
  <c r="AN354" i="1"/>
  <c r="D358" i="1"/>
  <c r="AC357" i="1"/>
  <c r="BB355" i="1"/>
  <c r="AF355" i="1"/>
  <c r="BA357" i="1"/>
  <c r="AG356" i="1"/>
  <c r="AJ287" i="1"/>
  <c r="BF287" i="1"/>
  <c r="AJ283" i="1"/>
  <c r="L332" i="1"/>
  <c r="AI329" i="1"/>
  <c r="L343" i="1"/>
  <c r="H387" i="1"/>
  <c r="AD376" i="1"/>
  <c r="AF379" i="1"/>
  <c r="BB375" i="1"/>
  <c r="AQ374" i="1"/>
  <c r="AZ374" i="1"/>
  <c r="AF376" i="1"/>
  <c r="L380" i="1"/>
  <c r="AO374" i="1"/>
  <c r="BA379" i="1"/>
  <c r="AZ379" i="1"/>
  <c r="BA375" i="1"/>
  <c r="AX336" i="1"/>
  <c r="AX341" i="1"/>
  <c r="H213" i="5"/>
  <c r="I213" i="5"/>
  <c r="C320" i="1"/>
  <c r="H235" i="5"/>
  <c r="I235" i="5"/>
  <c r="H233" i="5"/>
  <c r="I233" i="5"/>
  <c r="H247" i="5"/>
  <c r="I247" i="5"/>
  <c r="H240" i="5"/>
  <c r="I240" i="5"/>
  <c r="BA354" i="1"/>
  <c r="BA355" i="1"/>
  <c r="BA356" i="1"/>
  <c r="AE355" i="1"/>
  <c r="AP354" i="1"/>
  <c r="AG357" i="1"/>
  <c r="AG354" i="1"/>
  <c r="BC355" i="1"/>
  <c r="BC357" i="1"/>
  <c r="AO354" i="1"/>
  <c r="AZ355" i="1"/>
  <c r="AD354" i="1"/>
  <c r="BB356" i="1"/>
  <c r="AY356" i="1"/>
  <c r="BF282" i="1"/>
  <c r="BF285" i="1"/>
  <c r="BF284" i="1"/>
  <c r="AJ281" i="1"/>
  <c r="BF280" i="1"/>
  <c r="AJ284" i="1"/>
  <c r="BA385" i="1"/>
  <c r="AE385" i="1"/>
  <c r="F191" i="5"/>
  <c r="G191" i="5"/>
  <c r="H191" i="5"/>
  <c r="I191" i="5"/>
  <c r="H223" i="5"/>
  <c r="I223" i="5"/>
  <c r="AX338" i="1"/>
  <c r="AB336" i="1"/>
  <c r="C343" i="1"/>
  <c r="C368" i="1"/>
  <c r="AB362" i="1"/>
  <c r="H246" i="5"/>
  <c r="I246" i="5"/>
  <c r="BC356" i="1"/>
  <c r="AQ354" i="1"/>
  <c r="BC354" i="1"/>
  <c r="AC356" i="1"/>
  <c r="AF357" i="1"/>
  <c r="AY354" i="1"/>
  <c r="AZ357" i="1"/>
  <c r="AF354" i="1"/>
  <c r="BB357" i="1"/>
  <c r="BB354" i="1"/>
  <c r="AZ376" i="1"/>
  <c r="AX339" i="1"/>
  <c r="H211" i="5"/>
  <c r="I211" i="5"/>
  <c r="C309" i="1"/>
  <c r="H230" i="5"/>
  <c r="I230" i="5"/>
  <c r="H234" i="5"/>
  <c r="I234" i="5"/>
  <c r="AE356" i="1"/>
  <c r="H358" i="1"/>
  <c r="AR354" i="1"/>
  <c r="AG355" i="1"/>
  <c r="BF281" i="1"/>
  <c r="AJ282" i="1"/>
  <c r="C325" i="1"/>
  <c r="AM282" i="1"/>
  <c r="AM311" i="1"/>
  <c r="AB309" i="1"/>
  <c r="AX309" i="1"/>
  <c r="AX320" i="1"/>
  <c r="AB320" i="1"/>
  <c r="AB317" i="1"/>
  <c r="AX321" i="1"/>
  <c r="AB312" i="1"/>
  <c r="AX312" i="1"/>
  <c r="AB313" i="1"/>
  <c r="AX313" i="1"/>
  <c r="AB366" i="1"/>
  <c r="AX366" i="1"/>
  <c r="H187" i="5"/>
  <c r="I187" i="5"/>
  <c r="H196" i="5"/>
  <c r="I196" i="5"/>
  <c r="H193" i="5"/>
  <c r="I193" i="5"/>
  <c r="AX364" i="1"/>
  <c r="AB364" i="1"/>
  <c r="AB64" i="1"/>
  <c r="AX64" i="1"/>
  <c r="AX42" i="1"/>
  <c r="AB42" i="1"/>
  <c r="AX27" i="1"/>
  <c r="AB27" i="1"/>
  <c r="AX122" i="1"/>
  <c r="C129" i="1"/>
  <c r="AX124" i="1"/>
  <c r="AX362" i="1"/>
  <c r="AM367" i="1"/>
  <c r="AX318" i="1"/>
  <c r="AB318" i="1"/>
  <c r="AB321" i="1"/>
  <c r="AX367" i="1"/>
  <c r="AB367" i="1"/>
  <c r="H194" i="5"/>
  <c r="I194" i="5"/>
  <c r="AX311" i="1"/>
  <c r="AX316" i="1"/>
  <c r="AB316" i="1"/>
  <c r="AB365" i="1"/>
  <c r="AX365" i="1"/>
  <c r="H183" i="5"/>
  <c r="I183" i="5"/>
  <c r="H184" i="5"/>
  <c r="I184" i="5"/>
  <c r="H185" i="5"/>
  <c r="I185" i="5"/>
  <c r="AX315" i="1"/>
  <c r="AB315" i="1"/>
  <c r="AB70" i="1"/>
  <c r="AB79" i="1"/>
  <c r="AB62" i="1"/>
  <c r="C82" i="1"/>
  <c r="AX70" i="1"/>
  <c r="AB77" i="1"/>
  <c r="AB76" i="1"/>
  <c r="AB81" i="1"/>
  <c r="AB69" i="1"/>
  <c r="AB63" i="1"/>
  <c r="AB65" i="1"/>
  <c r="AX77" i="1"/>
  <c r="AX81" i="1"/>
  <c r="AX69" i="1"/>
  <c r="AX67" i="1"/>
  <c r="AX63" i="1"/>
  <c r="AX65" i="1"/>
  <c r="AX72" i="1"/>
  <c r="AB75" i="1"/>
  <c r="AX74" i="1"/>
  <c r="AM62" i="1"/>
  <c r="AX79" i="1"/>
  <c r="AX62" i="1"/>
  <c r="AX78" i="1"/>
  <c r="AB78" i="1"/>
  <c r="AX76" i="1"/>
  <c r="AB72" i="1"/>
  <c r="AX75" i="1"/>
  <c r="AB74" i="1"/>
  <c r="AB67" i="1"/>
  <c r="AB26" i="1"/>
  <c r="AX26" i="1"/>
  <c r="AB9" i="1"/>
  <c r="AX9" i="1"/>
  <c r="AB38" i="1"/>
  <c r="AX38" i="1"/>
  <c r="AX40" i="1"/>
  <c r="AB40" i="1"/>
  <c r="AB14" i="1"/>
  <c r="AX17" i="1"/>
  <c r="AB4" i="1"/>
  <c r="AB6" i="1"/>
  <c r="AB18" i="1"/>
  <c r="AM4" i="1"/>
  <c r="AX13" i="1"/>
  <c r="AB21" i="1"/>
  <c r="AX6" i="1"/>
  <c r="AX19" i="1"/>
  <c r="AX11" i="1"/>
  <c r="AX8" i="1"/>
  <c r="AB19" i="1"/>
  <c r="AX5" i="1"/>
  <c r="AX16" i="1"/>
  <c r="AX15" i="1"/>
  <c r="AB12" i="1"/>
  <c r="AB8" i="1"/>
  <c r="AX4" i="1"/>
  <c r="AB15" i="1"/>
  <c r="C29" i="1"/>
  <c r="AX21" i="1"/>
  <c r="AX14" i="1"/>
  <c r="AB13" i="1"/>
  <c r="AX18" i="1"/>
  <c r="AB11" i="1"/>
  <c r="AB5" i="1"/>
  <c r="AB16" i="1"/>
  <c r="AB17" i="1"/>
  <c r="AX12" i="1"/>
  <c r="AB50" i="1"/>
  <c r="AX50" i="1"/>
  <c r="AB23" i="1"/>
  <c r="AX23" i="1"/>
  <c r="AB146" i="1"/>
  <c r="AX145" i="1"/>
  <c r="AB147" i="1"/>
  <c r="AX146" i="1"/>
  <c r="AB149" i="1"/>
  <c r="AX149" i="1"/>
  <c r="AX147" i="1"/>
  <c r="AB145" i="1"/>
  <c r="AM147" i="1"/>
  <c r="AX56" i="1"/>
  <c r="AB56" i="1"/>
  <c r="AX127" i="1"/>
  <c r="AB126" i="1"/>
  <c r="AB311" i="1"/>
  <c r="AX319" i="1"/>
  <c r="AB319" i="1"/>
  <c r="H195" i="5"/>
  <c r="I195" i="5"/>
  <c r="H189" i="5"/>
  <c r="I189" i="5"/>
  <c r="H182" i="5"/>
  <c r="I182" i="5"/>
  <c r="H188" i="5"/>
  <c r="I188" i="5"/>
  <c r="AX48" i="1"/>
  <c r="AB48" i="1"/>
  <c r="AB55" i="1"/>
  <c r="AX55" i="1"/>
  <c r="AX10" i="1"/>
  <c r="AB10" i="1"/>
  <c r="AX66" i="1"/>
  <c r="AB66" i="1"/>
  <c r="AX37" i="1"/>
  <c r="AB37" i="1"/>
  <c r="AB125" i="1"/>
  <c r="AX125" i="1"/>
  <c r="AB299" i="1"/>
  <c r="AB298" i="1"/>
  <c r="AX299" i="1"/>
  <c r="C305" i="1"/>
  <c r="AM303" i="1"/>
  <c r="AB303" i="1"/>
  <c r="AX298" i="1"/>
  <c r="AX303" i="1"/>
  <c r="AX7" i="1"/>
  <c r="AB7" i="1"/>
  <c r="AB39" i="1"/>
  <c r="AX54" i="1"/>
  <c r="AB47" i="1"/>
  <c r="AX34" i="1"/>
  <c r="AX44" i="1"/>
  <c r="AB49" i="1"/>
  <c r="C58" i="1"/>
  <c r="AX46" i="1"/>
  <c r="AB34" i="1"/>
  <c r="AM33" i="1"/>
  <c r="AB46" i="1"/>
  <c r="AX57" i="1"/>
  <c r="AX35" i="1"/>
  <c r="AX45" i="1"/>
  <c r="AB35" i="1"/>
  <c r="AB44" i="1"/>
  <c r="AB57" i="1"/>
  <c r="AB36" i="1"/>
  <c r="AX43" i="1"/>
  <c r="AX41" i="1"/>
  <c r="AX47" i="1"/>
  <c r="AX36" i="1"/>
  <c r="AX39" i="1"/>
  <c r="AB41" i="1"/>
  <c r="AX49" i="1"/>
  <c r="AB45" i="1"/>
  <c r="AB54" i="1"/>
  <c r="AB33" i="1"/>
  <c r="AX33" i="1"/>
  <c r="AB43" i="1"/>
  <c r="AB122" i="1"/>
  <c r="AX126" i="1"/>
  <c r="AB123" i="1"/>
  <c r="AX368" i="1"/>
  <c r="AB368" i="1"/>
  <c r="AX317" i="1"/>
  <c r="AB310" i="1"/>
  <c r="AX310" i="1"/>
  <c r="AB314" i="1"/>
  <c r="AX314" i="1"/>
  <c r="AX363" i="1"/>
  <c r="AB363" i="1"/>
  <c r="C370" i="1"/>
  <c r="H192" i="5"/>
  <c r="I192" i="5"/>
  <c r="H190" i="5"/>
  <c r="I190" i="5"/>
  <c r="H186" i="5"/>
  <c r="I186" i="5"/>
  <c r="AB25" i="1"/>
  <c r="AX25" i="1"/>
  <c r="AB52" i="1"/>
  <c r="AX52" i="1"/>
  <c r="AX71" i="1"/>
  <c r="AB71" i="1"/>
  <c r="AB53" i="1"/>
  <c r="AX53" i="1"/>
  <c r="AB124" i="1"/>
  <c r="AB127" i="1"/>
  <c r="AX123" i="1"/>
</calcChain>
</file>

<file path=xl/sharedStrings.xml><?xml version="1.0" encoding="utf-8"?>
<sst xmlns="http://schemas.openxmlformats.org/spreadsheetml/2006/main" count="25045" uniqueCount="2672">
  <si>
    <t>Today</t>
  </si>
  <si>
    <t>YTD</t>
  </si>
  <si>
    <t>MTD</t>
  </si>
  <si>
    <t>1D</t>
  </si>
  <si>
    <t>1M</t>
  </si>
  <si>
    <t>3M</t>
  </si>
  <si>
    <t>6M</t>
  </si>
  <si>
    <t>1Y</t>
  </si>
  <si>
    <t>ALPHA NAVIGATOR</t>
  </si>
  <si>
    <t>No.</t>
  </si>
  <si>
    <t>FUND</t>
  </si>
  <si>
    <t>Inc.</t>
  </si>
  <si>
    <t>AUM in bn</t>
  </si>
  <si>
    <t>COLUMN</t>
  </si>
  <si>
    <t>Inception</t>
  </si>
  <si>
    <t>Dana Ekuitas Andalan</t>
  </si>
  <si>
    <t>Schroder 90 Plus Equity Fund</t>
  </si>
  <si>
    <t>Schroder Indo Equity Fund</t>
  </si>
  <si>
    <t>Schroder Dana Istimewa</t>
  </si>
  <si>
    <t>BNP Paribas Pesona</t>
  </si>
  <si>
    <t>BNP Paribas Infrastruktur Plus</t>
  </si>
  <si>
    <t>BNP Paribas Ekuitas</t>
  </si>
  <si>
    <t>Batavia Dana Saham</t>
  </si>
  <si>
    <t>Manulife Dana Saham</t>
  </si>
  <si>
    <t>Manulife Greater Indonesia Fund</t>
  </si>
  <si>
    <t>Mandiri Investa Atraktif</t>
  </si>
  <si>
    <t>Manulife Saham Andalan</t>
  </si>
  <si>
    <t>VALUE DISCOVERY</t>
  </si>
  <si>
    <t>n.a.</t>
  </si>
  <si>
    <t>YIELD DISCOVERY</t>
  </si>
  <si>
    <t>Panin Dana Utama Plus 2</t>
  </si>
  <si>
    <t>Pendapatan Tetap Abadi 2</t>
  </si>
  <si>
    <t>Mandiri Investa Dana Pendapatan Optimal</t>
  </si>
  <si>
    <t>Schroder IDR Bond Fund II</t>
  </si>
  <si>
    <t>Danareksa Melati Pendapatan Tetap II</t>
  </si>
  <si>
    <t>Manulife Dana Tetap Pemerintah</t>
  </si>
  <si>
    <t>Danareksa Gebyar Indonesia II</t>
  </si>
  <si>
    <t>BNP Paribas Maxi Obligasi</t>
  </si>
  <si>
    <t>Panin Gebyar Indonesia II</t>
  </si>
  <si>
    <t>IDR HIGH GRADE</t>
  </si>
  <si>
    <t>Percentile Rank</t>
  </si>
  <si>
    <t>Returns</t>
  </si>
  <si>
    <t>3Y</t>
  </si>
  <si>
    <t>5Y</t>
  </si>
  <si>
    <t>Eagles Codes</t>
  </si>
  <si>
    <t>1M Sector Avg</t>
  </si>
  <si>
    <t>1M Rnk</t>
  </si>
  <si>
    <t>1M Tot</t>
  </si>
  <si>
    <t>1M Qtl</t>
  </si>
  <si>
    <t>1M Ptl</t>
  </si>
  <si>
    <t>3M Sector Avg</t>
  </si>
  <si>
    <t>3M Rnk</t>
  </si>
  <si>
    <t>3M Tot</t>
  </si>
  <si>
    <t>3M Qtl</t>
  </si>
  <si>
    <t>3M Ptl</t>
  </si>
  <si>
    <t>6M Sector Avg</t>
  </si>
  <si>
    <t>6M Rnk</t>
  </si>
  <si>
    <t>6M Tot</t>
  </si>
  <si>
    <t>6M Qtl</t>
  </si>
  <si>
    <t>6M Ptl</t>
  </si>
  <si>
    <t>YTD Sector Avg</t>
  </si>
  <si>
    <t>YTD Rnk</t>
  </si>
  <si>
    <t>YTD Tot</t>
  </si>
  <si>
    <t>YTD Qtl</t>
  </si>
  <si>
    <t>YTD Ptl</t>
  </si>
  <si>
    <t>1Y Sector Avg</t>
  </si>
  <si>
    <t>1Y Rnk</t>
  </si>
  <si>
    <t>1Y Tot</t>
  </si>
  <si>
    <t>1Y Qtl</t>
  </si>
  <si>
    <t>1Y Ptl</t>
  </si>
  <si>
    <t>2Y p.a. Sector Avg</t>
  </si>
  <si>
    <t>2Y p.a. Rnk</t>
  </si>
  <si>
    <t>2Y p.a. Tot</t>
  </si>
  <si>
    <t>2Y p.a. Qtl</t>
  </si>
  <si>
    <t>2Y p.a. Ptl</t>
  </si>
  <si>
    <t>3Y p.a. Sector Avg</t>
  </si>
  <si>
    <t>3Y p.a. Rnk</t>
  </si>
  <si>
    <t>3Y p.a. Tot</t>
  </si>
  <si>
    <t>3Y p.a. Qtl</t>
  </si>
  <si>
    <t>3Y p.a. Ptl</t>
  </si>
  <si>
    <t>5Y p.a. Sector Avg</t>
  </si>
  <si>
    <t>5Y p.a. Rnk</t>
  </si>
  <si>
    <t>5Y p.a. Tot</t>
  </si>
  <si>
    <t>5Y p.a. Qtl</t>
  </si>
  <si>
    <t>5Y p.a. Ptl</t>
  </si>
  <si>
    <t>10Y p.a. Sector Avg</t>
  </si>
  <si>
    <t>10Y p.a. Rnk</t>
  </si>
  <si>
    <t>10Y p.a. Tot</t>
  </si>
  <si>
    <t>10Y p.a. Qtl</t>
  </si>
  <si>
    <t>10Y p.a. Ptl</t>
  </si>
  <si>
    <t>Primary p.a. Sector Avg</t>
  </si>
  <si>
    <t>Primary p.a. Rnk</t>
  </si>
  <si>
    <t>Primary p.a. Tot</t>
  </si>
  <si>
    <t>Primary p.a. Qtl</t>
  </si>
  <si>
    <t>Primary p.a. Ptl</t>
  </si>
  <si>
    <t>2Y</t>
  </si>
  <si>
    <t>Incep</t>
  </si>
  <si>
    <t>10Y</t>
  </si>
  <si>
    <t xml:space="preserve">NDANEF  </t>
  </si>
  <si>
    <t xml:space="preserve">NDVDEF  </t>
  </si>
  <si>
    <t xml:space="preserve">NDHGFF  </t>
  </si>
  <si>
    <t xml:space="preserve">NDYDFF  </t>
  </si>
  <si>
    <t>Sector Average</t>
  </si>
  <si>
    <t>ESI Cash Reserve</t>
  </si>
  <si>
    <t>Bahana Dana Likuid</t>
  </si>
  <si>
    <t>Manulife Dana Kas II</t>
  </si>
  <si>
    <t>Schroder Dana Likuid</t>
  </si>
  <si>
    <t>Batavia Dana Kas Maxima</t>
  </si>
  <si>
    <t>Danareksa Seruni Pasar Uang II</t>
  </si>
  <si>
    <t>Mandiri Investa Pasar Uang</t>
  </si>
  <si>
    <t>NDCRMF</t>
  </si>
  <si>
    <t>Rupiah Equity Fund</t>
  </si>
  <si>
    <t>Manulife Dana Ekuitas</t>
  </si>
  <si>
    <t>ADREF</t>
  </si>
  <si>
    <t>Syariah Rupiah Equity Fund</t>
  </si>
  <si>
    <t>Manulife Dana Ekuitas Syariah</t>
  </si>
  <si>
    <t>MYSREF</t>
  </si>
  <si>
    <t/>
  </si>
  <si>
    <t>Schroder Dana Prestasi Plus</t>
  </si>
  <si>
    <t>Ranking</t>
  </si>
  <si>
    <t>Total number of Peers in the Universe</t>
  </si>
  <si>
    <t>Prudential Rupiah Equity Fund</t>
  </si>
  <si>
    <t>Allianz Rupiah Equity Fund</t>
  </si>
  <si>
    <t>AXA Mandiri Attractive Money Syariah</t>
  </si>
  <si>
    <t>Prudential Syariah Rupiah Equity Fund</t>
  </si>
  <si>
    <t>Allianz AlliSya Rupiah Equity Fund</t>
  </si>
  <si>
    <t>Equity Fund</t>
  </si>
  <si>
    <t>Manajer Investasi</t>
  </si>
  <si>
    <t>1 Hari</t>
  </si>
  <si>
    <t>1 Bulan</t>
  </si>
  <si>
    <t>3 Bulan</t>
  </si>
  <si>
    <t>6 Bulan</t>
  </si>
  <si>
    <t>1 Thn</t>
  </si>
  <si>
    <t>3 YPA</t>
  </si>
  <si>
    <t>(%)</t>
  </si>
  <si>
    <t>Schroder Dana Prestasi</t>
  </si>
  <si>
    <t>Panin Dana Maksima</t>
  </si>
  <si>
    <t>Mandiri Saham Atraktif</t>
  </si>
  <si>
    <t>Ashmore Dana Progresif Nusantara</t>
  </si>
  <si>
    <t>Manulife Institutional Equity Fund</t>
  </si>
  <si>
    <t>First State IndoEquity Peka Fund</t>
  </si>
  <si>
    <t>BNP Paribas Solaris</t>
  </si>
  <si>
    <t>Syailendra Equity Opportunity Fund</t>
  </si>
  <si>
    <t>Fixed Income Fund</t>
  </si>
  <si>
    <t>Ashmore Dana Obligasi Nusantara</t>
  </si>
  <si>
    <t>Schroder Dana Mantap Plus II</t>
  </si>
  <si>
    <t>First State Ind Bond Fund</t>
  </si>
  <si>
    <t>Pendapatan Tetap Utama</t>
  </si>
  <si>
    <t>Schroder IDR Bond Fund III</t>
  </si>
  <si>
    <t>Money Market Fund</t>
  </si>
  <si>
    <t>First State Indonesian Money Market Fund</t>
  </si>
  <si>
    <t>Source: www.infovesta.com</t>
  </si>
  <si>
    <t>Rupiah Balanced Fund</t>
  </si>
  <si>
    <t>3YPA</t>
  </si>
  <si>
    <t>Manulife Dana Berimbang</t>
  </si>
  <si>
    <t>Prudential Rupiah Managed Fund</t>
  </si>
  <si>
    <t>Rupiah Balanced Fund Plus</t>
  </si>
  <si>
    <t>AXA Financial Balanced Rupiah</t>
  </si>
  <si>
    <t>Prudential Rupiah Managed Fund Plus</t>
  </si>
  <si>
    <t>Dollar Fixed Income Fund</t>
  </si>
  <si>
    <t>Prudential USD Fixed Income Fund</t>
  </si>
  <si>
    <t>Manulife Pendapatan Tetap Dolar</t>
  </si>
  <si>
    <t>Allianz Dollar Managed Fund</t>
  </si>
  <si>
    <t>AXA Life Secure Money USD</t>
  </si>
  <si>
    <t>Rupiah Fixed Income Fund</t>
  </si>
  <si>
    <t>Manulife Pendapatan Tetap Negara</t>
  </si>
  <si>
    <t>Prudential Rupiah Fixed Income Fund</t>
  </si>
  <si>
    <t>Allianz Rupiah Fixed Income Fund</t>
  </si>
  <si>
    <t>Rupiah Equity Fund Plus</t>
  </si>
  <si>
    <t>Rupiah Cash Fund</t>
  </si>
  <si>
    <t>Prudential Rupiah Cash Fund</t>
  </si>
  <si>
    <t>Allianz Rupiah Money Market Fund</t>
  </si>
  <si>
    <t>AXA Mandiri Money Market</t>
  </si>
  <si>
    <t>Manulife Dana Pasar Uang</t>
  </si>
  <si>
    <t>Syariah Rupiah Cash Fund</t>
  </si>
  <si>
    <t>Panin Syariah Rupiah Cash Fund</t>
  </si>
  <si>
    <t>Allianz AlliSya Rupiah Money Market Fund</t>
  </si>
  <si>
    <t>Manulife Dana Pasar Uang Syariah</t>
  </si>
  <si>
    <t>Syariah Rupiah Fixed Income Fund</t>
  </si>
  <si>
    <t>Allianz AlliSya Rupiah Fixed Income Fund</t>
  </si>
  <si>
    <t>BNI Life Syariah Fixed Income</t>
  </si>
  <si>
    <t>Syariah Rupiah Managed Fund</t>
  </si>
  <si>
    <t>AIAF IDR Balanced Syariah Fund</t>
  </si>
  <si>
    <t>Manulife Dana Berimbang Syariah</t>
  </si>
  <si>
    <t>Rupiah Equity Fund China Focus</t>
  </si>
  <si>
    <t>Prudential Rupiah Indonesia Greater China Equity Fund</t>
  </si>
  <si>
    <t>USD Equity Fund China Focus</t>
  </si>
  <si>
    <t>Prudential US Dollar Indonesia Greater China Equity Fund</t>
  </si>
  <si>
    <t>Manulife Dana Ekuitas Indonesia-China USD</t>
  </si>
  <si>
    <t>NDREFP</t>
  </si>
  <si>
    <t>NDGCEF</t>
  </si>
  <si>
    <t>ADRFF</t>
  </si>
  <si>
    <t>ADRCF</t>
  </si>
  <si>
    <t>ADRMF</t>
  </si>
  <si>
    <t>ADRMFP</t>
  </si>
  <si>
    <t>NDGCEF_U</t>
  </si>
  <si>
    <t>Eastspring IDR Fixed Income Fund</t>
  </si>
  <si>
    <t>NDEIFF</t>
  </si>
  <si>
    <t>ADDFF</t>
  </si>
  <si>
    <t>MYSRMF</t>
  </si>
  <si>
    <t>MYSRCBF_1</t>
  </si>
  <si>
    <t>MYSRCBF_2</t>
  </si>
  <si>
    <t>Manulife Dana Ekuitas Indonesia - China IDR</t>
  </si>
  <si>
    <t>Rupiah Infrastructure and Consumer Equity Fund</t>
  </si>
  <si>
    <t>Prudential Rupiah Infrastructure &amp; Consumer Equity Fund</t>
  </si>
  <si>
    <t>Syariah Infrastructure &amp; Consumer Equity Fund</t>
  </si>
  <si>
    <t>Manulife Dana Ekuitas Optima Syariah</t>
  </si>
  <si>
    <t>CIMB Sun Life Link Ekuitas Syariah</t>
  </si>
  <si>
    <t>Sun Life Salam Equity Fund</t>
  </si>
  <si>
    <t>BNIAM Dana Lancar Syariah</t>
  </si>
  <si>
    <t>NDICEF</t>
  </si>
  <si>
    <t>NDSICF</t>
  </si>
  <si>
    <t>Indeks Harga Saham Gabungan</t>
  </si>
  <si>
    <t>Infovesta Equity Fund Index</t>
  </si>
  <si>
    <t>Infovesta Government Bond Index</t>
  </si>
  <si>
    <t>Infovesta Fixed Income Fund Index</t>
  </si>
  <si>
    <t>PT Schroder Investment Management Indonesia</t>
  </si>
  <si>
    <t>PT BNP Paribas Investment Partners</t>
  </si>
  <si>
    <t>PT Bahana TCW Investment Management</t>
  </si>
  <si>
    <t>PT Batavia Prosperindo Aset Manajemen</t>
  </si>
  <si>
    <t>PT Mandiri Manajemen Investasi</t>
  </si>
  <si>
    <t>PT Ashmore Asset Management Indonesia</t>
  </si>
  <si>
    <t>PT Panin Asset Management</t>
  </si>
  <si>
    <t>PT Syailendra Capital</t>
  </si>
  <si>
    <t>PT Eastspring Investments Indonesia</t>
  </si>
  <si>
    <t>Infovesta Corporate Bond Index</t>
  </si>
  <si>
    <t>PT Danareksa Investment Management</t>
  </si>
  <si>
    <t>Equity Fund Alpha Navigator</t>
  </si>
  <si>
    <t>Current NAV</t>
  </si>
  <si>
    <t xml:space="preserve">NAV since inception </t>
  </si>
  <si>
    <t>Increase</t>
  </si>
  <si>
    <t>%Increase</t>
  </si>
  <si>
    <t>Rank</t>
  </si>
  <si>
    <t>Quartile</t>
  </si>
  <si>
    <t>Alpha navigator</t>
  </si>
  <si>
    <t>(Decrease)</t>
  </si>
  <si>
    <t>Equity Fund Value Discovery</t>
  </si>
  <si>
    <t>Value Discovery</t>
  </si>
  <si>
    <t>Fixed Income Fund Yield Discovery</t>
  </si>
  <si>
    <t>Yield Discovery</t>
  </si>
  <si>
    <t>Fixed Income Fund High Grade</t>
  </si>
  <si>
    <t>High Grade</t>
  </si>
  <si>
    <t>Money Market Fund - Cash Reserve</t>
  </si>
  <si>
    <t>Cash Reserve</t>
  </si>
  <si>
    <t>IDR Fixed Income Fund</t>
  </si>
  <si>
    <t>Nama</t>
  </si>
  <si>
    <t>Harga Tunggal 30-Nov-2015</t>
  </si>
  <si>
    <t>Harga Tunggal 04-Mar-2013</t>
  </si>
  <si>
    <t>Harga Tunggal 18-Feb-2013</t>
  </si>
  <si>
    <t>ACE Rupiah Equity Fund</t>
  </si>
  <si>
    <t>ACE Rupiah Managed Fund</t>
  </si>
  <si>
    <t>ACE Rupiah Stable Fund</t>
  </si>
  <si>
    <t>ACE USD Stable Fund</t>
  </si>
  <si>
    <t>Aggressive Equity Rupiah (IDR)</t>
  </si>
  <si>
    <t>Artha Agressif</t>
  </si>
  <si>
    <t>Artha Berimbang</t>
  </si>
  <si>
    <t>Artha pendapatan tetap</t>
  </si>
  <si>
    <t>Artha selaras</t>
  </si>
  <si>
    <t>Artha Stabil</t>
  </si>
  <si>
    <t>Arthalink-Aggressive</t>
  </si>
  <si>
    <t>Arthalink-Dynamic</t>
  </si>
  <si>
    <t>Arthalink-Fixed Income</t>
  </si>
  <si>
    <t>Asih Equity Fund</t>
  </si>
  <si>
    <t>Asih Fixed Income</t>
  </si>
  <si>
    <t>Asih Mixed Fund</t>
  </si>
  <si>
    <t>Asih Student Fund</t>
  </si>
  <si>
    <t>Aviva Balanced</t>
  </si>
  <si>
    <t>Aviva Fixed Income</t>
  </si>
  <si>
    <t>Aviva Fixed Income Dollar</t>
  </si>
  <si>
    <t>Aviva Growth</t>
  </si>
  <si>
    <t>Aviva Secure</t>
  </si>
  <si>
    <t>AVRIST Assurance Link Asia 2 FD</t>
  </si>
  <si>
    <t>AVRIST Link Acces IDR Fund</t>
  </si>
  <si>
    <t>AVRIST Link Advantage Plus USD 10 Fund</t>
  </si>
  <si>
    <t>AVRIST Link Advantage Plus USD 11 Fund</t>
  </si>
  <si>
    <t>AVRIST Link Advantage Plus USD 2 Fund</t>
  </si>
  <si>
    <t>AVRIST Link Advantage Plus USD 3 Fund</t>
  </si>
  <si>
    <t>AVRIST Link Advantage Plus USD 4 Fund</t>
  </si>
  <si>
    <t>AVRIST Link Advantage Plus USD 5 Fund</t>
  </si>
  <si>
    <t>AVRIST Link Advantage Plus USD 6 Fund</t>
  </si>
  <si>
    <t>AVRIST Link Advantage Plus USD 7 Fund</t>
  </si>
  <si>
    <t>AVRIST Link Advantage Plus USD 8 Fund</t>
  </si>
  <si>
    <t>AVRIST Link Advantage Plus USD 9 Fund</t>
  </si>
  <si>
    <t>AVRIST Link Advantage Plus USD Fund</t>
  </si>
  <si>
    <t>AVRIST Link Advantage Premier USD 1 Fund</t>
  </si>
  <si>
    <t>Avrist Link Advantage Premier USD 10 Fund</t>
  </si>
  <si>
    <t>Avrist Link Advantage Premier USD 11 Fund</t>
  </si>
  <si>
    <t>Avrist Link Advantage Premier USD 12 Fund</t>
  </si>
  <si>
    <t>AVRIST Link Advantage Premier USD 2 Fund</t>
  </si>
  <si>
    <t>AVRIST Link Advantage Premier USD 3 Fund</t>
  </si>
  <si>
    <t>AVRIST Link Advantage Premier USD 4 Fund</t>
  </si>
  <si>
    <t>AVRIST Link Advantage Premier USD 5 Fund</t>
  </si>
  <si>
    <t>AVRIST Link Advantage Premier USD 6 Fund</t>
  </si>
  <si>
    <t>Avrist Link Advantage Premier USD 7 Fund</t>
  </si>
  <si>
    <t>Avrist Link Advantage Premier USD 8 Fund</t>
  </si>
  <si>
    <t>Avrist Link Advantage Premier USD 9 Fund</t>
  </si>
  <si>
    <t>AVRIST Link Advised IDR Fund</t>
  </si>
  <si>
    <t>AVRIST Link Aggressive IDR Fund</t>
  </si>
  <si>
    <t>AVRIST Link Asia Fund</t>
  </si>
  <si>
    <t>AVRIST Link Assured IDR Fund</t>
  </si>
  <si>
    <t>AVRIST Link Assured USD Fund</t>
  </si>
  <si>
    <t>AVRIST Link ASYA Balance IDR Fund</t>
  </si>
  <si>
    <t>AVRIST Link ASYA Cash IDR Fund</t>
  </si>
  <si>
    <t>AVRIST Link ASYA Equity IDR Fund</t>
  </si>
  <si>
    <t>AVRIST Link Growth Fund</t>
  </si>
  <si>
    <t>AVRIST Link Moderate Fund</t>
  </si>
  <si>
    <t>AVRIST Link Prime Invest 001B Fund</t>
  </si>
  <si>
    <t>AVRIST Link Prime Invest 001B Fund(HWM)</t>
  </si>
  <si>
    <t>AVRIST Link Prime Invest 002A Fund</t>
  </si>
  <si>
    <t>Avrist Link Prime Invest 003A</t>
  </si>
  <si>
    <t>AVRIST Link Prime Invest Fund 002B Fund</t>
  </si>
  <si>
    <t>AVRIST Link Prime Invest Fund 002B Fund(HWM)</t>
  </si>
  <si>
    <t>AVRIST Link Prime Invest Fund 003B Fund</t>
  </si>
  <si>
    <t>AVRIST Link Prime Invest Fund 003B Fund(HWM)</t>
  </si>
  <si>
    <t>AVRIST Link Secured IDR Fund</t>
  </si>
  <si>
    <t>AVRIST Link Treasure Plus USD Fund</t>
  </si>
  <si>
    <t>Avrist Premium Investa Dollar Link</t>
  </si>
  <si>
    <t>Avrist Prime Protection Link USD</t>
  </si>
  <si>
    <t>B-Life Agresif Syariah</t>
  </si>
  <si>
    <t>B-Life Kombinasi Syariah</t>
  </si>
  <si>
    <t>B-Life Link Dana Aktif</t>
  </si>
  <si>
    <t>B-Life Link Dana Cemerlang</t>
  </si>
  <si>
    <t>B-Life Link Dana Kombinasi</t>
  </si>
  <si>
    <t>B-Life Link Dana Maxima</t>
  </si>
  <si>
    <t>B-Life Link Dana Selaras</t>
  </si>
  <si>
    <t>B-Life Link Dana Stabil</t>
  </si>
  <si>
    <t>B-Life Spectra Link Dana Maxima Plus</t>
  </si>
  <si>
    <t>B-Life Spectra Link Dana Secure USD</t>
  </si>
  <si>
    <t>B-Life Spectra Link Dana Selaras Plus</t>
  </si>
  <si>
    <t>B-Life Spectra Link Dana Stabil Plus</t>
  </si>
  <si>
    <t>B-Life Stabil Syariah</t>
  </si>
  <si>
    <t>B-Life Syariah Berimbang</t>
  </si>
  <si>
    <t>B-Life Syariah Equity Fund</t>
  </si>
  <si>
    <t>B-Life Syariah Fixed Income</t>
  </si>
  <si>
    <t>B-Life Syariah Managed Fund</t>
  </si>
  <si>
    <t>B-Life Syariah Optimal</t>
  </si>
  <si>
    <t>B-Life Syariah Stabil</t>
  </si>
  <si>
    <t>Balanced (IDR)</t>
  </si>
  <si>
    <t>BPLink Dana Dana Likuid IDR</t>
  </si>
  <si>
    <t>BPLink Dana Ekuitas IDR</t>
  </si>
  <si>
    <t>BPLink Dana Prestasi IDR</t>
  </si>
  <si>
    <t>BPLink Dana Terpadu IDR</t>
  </si>
  <si>
    <t>BPPI Plus Fund-1</t>
  </si>
  <si>
    <t>BPPI Plus Fund-2</t>
  </si>
  <si>
    <t>Brilliance Aggressive</t>
  </si>
  <si>
    <t>Brilliance Aggressive Multi Plus Fund</t>
  </si>
  <si>
    <t>Brilliance Conservative</t>
  </si>
  <si>
    <t>Brilliance Hasanah Equity Fund</t>
  </si>
  <si>
    <t>Brilliance Moderate</t>
  </si>
  <si>
    <t>Brilliance USD Managed Fund</t>
  </si>
  <si>
    <t>Brilliance Xtra Aggressive</t>
  </si>
  <si>
    <t>Brilliance Xtra Dynamic</t>
  </si>
  <si>
    <t>Brilliance Xtra Prima</t>
  </si>
  <si>
    <t>Brilliance Xtra Progressive</t>
  </si>
  <si>
    <t>Carlink Pro Flexy</t>
  </si>
  <si>
    <t>CARLink Pro-Fixed</t>
  </si>
  <si>
    <t>CARLink Pro-Mixed</t>
  </si>
  <si>
    <t>CARLink Pro-Safe</t>
  </si>
  <si>
    <t>Carlisya Pro Fixed</t>
  </si>
  <si>
    <t>Carlisya Pro Mixed</t>
  </si>
  <si>
    <t>Carlisya Pro Safe</t>
  </si>
  <si>
    <t>Cash Plus(IDR)</t>
  </si>
  <si>
    <t>Century Pro-Fixed</t>
  </si>
  <si>
    <t>Century Pro-Mixed</t>
  </si>
  <si>
    <t>CIGNA Capital Link</t>
  </si>
  <si>
    <t>CIGNA Capital Link 2</t>
  </si>
  <si>
    <t>CIGNA Capital Link 3</t>
  </si>
  <si>
    <t>CIGNA Capital Link 4</t>
  </si>
  <si>
    <t>CIGNA Capital Link 5</t>
  </si>
  <si>
    <t>CIGNA Capital Link 6</t>
  </si>
  <si>
    <t>CIGNA Capital Link 7</t>
  </si>
  <si>
    <t>CIGNA Capital Link I</t>
  </si>
  <si>
    <t>CIGNA Dynamic Click</t>
  </si>
  <si>
    <t>CIGNA Equity</t>
  </si>
  <si>
    <t>CIGNA Fixed Income</t>
  </si>
  <si>
    <t>CIGNA Money Market</t>
  </si>
  <si>
    <t>CIGNA Structure Fund</t>
  </si>
  <si>
    <t>CommLink Aggressive Funds</t>
  </si>
  <si>
    <t>CommLink Aggressive Plus Funds</t>
  </si>
  <si>
    <t>CommLink Conservative Funds</t>
  </si>
  <si>
    <t>CommLink Dynamic Strategic Fund</t>
  </si>
  <si>
    <t>CommLink Moderate Funds</t>
  </si>
  <si>
    <t>CSL Link Berimbang</t>
  </si>
  <si>
    <t>CSL Link Ekuitas</t>
  </si>
  <si>
    <t>CSL Link Ekuitas Syariah</t>
  </si>
  <si>
    <t>CSL Link Pasar Uang</t>
  </si>
  <si>
    <t>CSL Link Premier I</t>
  </si>
  <si>
    <t>CSL Link Premier II</t>
  </si>
  <si>
    <t>CSL Link Premier III</t>
  </si>
  <si>
    <t>CSL Link Premier IV</t>
  </si>
  <si>
    <t>CSL Link Premier V</t>
  </si>
  <si>
    <t>CSL Link Premier VI</t>
  </si>
  <si>
    <t>CSL Link Premier VII</t>
  </si>
  <si>
    <t>CSL Link Premier VIII</t>
  </si>
  <si>
    <t>Dana Berkah Fund</t>
  </si>
  <si>
    <t>Dynamic (IDR)</t>
  </si>
  <si>
    <t>Eka Sejahtera Secure Fund</t>
  </si>
  <si>
    <t>Ekalink Aggressive</t>
  </si>
  <si>
    <t>Ekalink Dynamic</t>
  </si>
  <si>
    <t>Ekalink Super aggressive</t>
  </si>
  <si>
    <t>Ekalink Super Dynamic</t>
  </si>
  <si>
    <t>Equity Plus(IDR)</t>
  </si>
  <si>
    <t>Excellink Fixed Income Fund</t>
  </si>
  <si>
    <t>Excellink-Aggressive Fund</t>
  </si>
  <si>
    <t>Excellink-Aggressive Syariah</t>
  </si>
  <si>
    <t>Excellink-Dynamic</t>
  </si>
  <si>
    <t>Excellink-Dynamic Dollar Fund</t>
  </si>
  <si>
    <t>Excellink-Dynamic Syariah</t>
  </si>
  <si>
    <t>Excellink-Fixed Income Syariah</t>
  </si>
  <si>
    <t>Excellink-Secure Dollar Income Fund</t>
  </si>
  <si>
    <t>Fixed Income Plus(IDR)</t>
  </si>
  <si>
    <t>Fixed Income Plus(USD)</t>
  </si>
  <si>
    <t>Generali Equity</t>
  </si>
  <si>
    <t>Generali Equity I</t>
  </si>
  <si>
    <t>Generali Equity II</t>
  </si>
  <si>
    <t>Generali Equity IV</t>
  </si>
  <si>
    <t>Generali Equity V</t>
  </si>
  <si>
    <t>Generali Fixed Income</t>
  </si>
  <si>
    <t>Generali Fixed Income I</t>
  </si>
  <si>
    <t>Generali Fixed Income II</t>
  </si>
  <si>
    <t>Generali Fixed Income IV</t>
  </si>
  <si>
    <t>Generali Fixed Income V</t>
  </si>
  <si>
    <t>Generali Money Market</t>
  </si>
  <si>
    <t>Generali Money Market I</t>
  </si>
  <si>
    <t>Generali Money Market II</t>
  </si>
  <si>
    <t>Generali Money market IV</t>
  </si>
  <si>
    <t>Generali Money market V</t>
  </si>
  <si>
    <t>Great Link USD FIXED Income Fund(USD)</t>
  </si>
  <si>
    <t>GreatLink Balance Fund (IDR)</t>
  </si>
  <si>
    <t>GreatLink Bond Fund (IDR)</t>
  </si>
  <si>
    <t>GreatLink Cash Fund (IDR)</t>
  </si>
  <si>
    <t>GreatLink Dynamic Fund (IDR)</t>
  </si>
  <si>
    <t>GreatLink Equity Fund (IDR)</t>
  </si>
  <si>
    <t>GreatLink Fixed Income Fund (IDR)</t>
  </si>
  <si>
    <t>GreatLink Optimum Fund (IDR)</t>
  </si>
  <si>
    <t>GreatLink Premier Bond Fund</t>
  </si>
  <si>
    <t>GreatLink Premier Equity Fund</t>
  </si>
  <si>
    <t>Greatlink USD Bond Fund</t>
  </si>
  <si>
    <t>GroupLink Corporate Fund A</t>
  </si>
  <si>
    <t>GroupLink Equity Fund</t>
  </si>
  <si>
    <t>GroupLink Fixed Income Fund</t>
  </si>
  <si>
    <t>GroupLink Money Market Fund</t>
  </si>
  <si>
    <t>IDR Balanced Fund</t>
  </si>
  <si>
    <t>IDR Balanced Syariah Fund</t>
  </si>
  <si>
    <t>IDR Cash Syariah Fund</t>
  </si>
  <si>
    <t>IDR China India Indonesia Equity Fund</t>
  </si>
  <si>
    <t>IDR Equity Fund</t>
  </si>
  <si>
    <t>IDR Equity Syariah Fund</t>
  </si>
  <si>
    <t>IDR Money Market Fund</t>
  </si>
  <si>
    <t>Investra Balanced Funds</t>
  </si>
  <si>
    <t>Investra Balanced Progressive Funds</t>
  </si>
  <si>
    <t>Investra Balanced Syariah</t>
  </si>
  <si>
    <t>Investra Balanced Target Fund</t>
  </si>
  <si>
    <t>Investra Bond Funds</t>
  </si>
  <si>
    <t>Investra Dynamic Strategic Fund</t>
  </si>
  <si>
    <t>Investra Equity Dynamic Fund</t>
  </si>
  <si>
    <t>Investra Equity Funds</t>
  </si>
  <si>
    <t>Investra Equity Income Funds</t>
  </si>
  <si>
    <t>Investra Equity Infrastructure Fund</t>
  </si>
  <si>
    <t>Investra Equity Syariah</t>
  </si>
  <si>
    <t>Investra Money Market Funds</t>
  </si>
  <si>
    <t>JS Link Fixed 93</t>
  </si>
  <si>
    <t>JS Link Fixed 95</t>
  </si>
  <si>
    <t>Maestro Balanced Syariah Rupiah</t>
  </si>
  <si>
    <t>Maestro Equity Syariah Rupiah</t>
  </si>
  <si>
    <t>Maestropiece Platinum 02(USD)</t>
  </si>
  <si>
    <t>Maestropiece Platinum(USD)</t>
  </si>
  <si>
    <t>Maxi Fund 1</t>
  </si>
  <si>
    <t>Maxi Fund 3</t>
  </si>
  <si>
    <t>Maxi Fund 4</t>
  </si>
  <si>
    <t>Mega Link Agressive Fund</t>
  </si>
  <si>
    <t>Mega Link Balance Fund</t>
  </si>
  <si>
    <t>Mega Link Protected Fund</t>
  </si>
  <si>
    <t>mega link stabil</t>
  </si>
  <si>
    <t>Mega Link Stabil Syariah</t>
  </si>
  <si>
    <t>Mega Link Tasyakur Fixed Income</t>
  </si>
  <si>
    <t>MNC Life Assurance Aman IDR</t>
  </si>
  <si>
    <t>MNC Life Assurance Berimbang IDR</t>
  </si>
  <si>
    <t>MNC Life Assurance Dinamis IDR</t>
  </si>
  <si>
    <t>MNC Life Assurance Konservatif IDR</t>
  </si>
  <si>
    <t>Optima Principal Value</t>
  </si>
  <si>
    <t>Panin MUL Rp Aggressive Fund</t>
  </si>
  <si>
    <t>Panin MUL Rp Conservative Fund</t>
  </si>
  <si>
    <t>Panin MUL Rp Moderate Fund</t>
  </si>
  <si>
    <t>Panin MUL USD Aggressive Fund</t>
  </si>
  <si>
    <t>Panin MUL USD Moderate Fund</t>
  </si>
  <si>
    <t>Panin Rp Cash Fund</t>
  </si>
  <si>
    <t>Panin Rp Equity Fund</t>
  </si>
  <si>
    <t>Panin Rp Fixed Income Fund</t>
  </si>
  <si>
    <t>Panin Rp Managed Fund</t>
  </si>
  <si>
    <t>Panin Syariah Rp Cash Fund</t>
  </si>
  <si>
    <t>Panin Syariah Rp Equity Fund</t>
  </si>
  <si>
    <t>Panin Syariah Rp Managed Fund</t>
  </si>
  <si>
    <t>Panin Syariah USD Manage Fund</t>
  </si>
  <si>
    <t>Panin USD Cash Fund</t>
  </si>
  <si>
    <t>Panin USD Managed Fund</t>
  </si>
  <si>
    <t>Platinum Bond Fund</t>
  </si>
  <si>
    <t>Platinum Dynamic Strategic Fund</t>
  </si>
  <si>
    <t>Platinum Equity Dynamic Fund</t>
  </si>
  <si>
    <t>Platinum Equity Fund</t>
  </si>
  <si>
    <t>Platinum Equity Income Fund</t>
  </si>
  <si>
    <t>Platinum Money Market Fund</t>
  </si>
  <si>
    <t>Pro-Invest Rupiah Fund</t>
  </si>
  <si>
    <t>Pro-Invest US$ Fund</t>
  </si>
  <si>
    <t>Protecto City Ultima</t>
  </si>
  <si>
    <t>Protecto Fixed Kresna</t>
  </si>
  <si>
    <t>PRU link Rupiah Cash Fund</t>
  </si>
  <si>
    <t>PRU link Rupiah Equity Fund</t>
  </si>
  <si>
    <t>PRU link Rupiah Fixed Income Fund</t>
  </si>
  <si>
    <t>PRU link Rupiah Managed Fund</t>
  </si>
  <si>
    <t>PRU link Rupiah Managed Fund Plus</t>
  </si>
  <si>
    <t>PRU link Syariah Rupiah Cash and Bond Fund</t>
  </si>
  <si>
    <t>PRU link Syariah Rupiah Equity Fund</t>
  </si>
  <si>
    <t>PRU link Syariah Rupiah Managed Fund</t>
  </si>
  <si>
    <t>PRU link US$ Fixed Income Fund</t>
  </si>
  <si>
    <t>PRUlink Rupiah  Indonesia Greater China Equity Fund</t>
  </si>
  <si>
    <t>PRUlink US Dollar Indonesia Greater China Equity Fund</t>
  </si>
  <si>
    <t>Rupiah Golden Equity Fund</t>
  </si>
  <si>
    <t>Rupiah Golden Fixed Income Fund</t>
  </si>
  <si>
    <t>Rupiah Golden Managed Fund</t>
  </si>
  <si>
    <t>Salam Balanced Fund</t>
  </si>
  <si>
    <t>Salam Equity Fund</t>
  </si>
  <si>
    <t>Sequis Life Rupiah Cash Fund</t>
  </si>
  <si>
    <t>Sequis life Rupiah Equity Fund</t>
  </si>
  <si>
    <t>Sequis life Rupiah Managed Fund</t>
  </si>
  <si>
    <t>Sequis life Rupiah Stable Fund</t>
  </si>
  <si>
    <t>Sequis Life US Dolar Stable Fund</t>
  </si>
  <si>
    <t>SmartWealth Balanced Fund</t>
  </si>
  <si>
    <t>SmartWealth Equity Fund</t>
  </si>
  <si>
    <t>SmartWealth Fixed Income Fund</t>
  </si>
  <si>
    <t>SmartWealth Money Market Fund</t>
  </si>
  <si>
    <t>SmartWealth Sectoral Equity Fund</t>
  </si>
  <si>
    <t>Stable Fund Rupiah II</t>
  </si>
  <si>
    <t>Syariah Rupiah Balanced Fund</t>
  </si>
  <si>
    <t>Takafulink Ahsan</t>
  </si>
  <si>
    <t>Takafulink Alia</t>
  </si>
  <si>
    <t>Takafulink Istiqomah</t>
  </si>
  <si>
    <t>Takafulink Mizan - Syariah Investa Link</t>
  </si>
  <si>
    <t>TM Link Equity Fund</t>
  </si>
  <si>
    <t>TM syBond Fund</t>
  </si>
  <si>
    <t>TM syCash Fund</t>
  </si>
  <si>
    <t>TM syEquity Fund</t>
  </si>
  <si>
    <t>TM syManaged Fund</t>
  </si>
  <si>
    <t>TM USD Managed Fund</t>
  </si>
  <si>
    <t>USD Fixed Income Fund</t>
  </si>
  <si>
    <t>WAL Balanced Fund</t>
  </si>
  <si>
    <t>WAL Equity Fund</t>
  </si>
  <si>
    <t>WAL FIXED Income Fund</t>
  </si>
  <si>
    <t>Wealth Maxima Mixed</t>
  </si>
  <si>
    <t>Zurichlink Rupiah Equity Fund</t>
  </si>
  <si>
    <t>Zurichlink Rupiah Fixed Income Fund</t>
  </si>
  <si>
    <t>Zurichlink Rupiah Flexible Fund</t>
  </si>
  <si>
    <t>Zurichlink Rupiah Money Market Fund</t>
  </si>
  <si>
    <t>Active Money</t>
  </si>
  <si>
    <t>Active Money Syariah</t>
  </si>
  <si>
    <t>Advanced Commodity Syariah Rupiah</t>
  </si>
  <si>
    <t>AFI Dynamic Money Rp</t>
  </si>
  <si>
    <t>AFI Progressive Money Rp</t>
  </si>
  <si>
    <t>AFI Secure Money Rp</t>
  </si>
  <si>
    <t>AlliSya Rupiah Balanced Fund</t>
  </si>
  <si>
    <t>AlliSya Rupiah Equity Fund</t>
  </si>
  <si>
    <t>AlliSya Rupiah Fixed Income Fund</t>
  </si>
  <si>
    <t>AlliSya Rupiah Money Market Fund</t>
  </si>
  <si>
    <t>Amanah equity syariah rupiah</t>
  </si>
  <si>
    <t>Attractive Money</t>
  </si>
  <si>
    <t>Attractive Money Syariah</t>
  </si>
  <si>
    <t>AXA-Mandiri Dynamic Money</t>
  </si>
  <si>
    <t>AXA-Mandiri Progressive Money</t>
  </si>
  <si>
    <t>AXA-Mandiri Secure Money</t>
  </si>
  <si>
    <t>AXA-Mandiri Secure Money US$</t>
  </si>
  <si>
    <t>Dynamic Money</t>
  </si>
  <si>
    <t>Equity Safe Link Plus(Rp)</t>
  </si>
  <si>
    <t>Equity Stable Link(RP)</t>
  </si>
  <si>
    <t>Excellent Equity Rupiah</t>
  </si>
  <si>
    <t>Fixed Money</t>
  </si>
  <si>
    <t>Flexi Managed Fund(Rp)</t>
  </si>
  <si>
    <t>Flexi Safe Equity Fund</t>
  </si>
  <si>
    <t>Flexi Safe Steady(Rp)</t>
  </si>
  <si>
    <t>Flexi Safe Steady(US$)</t>
  </si>
  <si>
    <t>JS Balanced Fund</t>
  </si>
  <si>
    <t>JS Equity Fund</t>
  </si>
  <si>
    <t>JS Fixed Income Fund</t>
  </si>
  <si>
    <t>Manulife Dana Ekuitas Indonesia-China</t>
  </si>
  <si>
    <t>Manulife Dana Ekuitas Indonesia-China Dollar</t>
  </si>
  <si>
    <t>Manulife Dana Ekuitas Indonesia-India</t>
  </si>
  <si>
    <t>Manulife Dana Ekuitas Indonesia-India Dollar</t>
  </si>
  <si>
    <t>Manulife Dana Ekuitas Small-MID Capital</t>
  </si>
  <si>
    <t>Manulife Pendapatan Tetap Korporasi</t>
  </si>
  <si>
    <t>Money Market</t>
  </si>
  <si>
    <t>Money Market Rp</t>
  </si>
  <si>
    <t>Progressive Money</t>
  </si>
  <si>
    <t>Relife Investlink Fixed Fund</t>
  </si>
  <si>
    <t>Relife Primelink Balanced Fund</t>
  </si>
  <si>
    <t>Relife Primelink Equity Fund</t>
  </si>
  <si>
    <t>Relife Primelink Fixed Fund</t>
  </si>
  <si>
    <t>Secure Money</t>
  </si>
  <si>
    <t>Secure Money US$</t>
  </si>
  <si>
    <t>Signature Link Adventurous</t>
  </si>
  <si>
    <t>Signature Link Balanced</t>
  </si>
  <si>
    <t>Signature Link Cautious</t>
  </si>
  <si>
    <t>SmartLink Dollar Managed Fund</t>
  </si>
  <si>
    <t>Smartlink Rupiah Balanced Fund</t>
  </si>
  <si>
    <t>Smartlink Rupiah Balanced Plus Fund</t>
  </si>
  <si>
    <t>Smartlink Rupiah Deposit Fund</t>
  </si>
  <si>
    <t>SmartLink Rupiah Equity Fund</t>
  </si>
  <si>
    <t>SmartLink Rupiah Fixed Income Fund</t>
  </si>
  <si>
    <t>SmartLink Rupiah Money Market Fund</t>
  </si>
  <si>
    <t>SmartWealth Equity IndoAsia Fund</t>
  </si>
  <si>
    <t>Smartwealth Equity Indoasia Fund(USD)</t>
  </si>
  <si>
    <t>SmartWealth Equity Performa Fund</t>
  </si>
  <si>
    <t>Smartwealth LiquiFlex LQ45</t>
  </si>
  <si>
    <t>Syariah Dynamic Rp</t>
  </si>
  <si>
    <t>Syariah Progressive Rp</t>
  </si>
  <si>
    <t>PRUlink Rupiah Equity Fund plus</t>
  </si>
  <si>
    <t>Harga Tunggal 8-Apr-2014</t>
  </si>
  <si>
    <t>NAB/UP</t>
  </si>
  <si>
    <t>Denominasi</t>
  </si>
  <si>
    <t>Deviden</t>
  </si>
  <si>
    <t>Syariah</t>
  </si>
  <si>
    <t>PT Asanusa Asset Management</t>
  </si>
  <si>
    <t>IDR</t>
  </si>
  <si>
    <t>Non Deviden</t>
  </si>
  <si>
    <t>* *</t>
  </si>
  <si>
    <t>* * -</t>
  </si>
  <si>
    <t>Non Syariah</t>
  </si>
  <si>
    <t>* * +</t>
  </si>
  <si>
    <t>No Score</t>
  </si>
  <si>
    <t>* * * +</t>
  </si>
  <si>
    <t>ABF IBI Fund</t>
  </si>
  <si>
    <t>AXA Maestro Obligasi Plus</t>
  </si>
  <si>
    <t>* * *</t>
  </si>
  <si>
    <t>AXA Maestrosaham</t>
  </si>
  <si>
    <t>* * * * -</t>
  </si>
  <si>
    <t>PT Aberdeen Asset Management</t>
  </si>
  <si>
    <t>*</t>
  </si>
  <si>
    <t>* * * -</t>
  </si>
  <si>
    <t>USD</t>
  </si>
  <si>
    <t>* * * * * -</t>
  </si>
  <si>
    <t>* * * * +</t>
  </si>
  <si>
    <t>Ashmore Dana Ekuitas Nusantara</t>
  </si>
  <si>
    <t>Ashmore Dana Terproteksi Nusantara</t>
  </si>
  <si>
    <t>Ashmore Dana USD Equity Nusantara</t>
  </si>
  <si>
    <t>Ashmore Dana USD Nusantara</t>
  </si>
  <si>
    <t>Avrist Balanced - Amar Syariah</t>
  </si>
  <si>
    <t>Avrist Equity - Amar Syariah</t>
  </si>
  <si>
    <t>Avrist Equity - Cross Sectoral</t>
  </si>
  <si>
    <t>Avrist Prime Bond Fund</t>
  </si>
  <si>
    <t>Avrist Prime Income Fund</t>
  </si>
  <si>
    <t>Axa Citradinamis</t>
  </si>
  <si>
    <t>BNI - AM Dana Saham Inspiring Equity Fund</t>
  </si>
  <si>
    <t>PT BNI Asset Management</t>
  </si>
  <si>
    <t>* * * *</t>
  </si>
  <si>
    <t>BNI - AM Dana Terencana</t>
  </si>
  <si>
    <t>* * * * *</t>
  </si>
  <si>
    <t>BNI-AM Dana Saham Syariah Musahamah</t>
  </si>
  <si>
    <t>BNI-AM PROTEKSI LVIII</t>
  </si>
  <si>
    <t>BNI-AM PROTEKSI XLVI</t>
  </si>
  <si>
    <t>BNI-AM PROTEKSI XXXIV</t>
  </si>
  <si>
    <t>BNIAM Dana Pasar Uang Kemilau</t>
  </si>
  <si>
    <t>BNIAM Dana Pasar Uang Syariah Amerta</t>
  </si>
  <si>
    <t>BNP Paribas Equitra</t>
  </si>
  <si>
    <t>BNP Paribas Kapital VI</t>
  </si>
  <si>
    <t>BNP Paribas Maxi Saham</t>
  </si>
  <si>
    <t>BNP Paribas Obligasi Plus</t>
  </si>
  <si>
    <t>* +</t>
  </si>
  <si>
    <t>BNP Paribas Omega</t>
  </si>
  <si>
    <t>BNP Paribas Pesona Syariah</t>
  </si>
  <si>
    <t>BNP Paribas Proxima</t>
  </si>
  <si>
    <t>BNP Paribas Rupiah Plus</t>
  </si>
  <si>
    <t>BNP Paribas Spektra</t>
  </si>
  <si>
    <t>Bahana Dana Infrastruktur</t>
  </si>
  <si>
    <t>Bahana Dana Prima</t>
  </si>
  <si>
    <t>Bahana F Optima Protected Fund 53</t>
  </si>
  <si>
    <t>Bahana F Optima Protected Fund 54</t>
  </si>
  <si>
    <t>Bahana Icon Syariah</t>
  </si>
  <si>
    <t>Bahana Income Bond Fund</t>
  </si>
  <si>
    <t>Bahana Investasi Prima</t>
  </si>
  <si>
    <t>Bahana Liquid USD</t>
  </si>
  <si>
    <t>Bahana Primavera 99</t>
  </si>
  <si>
    <t>Bahana Prime Income Fund</t>
  </si>
  <si>
    <t>Bahana Progressive Income Fund</t>
  </si>
  <si>
    <t>Bahana Quant Strategy</t>
  </si>
  <si>
    <t>Bahana Regular Income Fund</t>
  </si>
  <si>
    <t>Bahana Revolving Fund</t>
  </si>
  <si>
    <t>Bahana Sukuk Syariah</t>
  </si>
  <si>
    <t>Bahana Trailblazer Fund</t>
  </si>
  <si>
    <t>Batavia Dana Dinamis</t>
  </si>
  <si>
    <t>Batavia Dana Kas Gebyar</t>
  </si>
  <si>
    <t>Batavia Dana Obligasi Andalan</t>
  </si>
  <si>
    <t>Batavia Dana Obligasi Cemerlang</t>
  </si>
  <si>
    <t>Batavia Dana Obligasi Gemilang</t>
  </si>
  <si>
    <t>Batavia Dana Obligasi Plus</t>
  </si>
  <si>
    <t>Batavia Dana Obligasi Sejahtera</t>
  </si>
  <si>
    <t>Batavia Dana Obligasi Sentosa</t>
  </si>
  <si>
    <t>Batavia Dana Obligasi Ultima</t>
  </si>
  <si>
    <t>Batavia Dana Saham Optimal</t>
  </si>
  <si>
    <t>Batavia Dana Saham Syariah</t>
  </si>
  <si>
    <t>Batavia LQ45 Plus</t>
  </si>
  <si>
    <t>Batavia Obligasi Platinum</t>
  </si>
  <si>
    <t>Batavia Prima Ekspektasi</t>
  </si>
  <si>
    <t>Batavia Prima Obligasi</t>
  </si>
  <si>
    <t>Batavia Proteksi Andalan 12</t>
  </si>
  <si>
    <t>Batavia Proteksi Andalan 7</t>
  </si>
  <si>
    <t>Batavia Proteksi Gemilang 10</t>
  </si>
  <si>
    <t>Batavia USD Balanced Asia</t>
  </si>
  <si>
    <t>PT Victoria Manajemen Investasi</t>
  </si>
  <si>
    <t>Capital Fixed Income Fund</t>
  </si>
  <si>
    <t>PT Capital Asset Management</t>
  </si>
  <si>
    <t>PT Ciptadana Asset Management</t>
  </si>
  <si>
    <t>Cipta Bond</t>
  </si>
  <si>
    <t>Cipta Dana Cash</t>
  </si>
  <si>
    <t>Cipta Dinamika</t>
  </si>
  <si>
    <t>Cipta GTWS Equity</t>
  </si>
  <si>
    <t>Cipta Prima</t>
  </si>
  <si>
    <t>Cipta Syariah Balance</t>
  </si>
  <si>
    <t>Cipta Syariah Equity</t>
  </si>
  <si>
    <t>CitraGold</t>
  </si>
  <si>
    <t>PT Corfina Capital</t>
  </si>
  <si>
    <t>Corfina Grow-2-Prosper Rotasi Strategis</t>
  </si>
  <si>
    <t>Dana Ekuitas Prima</t>
  </si>
  <si>
    <t>PT Danakita Investama</t>
  </si>
  <si>
    <t>Dana Obligasi Stabil</t>
  </si>
  <si>
    <t>PT Samuel Aset Manajemen</t>
  </si>
  <si>
    <t>Dana Pasti</t>
  </si>
  <si>
    <t>PT Equity Securities Indonesia</t>
  </si>
  <si>
    <t>Dana Pratama Ekuitas</t>
  </si>
  <si>
    <t>PT Pratama Capital Assets Management Indonesia</t>
  </si>
  <si>
    <t>Dana Premier</t>
  </si>
  <si>
    <t>Danamas Dollar</t>
  </si>
  <si>
    <t>PT Sinarmas Asset Management</t>
  </si>
  <si>
    <t>Danamas Fleksi</t>
  </si>
  <si>
    <t>Danamas Pasti</t>
  </si>
  <si>
    <t>Danamas Rupiah</t>
  </si>
  <si>
    <t>Danamas Rupiah Plus</t>
  </si>
  <si>
    <t>Danamas Stabil</t>
  </si>
  <si>
    <t>Danareksa Anggrek Fleksibel</t>
  </si>
  <si>
    <t>Danareksa Gebyar Dana Likuid</t>
  </si>
  <si>
    <t>Danareksa Gebyar Dana Likuid II</t>
  </si>
  <si>
    <t>Danareksa Indeks Syariah</t>
  </si>
  <si>
    <t>Danareksa Mawar</t>
  </si>
  <si>
    <t>Danareksa Mawar Ekuitas Plus</t>
  </si>
  <si>
    <t>Danareksa Mawar Fokus 10</t>
  </si>
  <si>
    <t>Danareksa Mawar Komoditas 10</t>
  </si>
  <si>
    <t>Danareksa Mawar Konsumer 10</t>
  </si>
  <si>
    <t>Danareksa Melati Pendapatan Tetap</t>
  </si>
  <si>
    <t>Danareksa Melati Pendapatan Utama</t>
  </si>
  <si>
    <t>Danareksa Melati Pendapatan Utama Syariah</t>
  </si>
  <si>
    <t>Danareksa Melati Premium Dollar</t>
  </si>
  <si>
    <t>Danareksa Pendapatan Prima Plus</t>
  </si>
  <si>
    <t>Danareksa Seruni Pasar Uang III</t>
  </si>
  <si>
    <t>Danareksa Syariah Berimbang</t>
  </si>
  <si>
    <t>Danareksa Syariah Saham</t>
  </si>
  <si>
    <t>EMCO III DE</t>
  </si>
  <si>
    <t>PT EMCO Asset Management</t>
  </si>
  <si>
    <t>EMCO V</t>
  </si>
  <si>
    <t>EMCO VI</t>
  </si>
  <si>
    <t>Emco Growth Fund</t>
  </si>
  <si>
    <t>Emco Mantap</t>
  </si>
  <si>
    <t>GAP Dana Kombinasi</t>
  </si>
  <si>
    <t>PT GAP CAPITAL</t>
  </si>
  <si>
    <t>GAP Equity Focus Fund</t>
  </si>
  <si>
    <t>GAP Equity Fund</t>
  </si>
  <si>
    <t>Ganesha Abadi</t>
  </si>
  <si>
    <t>Garuda Satu</t>
  </si>
  <si>
    <t>PT Intru Nusantara</t>
  </si>
  <si>
    <t>Grow-2-Prosper</t>
  </si>
  <si>
    <t>Guru</t>
  </si>
  <si>
    <t>HPAM Flexi Plus</t>
  </si>
  <si>
    <t>PT Henan Putihrai Asset Management</t>
  </si>
  <si>
    <t>HPAM Syariah Ekuitas</t>
  </si>
  <si>
    <t>HPAM Ultima Ekuitas 1</t>
  </si>
  <si>
    <t>HPAM Ultima Money Market</t>
  </si>
  <si>
    <t>I - Hajj Syariah Fund</t>
  </si>
  <si>
    <t>I AM BUMN Balanced Plus Fund</t>
  </si>
  <si>
    <t>PT Indoasia Aset Manajemen</t>
  </si>
  <si>
    <t>I AM Equity Fund</t>
  </si>
  <si>
    <t>ITB-Niaga</t>
  </si>
  <si>
    <t>PT MNC Asset Management</t>
  </si>
  <si>
    <t>Infovesta Balanced Fund Index</t>
  </si>
  <si>
    <t>Insight Community Development</t>
  </si>
  <si>
    <t>Insight Community Development 2</t>
  </si>
  <si>
    <t>Insight Fellowship</t>
  </si>
  <si>
    <t>Insight Inspirasi</t>
  </si>
  <si>
    <t>Insight Money</t>
  </si>
  <si>
    <t>Insight Money Syariah</t>
  </si>
  <si>
    <t>Insight Peduli (I-Care)</t>
  </si>
  <si>
    <t>Insight Plan (I-Plan)</t>
  </si>
  <si>
    <t>Insight Renewable Energy Fund</t>
  </si>
  <si>
    <t>Insight Scholarship Fund</t>
  </si>
  <si>
    <t>Insight Support (I-Support)</t>
  </si>
  <si>
    <t>Insight Syariah Berimbang ( I-SHARE )</t>
  </si>
  <si>
    <t>Insight Terproteksi 2</t>
  </si>
  <si>
    <t>Insight Terproteksi 3</t>
  </si>
  <si>
    <t>Insight Tunas Bangsa (I-Next G)</t>
  </si>
  <si>
    <t>Insight Wealth (I-Wealth)</t>
  </si>
  <si>
    <t>Kiwoom Indonesia Optimum Fund</t>
  </si>
  <si>
    <t>PT Kiwoom Investment Management Indonesia</t>
  </si>
  <si>
    <t>Kresna Flexima</t>
  </si>
  <si>
    <t>PT Kresna Asset Management</t>
  </si>
  <si>
    <t>Kresna Indeks 45</t>
  </si>
  <si>
    <t>LQ45</t>
  </si>
  <si>
    <t>PT Lautandhana Investment Management</t>
  </si>
  <si>
    <t>Lautandhana Equity Progresif</t>
  </si>
  <si>
    <t>Lautandhana Fixed Income</t>
  </si>
  <si>
    <t>Lautandhana Saham Lestari</t>
  </si>
  <si>
    <t>Lautandhana Saham Mahadi</t>
  </si>
  <si>
    <t>Lautandhana Saham Prima</t>
  </si>
  <si>
    <t>Lautandhana Saham Syariah</t>
  </si>
  <si>
    <t>MNC Dana Dollar</t>
  </si>
  <si>
    <t>MNC Dana Ekuitas</t>
  </si>
  <si>
    <t>MNC Dana Kombinasi Icon</t>
  </si>
  <si>
    <t>MNC Dana Lancar</t>
  </si>
  <si>
    <t>MNC Dana Likuid</t>
  </si>
  <si>
    <t>MNC Dana Syariah</t>
  </si>
  <si>
    <t>MNC Dana Syariah Ekuitas</t>
  </si>
  <si>
    <t>MaestroBerimbang</t>
  </si>
  <si>
    <t>MaestroDollar</t>
  </si>
  <si>
    <t>Majoris Obligasi Utama Indonesia</t>
  </si>
  <si>
    <t>PT Majoris Asset Management</t>
  </si>
  <si>
    <t>Majoris Saham Alokasi Dinamik Indonesia</t>
  </si>
  <si>
    <t>Makara Prima</t>
  </si>
  <si>
    <t>Mandiri Aktif</t>
  </si>
  <si>
    <t>Mandiri Dynamic Equity</t>
  </si>
  <si>
    <t>Mandiri Investa Aktif</t>
  </si>
  <si>
    <t>Mandiri Investa Atraktif Syariah</t>
  </si>
  <si>
    <t>Mandiri Investa Dana Obligasi Seri II</t>
  </si>
  <si>
    <t>Mandiri Investa Dana Pendapatan Optimal 2</t>
  </si>
  <si>
    <t>Mandiri Investa Dana Syariah</t>
  </si>
  <si>
    <t>Mandiri Investa Dana Utama</t>
  </si>
  <si>
    <t>Mandiri Investa Ekuitas Dinamis</t>
  </si>
  <si>
    <t>Mandiri Investa Ekuitas Syariah</t>
  </si>
  <si>
    <t>Mandiri Investa Equity ASEAN 5 Plus</t>
  </si>
  <si>
    <t>Mandiri Investa Equity Dynamo Factor</t>
  </si>
  <si>
    <t>Mandiri Investa Equity Movement</t>
  </si>
  <si>
    <t>Mandiri Investa Keluarga</t>
  </si>
  <si>
    <t>Mandiri Investa Obligasi Selaras</t>
  </si>
  <si>
    <t>Mandiri Investa Syariah Berimbang</t>
  </si>
  <si>
    <t>Mandiri Kapital Prima</t>
  </si>
  <si>
    <t>Mandiri Obligasi Optima</t>
  </si>
  <si>
    <t>Mandiri Obligasi Utama</t>
  </si>
  <si>
    <t>Manulife Dana Campuran II</t>
  </si>
  <si>
    <t>Manulife Dana Saham Utama</t>
  </si>
  <si>
    <t>Manulife Dana Tetap Utama</t>
  </si>
  <si>
    <t>Manulife Dana Tumbuh Berimbang</t>
  </si>
  <si>
    <t>Manulife Indonesia Money Market Fund(D/H Manulife Flexinvest Plus)</t>
  </si>
  <si>
    <t>Manulife Pendapatan Bulanan II</t>
  </si>
  <si>
    <t>Manulife Saham SMC Plus</t>
  </si>
  <si>
    <t>Manulife USD Fixed Income</t>
  </si>
  <si>
    <t>Maybank Dana Berimbang</t>
  </si>
  <si>
    <t>PT Maybank Asset Management</t>
  </si>
  <si>
    <t>Mega Asset Greater Infrastructure</t>
  </si>
  <si>
    <t>PT Mega Asset Management</t>
  </si>
  <si>
    <t>Mega Asset Madania Syariah</t>
  </si>
  <si>
    <t>Mega Asset Mantap</t>
  </si>
  <si>
    <t>Mega Asset Mantap Plus</t>
  </si>
  <si>
    <t>Mega Asset Maxima</t>
  </si>
  <si>
    <t>Mega Asset Multicash</t>
  </si>
  <si>
    <t>Mega Asset Strategic Total Return</t>
  </si>
  <si>
    <t>Mega Dana Capital Growth</t>
  </si>
  <si>
    <t>Mega Dana Kas</t>
  </si>
  <si>
    <t>Mega Dana Kombinasi</t>
  </si>
  <si>
    <t>Mega Dana Ori Dua</t>
  </si>
  <si>
    <t>Mega Dana Pendapatan Tetap</t>
  </si>
  <si>
    <t>Mega Dana Rido Tiga</t>
  </si>
  <si>
    <t>Millenium Balance Fund</t>
  </si>
  <si>
    <t>PT Millenium Capital Management</t>
  </si>
  <si>
    <t>Millenium Dynamic Equity Fund</t>
  </si>
  <si>
    <t>Millenium Equity Growth Fund</t>
  </si>
  <si>
    <t>Millenium Equity Prima Plus</t>
  </si>
  <si>
    <t>Minna Padi Keraton Balance</t>
  </si>
  <si>
    <t>PT Minna Padi Aset Manajemen</t>
  </si>
  <si>
    <t>Minna Padi Keraton II</t>
  </si>
  <si>
    <t>Minna Padi Property Plus</t>
  </si>
  <si>
    <t>Mrs Bond Kresna</t>
  </si>
  <si>
    <t>Mrs Cash Kresna</t>
  </si>
  <si>
    <t>Narada Saham Indonesia</t>
  </si>
  <si>
    <t>PT Narada Kapital Indonesia</t>
  </si>
  <si>
    <t>Net Dana Flexi</t>
  </si>
  <si>
    <t>PT. NET ASSETS MANAGEMENT</t>
  </si>
  <si>
    <t>Net Dana Gemilang</t>
  </si>
  <si>
    <t>Nikko BUMN Plus</t>
  </si>
  <si>
    <t>PT Nikko Securities Indonesia</t>
  </si>
  <si>
    <t>Nikko Gebyar Indonesia Dua</t>
  </si>
  <si>
    <t>Nikko Indah Nusantara Dua</t>
  </si>
  <si>
    <t>Nikko Indonesia Balanced Fund</t>
  </si>
  <si>
    <t>Nikko Indonesia Bond Fund</t>
  </si>
  <si>
    <t>Nikko Indonesia Equity Fund</t>
  </si>
  <si>
    <t>Nikko Indonesia Money Market Fund</t>
  </si>
  <si>
    <t>Nikko Kas Management</t>
  </si>
  <si>
    <t>Nikko Tron Dua</t>
  </si>
  <si>
    <t>ORI</t>
  </si>
  <si>
    <t>PT OSO MANAJEMEN INVESTASI</t>
  </si>
  <si>
    <t>OSO Sustainability Fund</t>
  </si>
  <si>
    <t>Optima Pendapatan Abadi</t>
  </si>
  <si>
    <t>PAPI</t>
  </si>
  <si>
    <t>PT Pinnacle Persada Investama</t>
  </si>
  <si>
    <t>PNM Amanah Syariah</t>
  </si>
  <si>
    <t>PT PNM Investment Management</t>
  </si>
  <si>
    <t>PNM Dana Investa 3</t>
  </si>
  <si>
    <t>PNM Dana Sejahtera II</t>
  </si>
  <si>
    <t>PNM Ekuitas Syariah</t>
  </si>
  <si>
    <t>PNM PUAS</t>
  </si>
  <si>
    <t>PNM Saham Agresif</t>
  </si>
  <si>
    <t>PNM Syariah</t>
  </si>
  <si>
    <t>PT Indo Premier Investment Management</t>
  </si>
  <si>
    <t>PT Pacific Capital Investment</t>
  </si>
  <si>
    <t>Pacific Balance Syariah</t>
  </si>
  <si>
    <t>Pacific Equity Flexi Fund</t>
  </si>
  <si>
    <t>Pacific Equity Growth Fund</t>
  </si>
  <si>
    <t>Pacific Equity Optimum Fund</t>
  </si>
  <si>
    <t>Pacific Equity Progresif Fund</t>
  </si>
  <si>
    <t>Pacific Fixed Fund</t>
  </si>
  <si>
    <t>Panin Dana Bersama</t>
  </si>
  <si>
    <t>Panin Dana Bersama Plus</t>
  </si>
  <si>
    <t>Panin Dana Likuid</t>
  </si>
  <si>
    <t>Panin Dana Prima</t>
  </si>
  <si>
    <t>Panin Dana Prioritas</t>
  </si>
  <si>
    <t>Panin Dana Syariah Berimbang</t>
  </si>
  <si>
    <t>Panin Dana Syariah Saham</t>
  </si>
  <si>
    <t>Panin Dana Teladan</t>
  </si>
  <si>
    <t>Panin Dana US Dollar</t>
  </si>
  <si>
    <t>Panin Dana Ultima</t>
  </si>
  <si>
    <t>Panin Dana Unggulan</t>
  </si>
  <si>
    <t>Phillip Money Market Fund</t>
  </si>
  <si>
    <t>PT Phillip Asset Management</t>
  </si>
  <si>
    <t>Phillip Rupiah Balanced Fund</t>
  </si>
  <si>
    <t>Post Indo Money Market Fund</t>
  </si>
  <si>
    <t>PT Post Asset Management Indonesia</t>
  </si>
  <si>
    <t>Pratama Berimbang</t>
  </si>
  <si>
    <t>Pratama Dana Dinamis Saham</t>
  </si>
  <si>
    <t>Pratama Dana Gemilang Saham</t>
  </si>
  <si>
    <t>Pratama Dana Maksimum Saham</t>
  </si>
  <si>
    <t>Pratama Dana Ultima Saham</t>
  </si>
  <si>
    <t>Pratama Investa Mandiri Saham</t>
  </si>
  <si>
    <t>Pratama Saham</t>
  </si>
  <si>
    <t>Pratama Syariah</t>
  </si>
  <si>
    <t>Premier Campuran Fleksibel</t>
  </si>
  <si>
    <t>Premier ETF IDX30</t>
  </si>
  <si>
    <t>Premier ETF Indonesia Consumer</t>
  </si>
  <si>
    <t>Premier ETF SRI-KEHATI</t>
  </si>
  <si>
    <t>Premier ETF Syariah JII</t>
  </si>
  <si>
    <t>Premier Ekuitas Makro Plus</t>
  </si>
  <si>
    <t>Premier Fixed Income Syariah</t>
  </si>
  <si>
    <t>Premier Obligasi</t>
  </si>
  <si>
    <t>Prima</t>
  </si>
  <si>
    <t>Prospera BUMN Growth Fund</t>
  </si>
  <si>
    <t>PT Prospera Asset Management</t>
  </si>
  <si>
    <t>Prospera Balance</t>
  </si>
  <si>
    <t>Prospera Bijak</t>
  </si>
  <si>
    <t>Prospera Dana Berkembang</t>
  </si>
  <si>
    <t>Prospera Obligasi</t>
  </si>
  <si>
    <t>Prospera Obligasi Plus</t>
  </si>
  <si>
    <t>RDPT DANAREKSA MULTISECTORAL FUND</t>
  </si>
  <si>
    <t>PT RHB Asset Management Indonesia</t>
  </si>
  <si>
    <t>PT Trimegah Asset Management</t>
  </si>
  <si>
    <t>PT Recapital Asset Management</t>
  </si>
  <si>
    <t>RHB Alpha Sector Rotation</t>
  </si>
  <si>
    <t>RHB Rupiah Liquid Fund (d/h RHB OSK Rupiah Liquid Fund)</t>
  </si>
  <si>
    <t>Reksa Dana Batavia Dana Obligasi Optimal</t>
  </si>
  <si>
    <t>Reksa Dana Terproteksi Mega Dana Terproteksi VIII</t>
  </si>
  <si>
    <t>Reksa Dana Terproteksi Mega Dana Terproteksi XI</t>
  </si>
  <si>
    <t>Reksa Dana Terproteksi Mega Dana Terproteksi XIII</t>
  </si>
  <si>
    <t>PT. Surya Timur Alam Raya (STAR)</t>
  </si>
  <si>
    <t>PT Reliance Manajer Investasi</t>
  </si>
  <si>
    <t>Reliance Dana Terencana</t>
  </si>
  <si>
    <t>Rencana Cerdas</t>
  </si>
  <si>
    <t>SAM Dana Berkembang</t>
  </si>
  <si>
    <t>SAM Dana Bersama</t>
  </si>
  <si>
    <t>SAM Dana Cerdas</t>
  </si>
  <si>
    <t>SAM Dana Obligasi Terproteksi Dua</t>
  </si>
  <si>
    <t>SAM Indonesian Equity Fund</t>
  </si>
  <si>
    <t>SAM Sharia Equity Fund</t>
  </si>
  <si>
    <t>SAM Sukuk Syariah Berkembang</t>
  </si>
  <si>
    <t>SAM Sukuk Syariah Sejahtera</t>
  </si>
  <si>
    <t>SAM Syariah Berimbang</t>
  </si>
  <si>
    <t>PT Sucorinvest Asset Management</t>
  </si>
  <si>
    <t>Samuel Dana Obligasi Terproteksi</t>
  </si>
  <si>
    <t>Schroder Dana Andalan II</t>
  </si>
  <si>
    <t>Schroder Dana Campuran Progresif</t>
  </si>
  <si>
    <t>Schroder Dana Kombinasi</t>
  </si>
  <si>
    <t>Schroder Dana Obligasi Mantap</t>
  </si>
  <si>
    <t>Schroder Dana Obligasi Utama</t>
  </si>
  <si>
    <t>Schroder Dana Prestasi Prima</t>
  </si>
  <si>
    <t>Schroder Dana Terpadu II</t>
  </si>
  <si>
    <t>Schroder Dynamic Balanced Fund</t>
  </si>
  <si>
    <t>Schroder Investa Obligasi</t>
  </si>
  <si>
    <t>Schroder Prestasi Gebyar Indonesia II</t>
  </si>
  <si>
    <t>Schroder Syariah Balanced Fund</t>
  </si>
  <si>
    <t>Schroder USD Bond Fund</t>
  </si>
  <si>
    <t>Semesta Dana Maxima</t>
  </si>
  <si>
    <t>PT Semesta Aset Manajemen</t>
  </si>
  <si>
    <t>Semesta Dana Saham</t>
  </si>
  <si>
    <t>Sentra Dana Ekuitas</t>
  </si>
  <si>
    <t>PT ANUGERAH SENTRA INVESTAMA</t>
  </si>
  <si>
    <t>Si DanaObligasi Maxima</t>
  </si>
  <si>
    <t>Simas Danamas Instrumen Negara</t>
  </si>
  <si>
    <t>Simas Danamas Mantap Plus</t>
  </si>
  <si>
    <t>Simas Danamas Saham</t>
  </si>
  <si>
    <t>Simas Income Fund</t>
  </si>
  <si>
    <t>Simas Liquid Fund</t>
  </si>
  <si>
    <t>Simas Saham Bertumbuh</t>
  </si>
  <si>
    <t>Simas Saham Unggulan</t>
  </si>
  <si>
    <t>Simas Satu</t>
  </si>
  <si>
    <t>Simas Satu Prima</t>
  </si>
  <si>
    <t>Simas syariah berkembang</t>
  </si>
  <si>
    <t>Simas syariah unggulan</t>
  </si>
  <si>
    <t>Star Balanced</t>
  </si>
  <si>
    <t>Sucorinvest Equity Fund</t>
  </si>
  <si>
    <t>Sucorinvest Flexi Fund</t>
  </si>
  <si>
    <t>Sucorinvest Maxi Fund</t>
  </si>
  <si>
    <t>Sucorinvest Money Market Fund</t>
  </si>
  <si>
    <t>Sucorinvest Saham Dinamis</t>
  </si>
  <si>
    <t>Sucorinvest Sharia Equity Fund</t>
  </si>
  <si>
    <t>Syailendra Balance Opportunity Fund</t>
  </si>
  <si>
    <t>Syailendra Capital Protected Fund 7</t>
  </si>
  <si>
    <t>Syailendra Dana Ekuitas Plus</t>
  </si>
  <si>
    <t>Syailendra Dana Ekuitas Sejahtera</t>
  </si>
  <si>
    <t>Syailendra Dana Kas</t>
  </si>
  <si>
    <t>Syailendra Fixed Income Fund</t>
  </si>
  <si>
    <t>Syailendra Liberty Fund</t>
  </si>
  <si>
    <t>Tram Alpha</t>
  </si>
  <si>
    <t>Tram Consumption Plus</t>
  </si>
  <si>
    <t>Tram Infrastructure Plus</t>
  </si>
  <si>
    <t>Tram Pendapatan Tetap USD</t>
  </si>
  <si>
    <t>Tram Strategic Plus</t>
  </si>
  <si>
    <t>Treasure Fund Super Maxxi</t>
  </si>
  <si>
    <t>PT Treasure Fund Investama</t>
  </si>
  <si>
    <t>Trim Dana Tetap 2</t>
  </si>
  <si>
    <t>Trim Kapital</t>
  </si>
  <si>
    <t>Trim Kapital Plus</t>
  </si>
  <si>
    <t>Trim Kas 2</t>
  </si>
  <si>
    <t>Trim Kombinasi 2</t>
  </si>
  <si>
    <t>Trim Syariah Berimbang</t>
  </si>
  <si>
    <t>Trim Syariah Saham</t>
  </si>
  <si>
    <t>Trimegah Bhakti Bangsa</t>
  </si>
  <si>
    <t>PT Valbury Capital Management</t>
  </si>
  <si>
    <t>Valbury Equity I</t>
  </si>
  <si>
    <t>Capital Money Market Fund</t>
  </si>
  <si>
    <t>Pinnacle Strategic Equity Fund</t>
  </si>
  <si>
    <t>Reliance Dana Saham</t>
  </si>
  <si>
    <t>PT Manulife Aset Manajemen Indonesia(MAMI)</t>
  </si>
  <si>
    <t>Asanusa Amanah Syariah Fund</t>
  </si>
  <si>
    <t>Asanusa Balanced Fund</t>
  </si>
  <si>
    <t>Asanusa Enhanced Strategy Fund</t>
  </si>
  <si>
    <t>Asia Raya Syariah Taktis Berimbang</t>
  </si>
  <si>
    <t>PT Asia Raya Kapital</t>
  </si>
  <si>
    <t>BNI-AM Proteksi LXIII</t>
  </si>
  <si>
    <t>Bahana Discovery Fund</t>
  </si>
  <si>
    <t>Danareksa Proteksi 25</t>
  </si>
  <si>
    <t>Danareksa Proteksi 26</t>
  </si>
  <si>
    <t>Insight Green (I-GREEN)</t>
  </si>
  <si>
    <t>Manulife Saham Syariah Asia Pasifik Dollar AS</t>
  </si>
  <si>
    <t>Nikko Saham Pembangunan Indonesia</t>
  </si>
  <si>
    <t>PNM Saham Unggulan</t>
  </si>
  <si>
    <t>Panin Dana Pendapatan Berkala</t>
  </si>
  <si>
    <t>Pratama Dana Atraktif Saham</t>
  </si>
  <si>
    <t>-</t>
  </si>
  <si>
    <t>Batavia Dana Obligasi Unggulan</t>
  </si>
  <si>
    <t>I AM Bond Fund</t>
  </si>
  <si>
    <t>MNC Dana Syariah Barokah</t>
  </si>
  <si>
    <t>Prospera Value Fund</t>
  </si>
  <si>
    <t>Majoris Pasar Uang Indonesia</t>
  </si>
  <si>
    <t>Mandiri Obligasi Optima II</t>
  </si>
  <si>
    <t>Mega Dana Stabil</t>
  </si>
  <si>
    <t>Millenium MCM Equity Sektoral</t>
  </si>
  <si>
    <t>MNC Dana SBN</t>
  </si>
  <si>
    <t>Panin Dana Infrastruktur Bertumbuh</t>
  </si>
  <si>
    <t>Premier Pasar Uang II</t>
  </si>
  <si>
    <t>Trimegah Dana Tetap Nusantara</t>
  </si>
  <si>
    <t>BNI-AM UGM Progressive Balance</t>
  </si>
  <si>
    <t>Capital Balanced Fund</t>
  </si>
  <si>
    <t>Danareksa Melati Pendapatan Tetap Multi Plus</t>
  </si>
  <si>
    <t>HPAM Government Bond</t>
  </si>
  <si>
    <t>Majoris USD Balance Indonesia</t>
  </si>
  <si>
    <t>Mandiri Investa Cerdas Bangsa</t>
  </si>
  <si>
    <t>Maybank Dana Ekuitas</t>
  </si>
  <si>
    <t>Maybank Dana Pasar Uang</t>
  </si>
  <si>
    <t>Maybank Dana Pasti 2</t>
  </si>
  <si>
    <t>Pacific Fix Income</t>
  </si>
  <si>
    <t>Pratama Dana Cemerlang Saham</t>
  </si>
  <si>
    <t>Reksa Dana PNM Dana Surat Berharga Negara</t>
  </si>
  <si>
    <t>Simas Saham Ultima</t>
  </si>
  <si>
    <t>Asanusa Strategic Income Fund</t>
  </si>
  <si>
    <t>Asanusa Treasury Money Fund</t>
  </si>
  <si>
    <t>BNI-AM Dana Pendapatan Tetap Nirwasita</t>
  </si>
  <si>
    <t>Capital Equity Fund</t>
  </si>
  <si>
    <t>Danareksa Proteksi 34</t>
  </si>
  <si>
    <t>Insight Bright (I-BRIGHT)</t>
  </si>
  <si>
    <t>Insight Life (I-LIFE)</t>
  </si>
  <si>
    <t>Lautandhana Balanced Income Fund</t>
  </si>
  <si>
    <t>Lautandhana Proteksi Dinamis Syariah I</t>
  </si>
  <si>
    <t>Mandiri Seri 60</t>
  </si>
  <si>
    <t>Pinnacle Dana Prima</t>
  </si>
  <si>
    <t>PNM Dana Surat Berharga Negara II</t>
  </si>
  <si>
    <t>Sequis Pendapatan Stabil</t>
  </si>
  <si>
    <t>PT Sequis Aset Manajemen</t>
  </si>
  <si>
    <t>Asuransi</t>
  </si>
  <si>
    <t>1 Tahun</t>
  </si>
  <si>
    <t>5YPA</t>
  </si>
  <si>
    <t>NAV</t>
  </si>
  <si>
    <t xml:space="preserve">Current </t>
  </si>
  <si>
    <t>Allianz Life Indonesia</t>
  </si>
  <si>
    <t>PT BNI Life Insurance</t>
  </si>
  <si>
    <t>PT AIA FINANCIAL</t>
  </si>
  <si>
    <t>PT AXA Financial Indonesia</t>
  </si>
  <si>
    <t>Prudential Life Assurance</t>
  </si>
  <si>
    <t>AJ Manulife Indonesia</t>
  </si>
  <si>
    <t>SmartLink Rupiah Balanced Fund</t>
  </si>
  <si>
    <t>Sun Life Financial Indonesia</t>
  </si>
  <si>
    <t>Commonwealth Life</t>
  </si>
  <si>
    <t>Current</t>
  </si>
  <si>
    <t xml:space="preserve">Increase </t>
  </si>
  <si>
    <t>Return since</t>
  </si>
  <si>
    <t>PRUlink Rupiah Infrastructure &amp; Consumer Equity Fund</t>
  </si>
  <si>
    <t>PRUlink Syariah Rupiah Infrastructure &amp; Consumer Equity Fund</t>
  </si>
  <si>
    <t>CIMB Sun Life</t>
  </si>
  <si>
    <t>Pru link Syariah Rupiah Managed Fund</t>
  </si>
  <si>
    <t>Batavia Dana Liquid</t>
  </si>
  <si>
    <t>BNI-AM Dana Dompet Dhuafa</t>
  </si>
  <si>
    <t>Cipta Dana Tunai</t>
  </si>
  <si>
    <t>Insight Government Fund</t>
  </si>
  <si>
    <t>Recapital Equity</t>
  </si>
  <si>
    <t>RHB Fixed Income Fund 2</t>
  </si>
  <si>
    <t>BNI-AM Ardhani Pendapatan Tetap Syariah</t>
  </si>
  <si>
    <t>Narada Campuran I</t>
  </si>
  <si>
    <t>Pinnacle Enhanced Liquid ETF</t>
  </si>
  <si>
    <t>PNM Sukuk Negara Syariah</t>
  </si>
  <si>
    <t>Prospera Dana Lancar</t>
  </si>
  <si>
    <t>RD BNI-AM Proteksi Gantari</t>
  </si>
  <si>
    <t>RDT Danareksa Proteksi 18 Dollar</t>
  </si>
  <si>
    <t>Sequis Equity Indonesia</t>
  </si>
  <si>
    <t>Sequis Equity Maxima</t>
  </si>
  <si>
    <t>Syailendra Equity Platinum Fund</t>
  </si>
  <si>
    <t>Victoria Obligasi Negara</t>
  </si>
  <si>
    <t>Ashmore Dana Pasar Uang Nusantara</t>
  </si>
  <si>
    <t>Avrist Sukuk Income Fund</t>
  </si>
  <si>
    <t>Bahana D Optima Protected Fund 55</t>
  </si>
  <si>
    <t>Bahana D Optima Protected Fund 56</t>
  </si>
  <si>
    <t>Bahana Optima Protected Fund H 82</t>
  </si>
  <si>
    <t>Bahana Protected Fund G 65</t>
  </si>
  <si>
    <t>Bahana Protected Fund G 67</t>
  </si>
  <si>
    <t>Batavia Proteksi Cemerlang 18</t>
  </si>
  <si>
    <t>Batavia Proteksi Cemerlang 60</t>
  </si>
  <si>
    <t>BNI-AM Proteksi Syariah LXX</t>
  </si>
  <si>
    <t>BNI-AM PROTEKSI XLIII</t>
  </si>
  <si>
    <t>BNIAM PROTEKSI LXV</t>
  </si>
  <si>
    <t>BNIAM Proteksi LXVI</t>
  </si>
  <si>
    <t>BNIAM PROTEKSI XLVIII</t>
  </si>
  <si>
    <t>Corfina Equity Syariah</t>
  </si>
  <si>
    <t>DIRE Ciptadana Properti Ritel Indonesia</t>
  </si>
  <si>
    <t>Insight Terproteksi 5</t>
  </si>
  <si>
    <t>Mandiri Protected Dynamic Syariah Seri 3</t>
  </si>
  <si>
    <t>Mandiri Protected Dynamic Syariah Seri 4</t>
  </si>
  <si>
    <t>Mandiri Protected Growth Dollar</t>
  </si>
  <si>
    <t>Mandiri Protected Growth Dollar 2</t>
  </si>
  <si>
    <t>Mandiri Protected Growth Dollar 3</t>
  </si>
  <si>
    <t>Mandiri Seri 21</t>
  </si>
  <si>
    <t>Mandiri Seri 34</t>
  </si>
  <si>
    <t>Mandiri Seri 35</t>
  </si>
  <si>
    <t>Mandiri Seri 51</t>
  </si>
  <si>
    <t>Mandiri Seri 67</t>
  </si>
  <si>
    <t>Maybank Dana Ekuitas Syariah Saham</t>
  </si>
  <si>
    <t>Maybank Dana Proteksi 1</t>
  </si>
  <si>
    <t>MNC Dana Syariah Ekuitas II</t>
  </si>
  <si>
    <t>MNC Dana Terproteksi III</t>
  </si>
  <si>
    <t>MNC Dana Terproteksi V</t>
  </si>
  <si>
    <t>Net Dana Proteksi VI</t>
  </si>
  <si>
    <t>Pacific Equity Growth Fund III</t>
  </si>
  <si>
    <t>Pinnacle Money Market Fund</t>
  </si>
  <si>
    <t>Pratama Dana Saham Unggulan</t>
  </si>
  <si>
    <t>PT Bowsprit Asset Management</t>
  </si>
  <si>
    <t>RDPT Bowsprit Property Fund II</t>
  </si>
  <si>
    <t>RDPT Bowsprit Property Fund III</t>
  </si>
  <si>
    <t>RDT Ashmore Dana Terproteksi Nusantara II</t>
  </si>
  <si>
    <t>RDT Batavia Proteksi Cemerlang 28</t>
  </si>
  <si>
    <t>RDT Batavia Proteksi Gemilang 16</t>
  </si>
  <si>
    <t>RDT Mandiri Seri 63</t>
  </si>
  <si>
    <t>RDT Maybank CPF Institusi 1</t>
  </si>
  <si>
    <t>RDT TRAM Terproteksi Prima XV</t>
  </si>
  <si>
    <t>Reksa Dana Batavia Proteksi Cemerlang Plus</t>
  </si>
  <si>
    <t>Reksa Dana Terproteksi Schroder IDR Income Plan IV</t>
  </si>
  <si>
    <t>Sequis Balance Ultima</t>
  </si>
  <si>
    <t>Sequis Bond Optima</t>
  </si>
  <si>
    <t>Sequis Liquid Prima</t>
  </si>
  <si>
    <t>Simas Saham Maksima</t>
  </si>
  <si>
    <t>Sucorinvest Proteksi 4</t>
  </si>
  <si>
    <t>Syailendra Steady Income Fund</t>
  </si>
  <si>
    <t>Corfina Kombinasi Strategis</t>
  </si>
  <si>
    <t>Danareksa Proteksi 44</t>
  </si>
  <si>
    <t>Emco XII</t>
  </si>
  <si>
    <t>Pratama Dana Alpha Saham</t>
  </si>
  <si>
    <t>SAM Dana Obligasi</t>
  </si>
  <si>
    <t>Trimegah Terproteksi Dana Berkala 2</t>
  </si>
  <si>
    <t>PRUlink Rupiah Indonesia Greater China Equity Fund</t>
  </si>
  <si>
    <t>Bahana E Optima Protected Fund 122</t>
  </si>
  <si>
    <t>Bahana E Optima Protected Fund 124</t>
  </si>
  <si>
    <t>Bahana E Optima Protected Fund 125</t>
  </si>
  <si>
    <t>Bahana Mes Syariah Fund</t>
  </si>
  <si>
    <t>Batavia Campuran Gemilang</t>
  </si>
  <si>
    <t>BNI-AM Proteksi Umbara</t>
  </si>
  <si>
    <t>Cipta Obligasi Optimal</t>
  </si>
  <si>
    <t>Kresna IDX 30 Tracker</t>
  </si>
  <si>
    <t>Mandiri Seri 79</t>
  </si>
  <si>
    <t>Mandiri Seri 80</t>
  </si>
  <si>
    <t>Mandiri Seri 82</t>
  </si>
  <si>
    <t>OSO Andalas Equity Fund</t>
  </si>
  <si>
    <t>Pacific Equity Growth Fund IV</t>
  </si>
  <si>
    <t>Panin Dana Campuran Gemilang</t>
  </si>
  <si>
    <t>Pinnacle Indonesia Bond Fund</t>
  </si>
  <si>
    <t>Premier IDX 30</t>
  </si>
  <si>
    <t>RD BNI-AM Proteksi Syariah Kinanthi</t>
  </si>
  <si>
    <t>RDT Maybank CPF Institusi 4</t>
  </si>
  <si>
    <t>Reksa Dana Syariah Maybank Money Market Fund 2</t>
  </si>
  <si>
    <t>Reksa Dana Terproteksi Mandiri Seri 89</t>
  </si>
  <si>
    <t>Reksa Dana Terproteksi Pratama Terproteksi V</t>
  </si>
  <si>
    <t>SAM Dana Obligasi Terproteksi 4</t>
  </si>
  <si>
    <t>Simas IDX 30</t>
  </si>
  <si>
    <t>Simas Pendapatan Prima</t>
  </si>
  <si>
    <t>Simas Pendapatan Tetap Prestasi</t>
  </si>
  <si>
    <t>Victoria Campuran Dinamis</t>
  </si>
  <si>
    <t>PRUlink Rupiah Value Discovery Equity Fund</t>
  </si>
  <si>
    <t>Return since 24-Oct 2016</t>
  </si>
  <si>
    <t>PT AJ Sequis Life</t>
  </si>
  <si>
    <t>Bahana E Optima Protected Fund 127</t>
  </si>
  <si>
    <t>Bahana Pendapatan Tetap Indonesia Sehat</t>
  </si>
  <si>
    <t>BNI AM Dana Pendapatan Tetap Makara Investasi</t>
  </si>
  <si>
    <t>BNI-AM dana Campuran Investasi Gemilang</t>
  </si>
  <si>
    <t>Cipta Obligasi Rupiah</t>
  </si>
  <si>
    <t>Danareksa Pendapatan Tetap Indonesia Sehat</t>
  </si>
  <si>
    <t>HPAM Investa Ekuitas Strategis</t>
  </si>
  <si>
    <t>Insight Dedicate Mix Fund</t>
  </si>
  <si>
    <t>Mandiri Pendapatan Tetap Indonesia Sehat</t>
  </si>
  <si>
    <t>Pacific Saham Syariah II</t>
  </si>
  <si>
    <t>Pratama Dana Progresif Saham</t>
  </si>
  <si>
    <t>Prospera Syariah Saham</t>
  </si>
  <si>
    <t>Reksa Dana Cipta Dana Terproteksi Cipta Proteksi Dinamis III</t>
  </si>
  <si>
    <t>Reksa Dana Terproteksi Asanusa Supreme Bond Investment</t>
  </si>
  <si>
    <t>Reksa Dana Terproteksi Danareksa Proteksi 43</t>
  </si>
  <si>
    <t>Reksa Dana Terproteksi Syailendra Capital Protected Fund 16</t>
  </si>
  <si>
    <t>Reksa Dana Treasure Saham Mantap</t>
  </si>
  <si>
    <t>Setiabudi Dana Obligasi Prima</t>
  </si>
  <si>
    <t>PT Setiabudi Investment Management</t>
  </si>
  <si>
    <t>Sucorinvest Bond Fund</t>
  </si>
  <si>
    <t>Treasure Saham Berkah Syariah</t>
  </si>
  <si>
    <t>Trimegah Kas Syariah</t>
  </si>
  <si>
    <t>Trimegah Kas Syariah 2</t>
  </si>
  <si>
    <t>Rupiah Value Equity Fund</t>
  </si>
  <si>
    <t>Rupiah Value Discovery Equity Fund</t>
  </si>
  <si>
    <t>Syariah Rupiah Asia Pacific Equity Fund</t>
  </si>
  <si>
    <t>Sun Life Brilliance Aggressive Multi Plus Fund</t>
  </si>
  <si>
    <t>Benchmark (98% Dow Jones Islamic + 2% TD 1mo)</t>
  </si>
  <si>
    <t>NDRVDF</t>
  </si>
  <si>
    <t>NDSAPF</t>
  </si>
  <si>
    <t>Corfina Pendapatan Prima</t>
  </si>
  <si>
    <t>Lautandhana Maxima Income Fund</t>
  </si>
  <si>
    <t>Mega Dana Kas Syariah</t>
  </si>
  <si>
    <t>Pacific Equity Growth Fund V</t>
  </si>
  <si>
    <t>PNM SBN 90</t>
  </si>
  <si>
    <t>RDPT Bowsprit Property Fund 5</t>
  </si>
  <si>
    <t>RDPT Bowsprit Property Fund 6</t>
  </si>
  <si>
    <t>RDT Insight Terproteksi 7</t>
  </si>
  <si>
    <t>Reksa Dana Terproteksi Aberdeen Proteksi Pendapatan Berkala</t>
  </si>
  <si>
    <t>Setiabudi Dana Pasar Uang</t>
  </si>
  <si>
    <t>Aberdeen Syariah Proteksi Insha I</t>
  </si>
  <si>
    <t>Bahana Pendapatan Tetap Syariah Generasi Gemilang</t>
  </si>
  <si>
    <t>BNI-AM Proteksi Chirayu</t>
  </si>
  <si>
    <t>BNI-AM Proteksi Santanu</t>
  </si>
  <si>
    <t>Corfina Dana Kas Gemilang</t>
  </si>
  <si>
    <t>Corfina Investa Saham Syariah</t>
  </si>
  <si>
    <t>Majoris Saham Syariah Indonesia</t>
  </si>
  <si>
    <t>Mandiri Seri 78</t>
  </si>
  <si>
    <t>OSO Flores Equity Fund</t>
  </si>
  <si>
    <t>Pacific Equity Growth Fund VI</t>
  </si>
  <si>
    <t>Pratama Pendapatan Tetap SBN</t>
  </si>
  <si>
    <t>Premier ETF Indonesia Sovereign Bonds</t>
  </si>
  <si>
    <t>Reksa Dana Bahana Pendapatan Tetap Bersinar</t>
  </si>
  <si>
    <t>Reksa Dana Capital Optimal Equity</t>
  </si>
  <si>
    <t>Reksa Dana Pratama Pendapatan Tetap</t>
  </si>
  <si>
    <t>Reksa Dana Syariah Capital Sharia Equity</t>
  </si>
  <si>
    <t>SAM Dana Kas</t>
  </si>
  <si>
    <t>Simas Pendapatan Tetap Abdi Utama</t>
  </si>
  <si>
    <t>Simas Saham Prestasi</t>
  </si>
  <si>
    <t>Sucorinvest Anak Pintar</t>
  </si>
  <si>
    <t>1 Hr(%)</t>
  </si>
  <si>
    <t>1 Bln(%)</t>
  </si>
  <si>
    <t>3 Bln(%)</t>
  </si>
  <si>
    <t>6 Bln(%)</t>
  </si>
  <si>
    <t>YTD(%)</t>
  </si>
  <si>
    <t>1 Thn(%)</t>
  </si>
  <si>
    <t>3 Thn(%)</t>
  </si>
  <si>
    <t>5 Thn(%)</t>
  </si>
  <si>
    <t>Mandiri Bukareksa Pasar Uang Syariah</t>
  </si>
  <si>
    <t>Minna Padi Pasopati Saham</t>
  </si>
  <si>
    <t>Panin Beta One</t>
  </si>
  <si>
    <t>Phillip Government Bond</t>
  </si>
  <si>
    <t>Pratama Dana Optimum Saham</t>
  </si>
  <si>
    <t>RDT Insight Terproteksi 8</t>
  </si>
  <si>
    <t>Reksa Dana Terproteksi Asanusa Dynamic Protected Fund</t>
  </si>
  <si>
    <t>Setiabudi Dana Kombinasi Dinamis</t>
  </si>
  <si>
    <t>Star Equity</t>
  </si>
  <si>
    <t>Syailendra Pendapatan Tetap Premium</t>
  </si>
  <si>
    <t>Victoria Prime Equity Fund</t>
  </si>
  <si>
    <t>Allianz Rupiah Balanced Plus Fund</t>
  </si>
  <si>
    <t>AXA Financial Dynamic Money (IDR)</t>
  </si>
  <si>
    <t>n.a</t>
  </si>
  <si>
    <t>Allianz Allisya Rupiah Equity Fund</t>
  </si>
  <si>
    <t>Prudential Syariah Rupiah Cash and Bond Fund</t>
  </si>
  <si>
    <t>Insight AM I-Hajj Syariah Fund</t>
  </si>
  <si>
    <t>Allianz Allisya Rupiah Balanced Fund</t>
  </si>
  <si>
    <t>Prudential Syariah Rupiah Infrastructure &amp; Consumer Equity Fund</t>
  </si>
  <si>
    <t>Commlife Investra Equity Funds</t>
  </si>
  <si>
    <t>Rank
(1 M)</t>
  </si>
  <si>
    <t>Rank
(1 Y)</t>
  </si>
  <si>
    <t>Rank
(3 Y)</t>
  </si>
  <si>
    <t>Benchmark (77% IBPA Sukuk Bond Index +23%Avg1MSyrFD net)</t>
  </si>
  <si>
    <t>Offshore Fund</t>
  </si>
  <si>
    <t>Avrist Ada Kas Mutiara</t>
  </si>
  <si>
    <t>Avrist Ada Saham Blue Safir</t>
  </si>
  <si>
    <t>Bahana Prima Pendapatan Tetap</t>
  </si>
  <si>
    <t>Capital Liquid Fund</t>
  </si>
  <si>
    <t>Cipta Dana Lancar</t>
  </si>
  <si>
    <t>Cipta Obligasi Gemilang</t>
  </si>
  <si>
    <t>Cipta Value Equity</t>
  </si>
  <si>
    <t>Mega Asset Multicash Syariah</t>
  </si>
  <si>
    <t>Pacific Equity Progresif Fund II</t>
  </si>
  <si>
    <t>Penyertaan Terbatas Cipta Roda Prima Lancar</t>
  </si>
  <si>
    <t>Prospera Saham SMC</t>
  </si>
  <si>
    <t>RD Terproteksi Syailendra 15</t>
  </si>
  <si>
    <t>RD Terproteksi Syailendra 17</t>
  </si>
  <si>
    <t>RDT BNIAM Proteksi Rayshiva</t>
  </si>
  <si>
    <t>Syariah Rupiah Offshore Fund</t>
  </si>
  <si>
    <t>YTD INFOVESTA</t>
  </si>
  <si>
    <t>PRUlink Syariah Rupiah Asia Pacific Equity Fund</t>
  </si>
  <si>
    <t>Avrist Dana Terproteksi Spirit 1</t>
  </si>
  <si>
    <t>BNI-AM Proteksi Agastya</t>
  </si>
  <si>
    <t>Insight Generate Balanced Fund</t>
  </si>
  <si>
    <t>Insight Terproteksi 10</t>
  </si>
  <si>
    <t>Majoris Saham Alpha Recovery Perdana</t>
  </si>
  <si>
    <t>Manulife Syariah Sukuk Indonesia</t>
  </si>
  <si>
    <t>Mega Asset Terproteksi 6</t>
  </si>
  <si>
    <t>Penyertaan Terbatas Cipta Intiroda Makmur</t>
  </si>
  <si>
    <t>Pinnacle Indonesia Sharia Equity Fund</t>
  </si>
  <si>
    <t>Syailendra Equity BUMN Plus</t>
  </si>
  <si>
    <t>Manulife Dana Ekuitas Asia Pasific - IDR</t>
  </si>
  <si>
    <t>Aberdeen Proteksi Pendapatan Berkala USD</t>
  </si>
  <si>
    <t>Bahana Core Protected Fund 132</t>
  </si>
  <si>
    <t>Bahana Income Stream</t>
  </si>
  <si>
    <t>Bahana Premium Protected Fund 134</t>
  </si>
  <si>
    <t>Bahana Prime Income Bond Fund</t>
  </si>
  <si>
    <t>Bahana Provident Fund</t>
  </si>
  <si>
    <t>Batavia Campuran Utama</t>
  </si>
  <si>
    <t>Batavia Pendapatan Tetap Utama Syariah</t>
  </si>
  <si>
    <t>BNI-AM Dana Likuid</t>
  </si>
  <si>
    <t>BNI-AM DANA PENDAPATAN TETAP</t>
  </si>
  <si>
    <t>Campuran Victoria Jupiter</t>
  </si>
  <si>
    <t>Capital Optimal Balanced</t>
  </si>
  <si>
    <t>Danakita Investasi Fleksibel</t>
  </si>
  <si>
    <t>Danareksa Melati Pendapatan Utama II</t>
  </si>
  <si>
    <t>Danareksa Proteksi 51</t>
  </si>
  <si>
    <t>HPAM Pasar Uang Dinamis</t>
  </si>
  <si>
    <t>HPAM Ultima Obligasi Plus</t>
  </si>
  <si>
    <t>Insight Infra Development</t>
  </si>
  <si>
    <t>Insight Simas Asna Pendapatan Tetap Syariah I Asna</t>
  </si>
  <si>
    <t>Jasa Capital Campuran Dinamis</t>
  </si>
  <si>
    <t>Jasa Capital Saham Progresif</t>
  </si>
  <si>
    <t>Lancar Victoria Merkurius</t>
  </si>
  <si>
    <t>Mandiri Obligasi Utama 2</t>
  </si>
  <si>
    <t>Mega Dana Terproteksi XIV</t>
  </si>
  <si>
    <t>MNC Dana Pendapatan Tetap III</t>
  </si>
  <si>
    <t>OSO Moluccas Equity Fund</t>
  </si>
  <si>
    <t>Pacific Balance Fund</t>
  </si>
  <si>
    <t>Pacific Equity Fund</t>
  </si>
  <si>
    <t>Pacific Saham Syariah</t>
  </si>
  <si>
    <t>Pinnacle Core High Dividend ETF</t>
  </si>
  <si>
    <t>Pinnacle Indonesia Large Cap ETF</t>
  </si>
  <si>
    <t>PNM Dana Bertumbuh</t>
  </si>
  <si>
    <t>PNM DANA TUNAI</t>
  </si>
  <si>
    <t>Pratama Pendapatan Tetap Syariah</t>
  </si>
  <si>
    <t>Recapital Balance Fund</t>
  </si>
  <si>
    <t>RHB Smile Fixed Income Fund</t>
  </si>
  <si>
    <t>SAM Cendrawasih Fund</t>
  </si>
  <si>
    <t>Setiabudi Dana Obligasi Unggulan</t>
  </si>
  <si>
    <t>SIMAS Pendapatan Tetap</t>
  </si>
  <si>
    <t>Star Fixed Income II</t>
  </si>
  <si>
    <t>Sucorinvest Dana Obligasi Optima</t>
  </si>
  <si>
    <t>Syailendra Dana Ekuitas Dinamis</t>
  </si>
  <si>
    <t>Syailendra Equity Momentum Fund</t>
  </si>
  <si>
    <t>Syailendra Money Market Fund</t>
  </si>
  <si>
    <t>Syailendra Strategic Income Fund</t>
  </si>
  <si>
    <t>Trimegah Dana Tetap Optima 2</t>
  </si>
  <si>
    <t>Avrist Dana Terproteksi Spirit 2</t>
  </si>
  <si>
    <t>Bahana Altera Protected Fund 133</t>
  </si>
  <si>
    <t>Bahana Altera Protected Fund 137</t>
  </si>
  <si>
    <t>Bahana Pendapatan Tetap Regular</t>
  </si>
  <si>
    <t>Bahana Premium Protected Fund 135</t>
  </si>
  <si>
    <t>Batavia Saham Sejahtera</t>
  </si>
  <si>
    <t>BNI-AM Dana Pendapatan Tetap Kastara</t>
  </si>
  <si>
    <t>Corpus Bond Plus</t>
  </si>
  <si>
    <t>PT Corpus Kapital Manajemen</t>
  </si>
  <si>
    <t>Danareksa Melati Pendapatan Tetap Utama</t>
  </si>
  <si>
    <t>Danareksa Proteksi 47</t>
  </si>
  <si>
    <t>GAP Balance Life Pension Fund</t>
  </si>
  <si>
    <t>PT Insight Investments Management</t>
  </si>
  <si>
    <t>Insight Create Balance Fund</t>
  </si>
  <si>
    <t>Insight Generate Balanced Fund 2</t>
  </si>
  <si>
    <t>PT Jasa Capital Asset Management</t>
  </si>
  <si>
    <t>Lautandhana Growth Fund</t>
  </si>
  <si>
    <t>Mandiri Seri 106</t>
  </si>
  <si>
    <t>Mandiri Seri 85</t>
  </si>
  <si>
    <t>Pacific Equity Progresif Fund III</t>
  </si>
  <si>
    <t>Panin Dana Berdedikasi</t>
  </si>
  <si>
    <t>PNM Investa 11</t>
  </si>
  <si>
    <t>PNM Perumnas 2016</t>
  </si>
  <si>
    <t>Sam Dana Pendapatan Tetap</t>
  </si>
  <si>
    <t>Sam Providentia Balanced Fund</t>
  </si>
  <si>
    <t>Setiabudi Dana Obligasi Plus</t>
  </si>
  <si>
    <t>Simas Pendapatan Tetap Andalan</t>
  </si>
  <si>
    <t>Simas Syariah Pendapatan Tetap</t>
  </si>
  <si>
    <t>Star Fixed Income Dollar</t>
  </si>
  <si>
    <t>Trimegah Dana Tetap Prima</t>
  </si>
  <si>
    <t>Valbury Money Market I</t>
  </si>
  <si>
    <t>Aurora Dana Ekuitas</t>
  </si>
  <si>
    <t>Avrist Ada Sukuk Berkah Syariah</t>
  </si>
  <si>
    <t>Bahana Likuid Plus</t>
  </si>
  <si>
    <t>Batavia Pesona Obligasi</t>
  </si>
  <si>
    <t>BNI-AM Proteksi Naladhipa</t>
  </si>
  <si>
    <t>Corpus Balanced Fund I</t>
  </si>
  <si>
    <t>Danareksa Proteksi 50</t>
  </si>
  <si>
    <t>Insight Health Fixed Income Fund</t>
  </si>
  <si>
    <t>Insight Prime Fixed Income Fund</t>
  </si>
  <si>
    <t>PT Mega Capital Investama</t>
  </si>
  <si>
    <t>Pratama Dana Campuran</t>
  </si>
  <si>
    <t>Premier Obligasi Nusantara</t>
  </si>
  <si>
    <t>Simas Saham Syariah</t>
  </si>
  <si>
    <t>Simas Syariah Kombinasi</t>
  </si>
  <si>
    <t>Simas Terproteksi 11</t>
  </si>
  <si>
    <t>Syailendra Pendapatan Tetap Optima</t>
  </si>
  <si>
    <t>Victoria Equity Maxima</t>
  </si>
  <si>
    <t>NDSFIA</t>
  </si>
  <si>
    <t>Ashmore Saham Sejahtera Nusantara</t>
  </si>
  <si>
    <t>PT Aurora Asset Management</t>
  </si>
  <si>
    <t>Batavia Obligasi Sukses 1</t>
  </si>
  <si>
    <t>Batavia Obligasi Sukses 2</t>
  </si>
  <si>
    <t>Batavia Proteksi Cemerlang 81</t>
  </si>
  <si>
    <t>CIMB Principal CPF CB XXIX</t>
  </si>
  <si>
    <t>Danareksa Melati Obligasi Negara Indonesia</t>
  </si>
  <si>
    <t>Danareksa Proteksi Syariah Utama</t>
  </si>
  <si>
    <t>Lautandhana Balanced Progressive Fund</t>
  </si>
  <si>
    <t>Mandiri Seri 107</t>
  </si>
  <si>
    <t>Maybank Dana Terproteksi 2</t>
  </si>
  <si>
    <t>NET Dana Proteksi VIII</t>
  </si>
  <si>
    <t>Pacific Equity Progresif Fund IV</t>
  </si>
  <si>
    <t>SAM Beta Plus Equity Fund</t>
  </si>
  <si>
    <t>Setiabudi Dana Campuran</t>
  </si>
  <si>
    <t>Sinarmas Hidup Sejahtera</t>
  </si>
  <si>
    <t>Syailendra Capital Protected Fund Syariah 1</t>
  </si>
  <si>
    <t>Syailendra Pendapatan Tetap Optima Syariah</t>
  </si>
  <si>
    <t>Trimegah Pendapatan Tetap Prima Nusa</t>
  </si>
  <si>
    <t>Trimegah Pendapatan Tetap Prima Syariah</t>
  </si>
  <si>
    <t>Benchmark (90% IBPA USD + 10% USDA1MO)</t>
  </si>
  <si>
    <t>AXA Financial Equity Plus (IDR)</t>
  </si>
  <si>
    <t>NAV since handover</t>
  </si>
  <si>
    <t>Data Per Tanggal : 2015-06-22</t>
  </si>
  <si>
    <t>Bahana Premium Protected Fund USD 2</t>
  </si>
  <si>
    <t>Bahana Priva Protected Fund 142</t>
  </si>
  <si>
    <t>Bahana Stellar Equity Fund</t>
  </si>
  <si>
    <t>Batavia Obligasi Platinum Plus</t>
  </si>
  <si>
    <t>Batavia Proteksi Cemerlang 87</t>
  </si>
  <si>
    <t>Batavia Saham Cemerlang</t>
  </si>
  <si>
    <t>Corpus Theologia Fixed Income Fund</t>
  </si>
  <si>
    <t>Danakita Proteksi Seri V</t>
  </si>
  <si>
    <t>Danareksa Mawar Ekuitas Utama</t>
  </si>
  <si>
    <t>Danareksa Proteksi 49</t>
  </si>
  <si>
    <t>HPAM Ultima Balance</t>
  </si>
  <si>
    <t>Insight Growth Balanced Fund</t>
  </si>
  <si>
    <t>Insight Terproteksi  Syariah III</t>
  </si>
  <si>
    <t>ITB Harmoni BNI-AM</t>
  </si>
  <si>
    <t>Mandiri Seri 102</t>
  </si>
  <si>
    <t>Mandiri Seri 109</t>
  </si>
  <si>
    <t>Mandiri Seri 116</t>
  </si>
  <si>
    <t>Mandiri Seri 126</t>
  </si>
  <si>
    <t>Maybank CPF X</t>
  </si>
  <si>
    <t>MNC Dana Pendapatan Tetap V</t>
  </si>
  <si>
    <t>MNC Dana Terproteksi XIX</t>
  </si>
  <si>
    <t>MNC Smart Equity Fund</t>
  </si>
  <si>
    <t>OSO Borneo Equity Fund</t>
  </si>
  <si>
    <t>Panin Dana Berkembang</t>
  </si>
  <si>
    <t>Pinnacle Enhanced Sharia ETF</t>
  </si>
  <si>
    <t>Pinnacle Sharia JII Tracker</t>
  </si>
  <si>
    <t>Simas USD Fixed Income</t>
  </si>
  <si>
    <t>Star Equity II</t>
  </si>
  <si>
    <t>Syailendra Sharia Index JII</t>
  </si>
  <si>
    <t>Syailendra Sharia Money Market Fund</t>
  </si>
  <si>
    <t>Trimegah Saham Nusantara</t>
  </si>
  <si>
    <t>Trimegah Terproteksi Pembiayaan Mikro</t>
  </si>
  <si>
    <t>Valbury Capital Protected V</t>
  </si>
  <si>
    <t>Valbury Fixed Income I</t>
  </si>
  <si>
    <t>Rank
(5 Y)</t>
  </si>
  <si>
    <t xml:space="preserve">
Benchmark (100% Dep Rate Avg 1M)
</t>
  </si>
  <si>
    <t>Syariah APAC Equity Fund</t>
  </si>
  <si>
    <t>Ashmore Dana Obligasi Unggulan Nusantara</t>
  </si>
  <si>
    <t>Avrist Ada Kas Syariah</t>
  </si>
  <si>
    <t>Bahana Core Protected Fund 146</t>
  </si>
  <si>
    <t>Bahana Premium Protected Fund 143</t>
  </si>
  <si>
    <t>BatavIa Obligasi Utama</t>
  </si>
  <si>
    <t>Batavia Proteksi Cemerlang 89</t>
  </si>
  <si>
    <t>BNI-AM Dana Pendapatan Tetap Manggala</t>
  </si>
  <si>
    <t>BNI-AM Proteksi Nusagriya</t>
  </si>
  <si>
    <t>BNP Paribas Obligasi Gemilang</t>
  </si>
  <si>
    <t>Cipta Sinar Menara Deli</t>
  </si>
  <si>
    <t>Corfina Capital Protected Fund</t>
  </si>
  <si>
    <t>Danareksa Proteksi 48</t>
  </si>
  <si>
    <t>Danareksa Proteksi 53</t>
  </si>
  <si>
    <t>GAP Balance Maxi Fund</t>
  </si>
  <si>
    <t>HPAM Smart Protected IX</t>
  </si>
  <si>
    <t>Insight Infrastruktur</t>
  </si>
  <si>
    <t>Insight Terproteksi 12</t>
  </si>
  <si>
    <t>Insight Terproteksi 15</t>
  </si>
  <si>
    <t>Insight Terproteksi 16</t>
  </si>
  <si>
    <t>Kresna Prima</t>
  </si>
  <si>
    <t>Majoris JII Syariah Indonesia</t>
  </si>
  <si>
    <t>Majoris Sukuk Negara Indonesia</t>
  </si>
  <si>
    <t>Majoris Terproteksi Prinsipal Indonesia</t>
  </si>
  <si>
    <t>Mandiri Pasar Uang Syariah</t>
  </si>
  <si>
    <t>Mandiri Seri 127</t>
  </si>
  <si>
    <t>Maybank Dana Proteksi 4</t>
  </si>
  <si>
    <t>MR Bond Kresna</t>
  </si>
  <si>
    <t>Pinnacle Dana Ekuitas Nusantara</t>
  </si>
  <si>
    <t>Pratama Dana Mantap Saham</t>
  </si>
  <si>
    <t>Prospera Proteksi III</t>
  </si>
  <si>
    <t>RDT CIMB Principal CPF XX</t>
  </si>
  <si>
    <t>Reksa Dana Pacific Equity Progresif Fund V</t>
  </si>
  <si>
    <t>Reliance Obligasi Pemerintah</t>
  </si>
  <si>
    <t>RHB Capital Protected Fund 39</t>
  </si>
  <si>
    <t>RHB Capital Protected Fund 40</t>
  </si>
  <si>
    <t>RHB Sri Kehati Index Fund</t>
  </si>
  <si>
    <t>Sentra Ekuitas Berkembang</t>
  </si>
  <si>
    <t>Simas Gemilang 10</t>
  </si>
  <si>
    <t>Star Money Market</t>
  </si>
  <si>
    <t>Syailendra Balanced Growth Fund</t>
  </si>
  <si>
    <t>Syailendra Capital Protected Fund USD 2</t>
  </si>
  <si>
    <t>Syailendra Equity Garuda Fund</t>
  </si>
  <si>
    <t>Trimegah Terproteksi Futura XII</t>
  </si>
  <si>
    <t>Asia Raya Syariah Berimbang Pemberdayaan Ekonomi Umat</t>
  </si>
  <si>
    <t>Avrist IDX30</t>
  </si>
  <si>
    <t>Bahana Alpha Fixed Income Fund</t>
  </si>
  <si>
    <t>Bahana Core Plus Protected Fund 147</t>
  </si>
  <si>
    <t>Bahana Premium Protected Fund 144</t>
  </si>
  <si>
    <t>Bahana Premium Protected Fund 145</t>
  </si>
  <si>
    <t>Batavia Proteksi Cemerlang 73</t>
  </si>
  <si>
    <t>Batavia Proteksi Cemerlang 75</t>
  </si>
  <si>
    <t>Batavia Proteksi Cemerlang 82</t>
  </si>
  <si>
    <t>Batavia Proteksi Cemerlang 90</t>
  </si>
  <si>
    <t>Batavia Proteksi Cemerlang 91</t>
  </si>
  <si>
    <t>Batavia Proteksi Cemerlang 92</t>
  </si>
  <si>
    <t>Batavia Proteksi Cemerlang 95</t>
  </si>
  <si>
    <t>BNI-AM Indeks IDX30</t>
  </si>
  <si>
    <t>Bumiputera Mitra Berimbang</t>
  </si>
  <si>
    <t>Bumiputera Mitra Ekuitas</t>
  </si>
  <si>
    <t>Capital Sharia Money Market</t>
  </si>
  <si>
    <t>Cipta Utama Ekuitas</t>
  </si>
  <si>
    <t>Corfina Dana Kas Syariah</t>
  </si>
  <si>
    <t>Danareksa Proteksi 52</t>
  </si>
  <si>
    <t>Mandiri Seri 118</t>
  </si>
  <si>
    <t>Maybank CPF Institusi 8</t>
  </si>
  <si>
    <t>Maybank Dana Proteksi 3</t>
  </si>
  <si>
    <t>Maybank Dana Proteksi 5</t>
  </si>
  <si>
    <t>MNC Dana Terproteksi Seri 23</t>
  </si>
  <si>
    <t>MNC Dana Terproteksi XX</t>
  </si>
  <si>
    <t>Panin IDX30</t>
  </si>
  <si>
    <t>PNM Perikanan Nusantara</t>
  </si>
  <si>
    <t>Reliance Pasar Uang</t>
  </si>
  <si>
    <t>RHB Indo Fixed Income Fund</t>
  </si>
  <si>
    <t>RHB TM Indo Bond Fund</t>
  </si>
  <si>
    <t>SAM Mutiara Nusa Campuran</t>
  </si>
  <si>
    <t>SAM Permata Khatulistiwa Saham</t>
  </si>
  <si>
    <t>Simas Dana Ekuitas</t>
  </si>
  <si>
    <t>Sucorinvest Equity Prima Fund</t>
  </si>
  <si>
    <t>Syailendra Capital Protected Fund 20</t>
  </si>
  <si>
    <t>Syailendra Index IDX30</t>
  </si>
  <si>
    <t>Syailendra Providentia Fixed Income Fund</t>
  </si>
  <si>
    <t>Syailendra Providentia Money Market Fund</t>
  </si>
  <si>
    <t>Syailendra Sharia Equity Fund</t>
  </si>
  <si>
    <t>Victoria Obligasi Negara Syariah</t>
  </si>
  <si>
    <t>PT First State Investments Indonesia</t>
  </si>
  <si>
    <t>Bahana Core Plus Protected Fund 151</t>
  </si>
  <si>
    <t>Cipta Daya Cipta Gemilang</t>
  </si>
  <si>
    <t>Cipta Kartunindo Perkasa Abadi</t>
  </si>
  <si>
    <t>Cipta Obligasi Prima</t>
  </si>
  <si>
    <t>Cipta Syariah Indeks</t>
  </si>
  <si>
    <t>Insight Indeks IDX30</t>
  </si>
  <si>
    <t>Insight Indonesia Fixed Income Fund</t>
  </si>
  <si>
    <t>Insight Terproteksi 25</t>
  </si>
  <si>
    <t>Majoris Pasar Uang Syariah Indonesia</t>
  </si>
  <si>
    <t>Mandiri Pasar Uang Optima 2</t>
  </si>
  <si>
    <t>Mandiri Seri 123</t>
  </si>
  <si>
    <t>Minna Padi Pringgondani Saham</t>
  </si>
  <si>
    <t>MNC Dana Terproteksi Seri 28</t>
  </si>
  <si>
    <t>Pacific Equity Progresif Fund VI</t>
  </si>
  <si>
    <t>Panin Dana Likuid Syariah</t>
  </si>
  <si>
    <t>Semesta Business Industrial Fund</t>
  </si>
  <si>
    <t>Simas Cemerlang 5</t>
  </si>
  <si>
    <t>Star Balanced II</t>
  </si>
  <si>
    <t>Syailendra Capital Protected Fund 23</t>
  </si>
  <si>
    <t>Syailendra Capital Protected Fund 26</t>
  </si>
  <si>
    <t>Trimegah Terproteksi Pembiayaan Mikro 2</t>
  </si>
  <si>
    <t>Bahana Cash Management</t>
  </si>
  <si>
    <t>Bahana Explorer Equity Fund</t>
  </si>
  <si>
    <t>Batavia Proteksi Cemerlang 85</t>
  </si>
  <si>
    <t>BNI-AM Proteksi Lavanya</t>
  </si>
  <si>
    <t>HPAM Smart Beta Ekuitas</t>
  </si>
  <si>
    <t>Insight Terproteksi 20</t>
  </si>
  <si>
    <t>Insight Terproteksi 27</t>
  </si>
  <si>
    <t>Mandiri Seri 129</t>
  </si>
  <si>
    <t>Mandiri Seri 136</t>
  </si>
  <si>
    <t>Manulife Dana Ekuitas Utama</t>
  </si>
  <si>
    <t>Maybank Dana Proteksi 6</t>
  </si>
  <si>
    <t>NET Dana Berimbang</t>
  </si>
  <si>
    <t>PAM Syariah Liquid Dana Safa</t>
  </si>
  <si>
    <t>PT PayTren Aset Manajemen (PAM)</t>
  </si>
  <si>
    <t>Pinnacle Indonesia ESG ETF</t>
  </si>
  <si>
    <t>Pinnacle Sharia Money Market Fund</t>
  </si>
  <si>
    <t>SAM Abadi Terproteksi 2</t>
  </si>
  <si>
    <t>Setiabudi Dana Obligasi Optimal</t>
  </si>
  <si>
    <t>Simas Balance Prestasi</t>
  </si>
  <si>
    <t>Victoria Saham Syariah</t>
  </si>
  <si>
    <t>Aurora Berimbang</t>
  </si>
  <si>
    <t>Bahana Progressive Protected Fund 159</t>
  </si>
  <si>
    <t>Bahana Ultima Protected Fund 153</t>
  </si>
  <si>
    <t>Batavia Obligasi Bertumbuh</t>
  </si>
  <si>
    <t>Batavia Proteksi Ultima 1</t>
  </si>
  <si>
    <t>BNI-AM Proteksi Bathari</t>
  </si>
  <si>
    <t>BNI-AM Proteksi Vishaka</t>
  </si>
  <si>
    <t>Danakita Proteksi Seri VII</t>
  </si>
  <si>
    <t>Danareksa Proteksi 54</t>
  </si>
  <si>
    <t>Insight Sri Kehati Likuid I Sri Likuid</t>
  </si>
  <si>
    <t>MAM Balanced Fund</t>
  </si>
  <si>
    <t>Mandiri Investa Pasar Uang 2</t>
  </si>
  <si>
    <t>Mandiri Seri 135</t>
  </si>
  <si>
    <t>Mandiri Seri 148</t>
  </si>
  <si>
    <t>Mega Asset Terproteksi 7</t>
  </si>
  <si>
    <t>MNC Dana Terproteksi Seri 24</t>
  </si>
  <si>
    <t>RHB Capital Protected Fund 41</t>
  </si>
  <si>
    <t>RHB JII Fund</t>
  </si>
  <si>
    <t>SAM Dana Likuid Syariah</t>
  </si>
  <si>
    <t>Schroder Income Fund</t>
  </si>
  <si>
    <t>Simas Balance Syariah</t>
  </si>
  <si>
    <t>Syailendra Capital Protected Fund USD 3</t>
  </si>
  <si>
    <t>Trimegah Terproteksi 6</t>
  </si>
  <si>
    <t>AIAF IDR Balanced Fund</t>
  </si>
  <si>
    <t>AIAF USD Fixed Income Fund</t>
  </si>
  <si>
    <t>AIAF IDR Fixed Income Fund</t>
  </si>
  <si>
    <t>AIAF IDR Money Market Fund</t>
  </si>
  <si>
    <t>AIAF IDR Cash Syariah Fund</t>
  </si>
  <si>
    <t>AIAF IDR Equity Fund</t>
  </si>
  <si>
    <t>AIAF IDR Equity Syariah Fund</t>
  </si>
  <si>
    <t>Global Emerging Market Equity Fund</t>
  </si>
  <si>
    <t>Global Low Volatility Equity Fund</t>
  </si>
  <si>
    <t>Prudential US Dollar Global Low Volatility Equity Fund</t>
  </si>
  <si>
    <t>Jenis</t>
  </si>
  <si>
    <t>Kustodian</t>
  </si>
  <si>
    <t>MTD(%)</t>
  </si>
  <si>
    <t>Pendapatan Tetap</t>
  </si>
  <si>
    <t>PT Bank DBS Indonesia</t>
  </si>
  <si>
    <t>PT Bank Permata Tbk</t>
  </si>
  <si>
    <t>Campuran</t>
  </si>
  <si>
    <t>Standard Chartered Bank</t>
  </si>
  <si>
    <t>Saham</t>
  </si>
  <si>
    <t>Pasar Uang</t>
  </si>
  <si>
    <t>Terproteksi</t>
  </si>
  <si>
    <t>Exchange Traded Fund</t>
  </si>
  <si>
    <t>PT Bank CIMB Niaga Tbk</t>
  </si>
  <si>
    <t>PT Bank Central Asia Tbk</t>
  </si>
  <si>
    <t>PT Bank Mega Tbk</t>
  </si>
  <si>
    <t>Asanusa Syariah Sukuk Investment</t>
  </si>
  <si>
    <t>PT Bank Maybank Indonesia Tbk</t>
  </si>
  <si>
    <t>Ashmore Saham Sejahtera Nusantara II</t>
  </si>
  <si>
    <t>Penyertaan Terbatas</t>
  </si>
  <si>
    <t>Aurora Equity</t>
  </si>
  <si>
    <t>Indeks</t>
  </si>
  <si>
    <t>Ayers Asia Asset Management Government Bond Fund</t>
  </si>
  <si>
    <t>PT Ayers Asia Asset Management</t>
  </si>
  <si>
    <t>Ayers Asia Asset Management Money Market Fund</t>
  </si>
  <si>
    <t>Bahana Core Protected Fund USD 1</t>
  </si>
  <si>
    <t>Bahana Merdeka Terproteksi</t>
  </si>
  <si>
    <t>Bahana Pendapatan Tetap Utama 2</t>
  </si>
  <si>
    <t>Bahana Premium Protected Fund USD 3</t>
  </si>
  <si>
    <t>Batavia Campuran Bertumbuh</t>
  </si>
  <si>
    <t>Batavia Pendapatan Tetap Sukses Syariah</t>
  </si>
  <si>
    <t>Batavia Proteksi Gebyar 7</t>
  </si>
  <si>
    <t>Batavia Proteksi Ultima 12</t>
  </si>
  <si>
    <t>Batavia Smart Liquid ETF</t>
  </si>
  <si>
    <t>PT Bank Danamon Indonesia Tbk</t>
  </si>
  <si>
    <t>BNI-AM Dana Saham Bandagara</t>
  </si>
  <si>
    <t>Danakita Proteksi Seri VI</t>
  </si>
  <si>
    <t>Danareksa ETF Indonesia Top 40</t>
  </si>
  <si>
    <t>Danareksa Proteksi 55</t>
  </si>
  <si>
    <t>Danareksa Proteksi 57</t>
  </si>
  <si>
    <t>DIRE</t>
  </si>
  <si>
    <t>PT Bank Rakyat Indonesia (Persero) Tbk</t>
  </si>
  <si>
    <t>GAP Equity Aggressive Fund</t>
  </si>
  <si>
    <t>Insight Retail Cash Fund (I-Retail Cash)</t>
  </si>
  <si>
    <t>Insight Terproteksi 30</t>
  </si>
  <si>
    <t>Mandiri Pendapatan Tetap Obligasi Negara</t>
  </si>
  <si>
    <t>Mandiri Seri 128</t>
  </si>
  <si>
    <t>Mandiri Seri 131</t>
  </si>
  <si>
    <t>Mandiri Seri 133</t>
  </si>
  <si>
    <t>Mandiri Seri 139</t>
  </si>
  <si>
    <t>Mega Asset Terproteksi 8</t>
  </si>
  <si>
    <t>Minna Padi Indraprastha Saham Syariah</t>
  </si>
  <si>
    <t>Pinnacle Granditas Dynamic Balanced Fund</t>
  </si>
  <si>
    <t>SAM Kombinasi Bertumbuh</t>
  </si>
  <si>
    <t>Simas Saham Gemilang</t>
  </si>
  <si>
    <t>NDGEME</t>
  </si>
  <si>
    <t>Avrist Dana Obligasi Sejahtera</t>
  </si>
  <si>
    <t>Avrist Dana Terproteksi Spirit 3</t>
  </si>
  <si>
    <t>Bahana Centrum Protected Fund 156</t>
  </si>
  <si>
    <t>Bahana Centrum Protected Fund 158</t>
  </si>
  <si>
    <t>Bahana Core Plus Protected Fund 152</t>
  </si>
  <si>
    <t>Bahana Premium Protected Fund 155</t>
  </si>
  <si>
    <t>Batavia Proteksi Ultima 11</t>
  </si>
  <si>
    <t>Batavia Proteksi Ultima 2</t>
  </si>
  <si>
    <t>Batavia Proteksi Ultima 6</t>
  </si>
  <si>
    <t>Batavia Proteksi Ultima 7</t>
  </si>
  <si>
    <t>BNI-AM Nusantara ETF MSCI Indonesia Equity Index</t>
  </si>
  <si>
    <t>BNP Paribas Obligasi Harmoni</t>
  </si>
  <si>
    <t>Capital Sharia Balanced</t>
  </si>
  <si>
    <t>Danareksa Proteksi 56</t>
  </si>
  <si>
    <t>HPAM PREMIUM 2</t>
  </si>
  <si>
    <t>Insight Terproteksi 23</t>
  </si>
  <si>
    <t>Insight Terproteksi 35</t>
  </si>
  <si>
    <t>Majoris Capital Protected Fund Indonesia</t>
  </si>
  <si>
    <t>Maybank Dana Proteksi 9</t>
  </si>
  <si>
    <t>Panin 2</t>
  </si>
  <si>
    <t>Panin 3</t>
  </si>
  <si>
    <t>Pinnacle IDX30 ETF</t>
  </si>
  <si>
    <t>Premier ETF Indonesia Financial</t>
  </si>
  <si>
    <t>Premier ETF SMINFRA18</t>
  </si>
  <si>
    <t>RHB Capital Protected Fund 45</t>
  </si>
  <si>
    <t>Simas Indeks Sri-Kehati</t>
  </si>
  <si>
    <t>Syailendra Capital Protected Fund 25</t>
  </si>
  <si>
    <t>Syailendra Capital Protected Fund 27</t>
  </si>
  <si>
    <t>Trimegah Terproteksi Dana Berkala 3</t>
  </si>
  <si>
    <t>Trimegah Terproteksi Prima XX</t>
  </si>
  <si>
    <t>Aurora Sharia Equity</t>
  </si>
  <si>
    <t>Bahana Centrum Protected Fund 157</t>
  </si>
  <si>
    <t>Batavia Pendapatan Tetap Sukses Syariah 2</t>
  </si>
  <si>
    <t>BNI-AM Proteksi Nayottama</t>
  </si>
  <si>
    <t>BNP Paribas IDX30</t>
  </si>
  <si>
    <t>Cipta Sakura Equity</t>
  </si>
  <si>
    <t>Corfina Amanah Saham Syariah</t>
  </si>
  <si>
    <t>Mandiri Seri 141</t>
  </si>
  <si>
    <t>Mandiri Seri 147</t>
  </si>
  <si>
    <t>Mandiri Seri 157</t>
  </si>
  <si>
    <t>Maybank Dana Proteksi 8</t>
  </si>
  <si>
    <t>Syailendra MSCI Indonesia Value Index Fund</t>
  </si>
  <si>
    <t>AXA-Mandiri Attractive Money</t>
  </si>
  <si>
    <t>FWD Equity Fund Syariah</t>
  </si>
  <si>
    <t>AXA-Mandiri Amanah Equity Syariah Rupiah</t>
  </si>
  <si>
    <t>Ashmore Saham Unggulan Nusantara</t>
  </si>
  <si>
    <t>Aurora SMC Equity</t>
  </si>
  <si>
    <t>Ayers Asia Asset Management Equity Index Sri Kehati</t>
  </si>
  <si>
    <t>Bahana Core Protected Fund USD 2</t>
  </si>
  <si>
    <t>Bahana Progressive Protected Fund 166</t>
  </si>
  <si>
    <t>Batavia Proteksi Ultima 16</t>
  </si>
  <si>
    <t>Batavia Proteksi Ultima 18</t>
  </si>
  <si>
    <t>Batavia Proteksi Ultima 19</t>
  </si>
  <si>
    <t>Batavia Proteksi Ultima 3</t>
  </si>
  <si>
    <t>BNI-AM Proteksi Dalana</t>
  </si>
  <si>
    <t>BNI-AM Proteksi Danapati</t>
  </si>
  <si>
    <t>BNP Paribas Obligasi Berlian</t>
  </si>
  <si>
    <t>BNP Paribas Obligasi Cemerlang</t>
  </si>
  <si>
    <t>Insight Terproteksi 24</t>
  </si>
  <si>
    <t>PT Pool Advista Aset Manajemen</t>
  </si>
  <si>
    <t>Majoris Saham Gemilang Indonesia</t>
  </si>
  <si>
    <t>Mandiri Seri 160</t>
  </si>
  <si>
    <t>Maybank CPF Institusi 14</t>
  </si>
  <si>
    <t>Mega Dana Pendapatan Tetap Syariah</t>
  </si>
  <si>
    <t>Panin Proteksi 2022</t>
  </si>
  <si>
    <t>Pool Advista Kapital Optimal</t>
  </si>
  <si>
    <t>Pool Advista Kapital Syariah</t>
  </si>
  <si>
    <t>SAM Cipta Sejahtera Campuran</t>
  </si>
  <si>
    <t>SAM Dana Obligasi Prima</t>
  </si>
  <si>
    <t>Schroder IDR Income Plan V</t>
  </si>
  <si>
    <t>Simas Cemerlang 6</t>
  </si>
  <si>
    <t>Syailendra Capital Protected Fund 30</t>
  </si>
  <si>
    <t>Victoria 6</t>
  </si>
  <si>
    <t>Prudential Rupiah Equity Fund plus</t>
  </si>
  <si>
    <t>Prudential Rupiah Value Discovery Equity Fund</t>
  </si>
  <si>
    <t>AXA Financial Maestro Balanced Syariah Rupiah</t>
  </si>
  <si>
    <t>Prudential Syariah Rupiah Managed Fund</t>
  </si>
  <si>
    <t>AIAF US Dollar Prime Emerging Market Equity Fund</t>
  </si>
  <si>
    <t>Ashmore Dana Obligasi Optima Nusantara</t>
  </si>
  <si>
    <t>Ashmore Saham Dinamis Nusantara</t>
  </si>
  <si>
    <t>Batavia Proteksi Ultima 21</t>
  </si>
  <si>
    <t>Batavia Proteksi Ultima 26</t>
  </si>
  <si>
    <t>Batavia Proteksi Ultima 27</t>
  </si>
  <si>
    <t>Batavia Proteksi Ultima 5</t>
  </si>
  <si>
    <t>Batavia Proteksi Ultima 8</t>
  </si>
  <si>
    <t>BNI-AM Proteksi Ganpati</t>
  </si>
  <si>
    <t>PT Bumiputera Manajemen Investasi</t>
  </si>
  <si>
    <t>CIMB Principal CPF XXI</t>
  </si>
  <si>
    <t>Cipta Kasih Berimbang</t>
  </si>
  <si>
    <t>Cipta Obligasi USD</t>
  </si>
  <si>
    <t>Cipta Sakura Cash</t>
  </si>
  <si>
    <t>Danareksa Proteksi 60</t>
  </si>
  <si>
    <t>ETF MNC36 Likuid</t>
  </si>
  <si>
    <t>Mandiri Seri 142</t>
  </si>
  <si>
    <t>Mandiri Seri 143</t>
  </si>
  <si>
    <t>Manulife Dana Kas Syariah</t>
  </si>
  <si>
    <t>Pacific Money Market</t>
  </si>
  <si>
    <t>Pacific Saham Syariah III</t>
  </si>
  <si>
    <t>Panin Dana Obligasi Bersama</t>
  </si>
  <si>
    <t>RHB Capital Protected Fund 44</t>
  </si>
  <si>
    <t>RHB Capital Protected Fund 47</t>
  </si>
  <si>
    <t>SAM Dana Obligasi Terproteksi 7</t>
  </si>
  <si>
    <t>Sequis Pendapatan Tetap</t>
  </si>
  <si>
    <t>Sun Life Brilliance Aggressive</t>
  </si>
  <si>
    <t>PT Shinhan Asset Management Indonesia</t>
  </si>
  <si>
    <t>Aurora Saham Progresif</t>
  </si>
  <si>
    <t>Aurora Syariah Saham Amanah</t>
  </si>
  <si>
    <t>Batavia Proteksi Ultima 10</t>
  </si>
  <si>
    <t>Batavia Proteksi Ultima 25</t>
  </si>
  <si>
    <t>Batavia Proteksi Ultima 9</t>
  </si>
  <si>
    <t>BNI-AM Proteksi Pundarika</t>
  </si>
  <si>
    <t>BNI-AM Proteksi Ramanda</t>
  </si>
  <si>
    <t>Danareksa Proteksi 59</t>
  </si>
  <si>
    <t>DINFRA Bowsprit Aoyama Commercial Fund</t>
  </si>
  <si>
    <t>DINFRA Bowsprit Township Development</t>
  </si>
  <si>
    <t>HPAM Smart Protected X</t>
  </si>
  <si>
    <t>HPAM Strategic Protected</t>
  </si>
  <si>
    <t>Insight Terproteksi 29</t>
  </si>
  <si>
    <t>Insight Terproteksi 32</t>
  </si>
  <si>
    <t>Insight Terproteksi 36</t>
  </si>
  <si>
    <t>Jasa Capital Campuran Harmonis</t>
  </si>
  <si>
    <t>Mandiri Seri 144</t>
  </si>
  <si>
    <t>Mandiri Seri 146</t>
  </si>
  <si>
    <t>Mandiri Seri 151</t>
  </si>
  <si>
    <t>Mandiri Seri 152</t>
  </si>
  <si>
    <t>Mandiri Seri 158</t>
  </si>
  <si>
    <t>Mandiri Seri 162</t>
  </si>
  <si>
    <t>Pinnacle FTSE Indonesia ETF</t>
  </si>
  <si>
    <t>RHB Capital Protected Fund 49</t>
  </si>
  <si>
    <t>RHB Sharia Capital Protected Fund 1</t>
  </si>
  <si>
    <t>SAM Dana Terproteksi Seri 1</t>
  </si>
  <si>
    <t>Simas ETF IDX30</t>
  </si>
  <si>
    <t>Trimegah Terproteksi Futura XV</t>
  </si>
  <si>
    <t>Bahana Berimbang Asabri Sejahtera</t>
  </si>
  <si>
    <t>Bahana Protected Fund 169</t>
  </si>
  <si>
    <t>Batavia Proteksi Ultima 22</t>
  </si>
  <si>
    <t>BNI-AM Proteksi Kamala</t>
  </si>
  <si>
    <t>BNP Paribas Utama Likuid</t>
  </si>
  <si>
    <t>Capital Balanced Growth</t>
  </si>
  <si>
    <t>Capital Cash Fund</t>
  </si>
  <si>
    <t>Danakita Saham Prioritas</t>
  </si>
  <si>
    <t>Emco Saham Barokah Syariah</t>
  </si>
  <si>
    <t>Insight Amanah Pendapatan Tetap Syariah I Amanah</t>
  </si>
  <si>
    <t>Insight Bhinneka Balanced Fund</t>
  </si>
  <si>
    <t>Insight Smart Fixed Income Fund I Smart</t>
  </si>
  <si>
    <t>Insight Terproteksi 37</t>
  </si>
  <si>
    <t>Kiwoom Indonesia Bond Plus Fund</t>
  </si>
  <si>
    <t>Majoris Capital Protected Fund Indonesia II</t>
  </si>
  <si>
    <t>Mandiri Indeks LQ45</t>
  </si>
  <si>
    <t>Mandiri Seri 161</t>
  </si>
  <si>
    <t>Mandiri Syariah Seri 165</t>
  </si>
  <si>
    <t>MNC Dana Terproteksi Seri 31</t>
  </si>
  <si>
    <t>Pacific Balance Fund II</t>
  </si>
  <si>
    <t>Pacific Balance Fund III</t>
  </si>
  <si>
    <t>Panin 8</t>
  </si>
  <si>
    <t>Panin 9</t>
  </si>
  <si>
    <t>Panin Bhakti Satu</t>
  </si>
  <si>
    <t>PNM Multisektoral I</t>
  </si>
  <si>
    <t>PNM Multisektoral III</t>
  </si>
  <si>
    <t>PNM Pembiayaan Mikro BUMN 2018</t>
  </si>
  <si>
    <t>RDPT PNM Mikro BUMN 2016</t>
  </si>
  <si>
    <t>Simas Balance Gemilang</t>
  </si>
  <si>
    <t>Star Capital Protected Fund VI</t>
  </si>
  <si>
    <t>Sucorinvest Sharia Money Market Fund</t>
  </si>
  <si>
    <t>Valbury Investasi Berimbang</t>
  </si>
  <si>
    <t>VMI Dana Saham</t>
  </si>
  <si>
    <t>Commlife Investra Balanced Progressive Fund</t>
  </si>
  <si>
    <t>Allianz Smartlink Rupiah Balanced Fund</t>
  </si>
  <si>
    <t>Bahana Progressive Protected Fund 168</t>
  </si>
  <si>
    <t>Bahana Progressive Protected Fund 178</t>
  </si>
  <si>
    <t>Bahana Protected Fund 171</t>
  </si>
  <si>
    <t>Batavia Pendapatan Tetap Stabil</t>
  </si>
  <si>
    <t>Batavia Proteksi Gebyar 8</t>
  </si>
  <si>
    <t>Batavia Proteksi Ultima 23</t>
  </si>
  <si>
    <t>BNI-AM Proteksi Kanigara</t>
  </si>
  <si>
    <t>BNP Paribas Obligasi Sentosa</t>
  </si>
  <si>
    <t>BNP Paribas Sri Kehati</t>
  </si>
  <si>
    <t>Danakita Proteksi Seri VIII</t>
  </si>
  <si>
    <t>Mandiri Seri 156</t>
  </si>
  <si>
    <t>Mega Asset Terproteksi 11</t>
  </si>
  <si>
    <t>Mega Dana Obligasi Dua</t>
  </si>
  <si>
    <t>Mega Dana Obligasi Syariah</t>
  </si>
  <si>
    <t>Post Indo Kombinasi Optima</t>
  </si>
  <si>
    <t>Prospera Balance Return Optimiser</t>
  </si>
  <si>
    <t>Recapital Krakatau Balanced Fund</t>
  </si>
  <si>
    <t>RHB Capital Protected Fund 51</t>
  </si>
  <si>
    <t>Sequis Pendapatan Mantap</t>
  </si>
  <si>
    <t>Sucorinvest Citra Dana Berimbang</t>
  </si>
  <si>
    <t>Sucorinvest Proteksi 27</t>
  </si>
  <si>
    <t>1 Mgg(%)</t>
  </si>
  <si>
    <t>Batavia Proteksi Ultima 28</t>
  </si>
  <si>
    <t>Batavia Proteksi Ultima 29</t>
  </si>
  <si>
    <t>Cipta Saham Unggulan</t>
  </si>
  <si>
    <t>Cipta Saham Unggulan Syariah</t>
  </si>
  <si>
    <t>Insight Nusantara Equity Fund I Nusantara</t>
  </si>
  <si>
    <t>Insight Terproteksi 43</t>
  </si>
  <si>
    <t>Mandiri Seri 154</t>
  </si>
  <si>
    <t>Mandiri Seri 166</t>
  </si>
  <si>
    <t>Mandiri Seri 170</t>
  </si>
  <si>
    <t>Minna Padi Amanah Saham Syariah</t>
  </si>
  <si>
    <t>MNC Syariah Pendapatan Tetap</t>
  </si>
  <si>
    <t>Narada Saham Indonesia II</t>
  </si>
  <si>
    <t>Pinnacle Protected Fund II</t>
  </si>
  <si>
    <t>PNM Arafah</t>
  </si>
  <si>
    <t>PNM Kaffah</t>
  </si>
  <si>
    <t>PNM Multisektoral IX</t>
  </si>
  <si>
    <t>PNM Multisektoral X</t>
  </si>
  <si>
    <t>Premier ETF IDX High Dividend 20</t>
  </si>
  <si>
    <t>Premier ETF Pefindo I Grade</t>
  </si>
  <si>
    <t>RHB Sharia Capital Protected Fund 2</t>
  </si>
  <si>
    <t>SAM Dana Obligasi Terproteksi 9</t>
  </si>
  <si>
    <t>Shinhan Money Market Fund</t>
  </si>
  <si>
    <t>Shinhan Sukuk Syariah I</t>
  </si>
  <si>
    <t>Simas Cemerlang 8</t>
  </si>
  <si>
    <t>Simas Equity Syariah</t>
  </si>
  <si>
    <t>Sucorinvest Premium Fund</t>
  </si>
  <si>
    <t>TRAM PUNDI KAS 3</t>
  </si>
  <si>
    <t>Trimegah Terproteksi 11</t>
  </si>
  <si>
    <t>Asanusa Saham Syariah Fund</t>
  </si>
  <si>
    <t>BNP Paribas Obligasi Bintang</t>
  </si>
  <si>
    <t>Kresna Proteksi Cemerlang Seri 2</t>
  </si>
  <si>
    <t>Mandiri Seri 149</t>
  </si>
  <si>
    <t>Maybank Dana Proteksi 10</t>
  </si>
  <si>
    <t>Optima Mega Prima</t>
  </si>
  <si>
    <t>PNM Dana Likuid</t>
  </si>
  <si>
    <t>PNM Multisektoral VII</t>
  </si>
  <si>
    <t>Pool Advista Ekuitas Optima Syariah</t>
  </si>
  <si>
    <t>Prospera Proteksi VI</t>
  </si>
  <si>
    <t>Sentra Ekuitas Gemilang</t>
  </si>
  <si>
    <t>Setiabudi Dana Obligasi Ultima</t>
  </si>
  <si>
    <t>Setiabudi Dana Proteksi 1</t>
  </si>
  <si>
    <t>Shinhan Balance Fund</t>
  </si>
  <si>
    <t>Shinhan Equity Growth</t>
  </si>
  <si>
    <t>Shinhan Mabrur Balance Fund</t>
  </si>
  <si>
    <t>Shinhan Mitra Mandiri Fixed Income</t>
  </si>
  <si>
    <t>Shinhan Mitra Maxima Ekuitas</t>
  </si>
  <si>
    <t>Shinhan Profit Global Balance Fund</t>
  </si>
  <si>
    <t>Shinhan Supreme Balance Fund</t>
  </si>
  <si>
    <t>Simas USD Balance Fund</t>
  </si>
  <si>
    <t>Ultima Mega Prima</t>
  </si>
  <si>
    <t>Fixed Income Syariah Fund</t>
  </si>
  <si>
    <t>Money Market Fund Syariah</t>
  </si>
  <si>
    <t>NDSKMF</t>
  </si>
  <si>
    <t>PT AIA Financial - Growth Equity Syariah</t>
  </si>
  <si>
    <t>Prudential US Dollar Global Emerging Market Equity Fund</t>
  </si>
  <si>
    <t>Bahana Centrum Protected Fund 179</t>
  </si>
  <si>
    <t>Batavia IDX30 ETF</t>
  </si>
  <si>
    <t>Batavia Proteksi Gebyar 9</t>
  </si>
  <si>
    <t>Danareksa Brawijaya Abadi Pendapatan Tetap</t>
  </si>
  <si>
    <t>Dinfra Bowsprit Integrated Infrastructure 1</t>
  </si>
  <si>
    <t>PT Gemilang Indonesia Manajemen Investasi</t>
  </si>
  <si>
    <t>Gemilang Soltice Indonesia Campuran</t>
  </si>
  <si>
    <t>Insight Terproteksi 40</t>
  </si>
  <si>
    <t>Insight Terproteksi 42</t>
  </si>
  <si>
    <t>Mandiri Brawijaya Investa Berimbang</t>
  </si>
  <si>
    <t>Mandiri Syariah Seri 168</t>
  </si>
  <si>
    <t>Panin 12</t>
  </si>
  <si>
    <t>Panin Dana Obligasi Bersama Dua</t>
  </si>
  <si>
    <t>PNM Multisektoral VI</t>
  </si>
  <si>
    <t>Shinhan Fixed Income Fund</t>
  </si>
  <si>
    <t>Ashmore Saham Providentia Nusantara</t>
  </si>
  <si>
    <t>PT Bank Bukopin Tbk</t>
  </si>
  <si>
    <t>Avrist Bond Fund</t>
  </si>
  <si>
    <t>Avrist Dana Terproteksi Spirit 4</t>
  </si>
  <si>
    <t>Avrist Dana Terproteksi Spirit 8</t>
  </si>
  <si>
    <t>Avrist Indeks LQ45</t>
  </si>
  <si>
    <t>Avrist Liquid Fund</t>
  </si>
  <si>
    <t>Bahana Liquid Priority Fund</t>
  </si>
  <si>
    <t>Bahana Progressive Protected Fund 176</t>
  </si>
  <si>
    <t>Batavia Sri Kehati ETF</t>
  </si>
  <si>
    <t>BNI-AM Likuid Prioritas III</t>
  </si>
  <si>
    <t>BNI-AM Mahogany</t>
  </si>
  <si>
    <t>BNI-AM Proteksi Maheswari</t>
  </si>
  <si>
    <t>BNI-AM Proteksi Rajata</t>
  </si>
  <si>
    <t>BNP Paribas IDX30 Filantropi</t>
  </si>
  <si>
    <t>CIMB Principal CPF CB XXXVII</t>
  </si>
  <si>
    <t>Cipta Dana Kas Syariah</t>
  </si>
  <si>
    <t>Danareksa Proteksi Gebyar 1</t>
  </si>
  <si>
    <t>Danareksa Seruni Pasar Uang Syariah</t>
  </si>
  <si>
    <t>Indosterling Ekuitas Likuid Plus</t>
  </si>
  <si>
    <t>PT Indosterling Aset Manajemen</t>
  </si>
  <si>
    <t>Indosterling Pasar Uang</t>
  </si>
  <si>
    <t>Insight Terproteksi Government Fund 3</t>
  </si>
  <si>
    <t>Jarvis Money Market Fund</t>
  </si>
  <si>
    <t>PT Jarvis Aset Manajemen</t>
  </si>
  <si>
    <t>Mandiri Seri 171</t>
  </si>
  <si>
    <t>Mandiri Seri 172</t>
  </si>
  <si>
    <t>Mandiri Seri 180</t>
  </si>
  <si>
    <t>PAN Arcadia Ekuitas Progresif</t>
  </si>
  <si>
    <t>PAN Arcadia Ekuitas Syariah Progresif</t>
  </si>
  <si>
    <t>Proteksi Panin 1</t>
  </si>
  <si>
    <t>RDT Danareksa Terproteksi 36</t>
  </si>
  <si>
    <t>RDT Danareksa Terproteksi 37</t>
  </si>
  <si>
    <t>RDT Danareksa Terproteksi 38</t>
  </si>
  <si>
    <t>Sequis Proteksi Gemilang II</t>
  </si>
  <si>
    <t>Syailendra Capital Protected Fund 22</t>
  </si>
  <si>
    <t>Trimegah Terproteksi Prima XXII</t>
  </si>
  <si>
    <t>Victoria Pasar Uang Syariah</t>
  </si>
  <si>
    <t>Not Applied</t>
  </si>
  <si>
    <t>PT Nusadana Investama Indonesia</t>
  </si>
  <si>
    <t>Bahana Progressive Protected Fund 172</t>
  </si>
  <si>
    <t>Cipta Obligasi Unggulan</t>
  </si>
  <si>
    <t>Cipta Proteksi IX</t>
  </si>
  <si>
    <t>Danakita Proteksi Seri IX</t>
  </si>
  <si>
    <t>Danareksa Proteksi 62</t>
  </si>
  <si>
    <t>Dinfra Bowsprit Integrated Infrastructure 2</t>
  </si>
  <si>
    <t>Dinfra Bowsprit Integrated Infrastructure 3</t>
  </si>
  <si>
    <t>Gemilang Dana Pasar Uang Arunika</t>
  </si>
  <si>
    <t>Gemilang Dana Saham Indonesia</t>
  </si>
  <si>
    <t>Insight Terproteksi 31</t>
  </si>
  <si>
    <t>Lautandhana Sharia Income Fund</t>
  </si>
  <si>
    <t>Mandiri Pasar Uang Syariah Ekstra</t>
  </si>
  <si>
    <t>Mandiri Seri 175</t>
  </si>
  <si>
    <t>Pan Arcadia Dana Saham Bertumbuh</t>
  </si>
  <si>
    <t>Pan Arcadia Dana Saham Syariah</t>
  </si>
  <si>
    <t>Prospera Proteksi V</t>
  </si>
  <si>
    <t>Sucorinvest Proteksi 28</t>
  </si>
  <si>
    <t>Syailendra Capital Protected Fund 32</t>
  </si>
  <si>
    <t>Trimegah Balanced Absolute Strategy</t>
  </si>
  <si>
    <t>Victoria 10</t>
  </si>
  <si>
    <t>Multi Asset Navigator</t>
  </si>
  <si>
    <t>Aberdeen Standard Proteksi 1</t>
  </si>
  <si>
    <t>Avrist Proteksi Spirit 9</t>
  </si>
  <si>
    <t>Ayers Asia Asset Management Balance Fund</t>
  </si>
  <si>
    <t>Bahana Kas Syariah Fund</t>
  </si>
  <si>
    <t>Bahana Progressive Protected Fund 183</t>
  </si>
  <si>
    <t>Batavia Proteksi Ultima 17</t>
  </si>
  <si>
    <t>BNI-AM Proteksi Pinewood</t>
  </si>
  <si>
    <t>BNP Paribas Gemilang 2</t>
  </si>
  <si>
    <t>Eastspring Proteksi Citadel 2</t>
  </si>
  <si>
    <t>HPAM Pendapatan Tetap Prima</t>
  </si>
  <si>
    <t>Insight Terproteksi 45</t>
  </si>
  <si>
    <t>Insight Terproteksi 46</t>
  </si>
  <si>
    <t>Jarvis Balanced Fund</t>
  </si>
  <si>
    <t>Kresna Proteksi Sinar Gemilang Seri 2</t>
  </si>
  <si>
    <t>Mandiri Seri 177</t>
  </si>
  <si>
    <t>Mandiri Seri 178</t>
  </si>
  <si>
    <t>Mandiri Seri 181</t>
  </si>
  <si>
    <t>Manulife Obligasi Unggulan Kelas A</t>
  </si>
  <si>
    <t>Maybank Dana Proteksi 12</t>
  </si>
  <si>
    <t>Narada Saham Berkah Syariah</t>
  </si>
  <si>
    <t>Panin Dana Obligasi Bersama Tiga</t>
  </si>
  <si>
    <t>Panin ETF IDX30 Dinamis</t>
  </si>
  <si>
    <t>PT Nusantara Sentra Kapital</t>
  </si>
  <si>
    <t>Post Indo Equity Fund</t>
  </si>
  <si>
    <t>Trimegah Fixed Income Plan</t>
  </si>
  <si>
    <t>Ashmore Dana Obligasi Strategis Nusantara</t>
  </si>
  <si>
    <t>Ashmore Providentia Balanced Nusantara</t>
  </si>
  <si>
    <t>Aurora Balance</t>
  </si>
  <si>
    <t>Avrist Protected Fund 2</t>
  </si>
  <si>
    <t>BNI-AM Likuid Prioritas Syariah</t>
  </si>
  <si>
    <t>BNI-AM Proteksi Abaca</t>
  </si>
  <si>
    <t>BNI-AM Proteksi Acacia</t>
  </si>
  <si>
    <t>Danareksa Seruni Pasar Uang Syariah Dana Haji</t>
  </si>
  <si>
    <t>GAP Syariah Money Market Fund</t>
  </si>
  <si>
    <t>HPAM Ekuitas Smart 30</t>
  </si>
  <si>
    <t>Insight 11</t>
  </si>
  <si>
    <t>Insight 34</t>
  </si>
  <si>
    <t>Insight Syariah V</t>
  </si>
  <si>
    <t>Insight Terproteksi 18</t>
  </si>
  <si>
    <t>Insight Tunas Bangsa Balanced Fund 2</t>
  </si>
  <si>
    <t>Mandiri Seri 173</t>
  </si>
  <si>
    <t>Mandiri Seri 183</t>
  </si>
  <si>
    <t>Mandiri Seri 202</t>
  </si>
  <si>
    <t>Phillip MMF Dana Likuid</t>
  </si>
  <si>
    <t>PNM Faaza</t>
  </si>
  <si>
    <t>SAM Dana Obligasi Strategis</t>
  </si>
  <si>
    <t>Shinhan Proteksi II</t>
  </si>
  <si>
    <t>Sucorinvest Sharia Balanced Fund</t>
  </si>
  <si>
    <t>5 YPA</t>
  </si>
  <si>
    <t>Prudential Rupiah Equity Fund Plus</t>
  </si>
  <si>
    <t>Dollar Infrastructure and Consumer Equity Fund</t>
  </si>
  <si>
    <t>Prudential Dollar Infrastructure &amp; Consumer Equity Fund</t>
  </si>
  <si>
    <t>PRUlink Rupiah Multi Assets Navigator Fund</t>
  </si>
  <si>
    <t>Source: EII DNA Report for BM &amp; PLA ILP Funds data, Infovesta for Peers data</t>
  </si>
  <si>
    <t>PT Bank HSBC Indonesia</t>
  </si>
  <si>
    <t>Citibank</t>
  </si>
  <si>
    <t>Deutsche Bank AG Cabang Jakarta</t>
  </si>
  <si>
    <t>PT Bank Mandiri (Persero) Tbk</t>
  </si>
  <si>
    <t>Ashmore ETF LQ45 Alpha</t>
  </si>
  <si>
    <t>PT Bank Negara Indonesia (Persero) Tbk</t>
  </si>
  <si>
    <t>Bahana Centrum Protected Fund 192</t>
  </si>
  <si>
    <t>Bahana Progressive Protected Fund 184</t>
  </si>
  <si>
    <t>Bahana Terproteksi Misbah Syariah</t>
  </si>
  <si>
    <t>Batavia Proteksi Gebyar 10</t>
  </si>
  <si>
    <t>Batavia Proteksi Maxima 3</t>
  </si>
  <si>
    <t>BNI-AM Likuid Prioritas IV</t>
  </si>
  <si>
    <t>BNI-AM Misbah</t>
  </si>
  <si>
    <t>BNP Paribas Gemilang 3</t>
  </si>
  <si>
    <t>BNP Paribas Misbah Rupiah</t>
  </si>
  <si>
    <t>BNP Paribas Pasar Uang Syariah</t>
  </si>
  <si>
    <t>PT Principal Asset Management</t>
  </si>
  <si>
    <t>Danareksa Balanced Regular Income Fund</t>
  </si>
  <si>
    <t>Danareksa Proteksi 64</t>
  </si>
  <si>
    <t>Danareksa Proteksi Syariah Misbah I</t>
  </si>
  <si>
    <t>Eastspring Proteksi Citadel 1</t>
  </si>
  <si>
    <t>GAP Fixed Income Fund II</t>
  </si>
  <si>
    <t>GAP Money Market Fund</t>
  </si>
  <si>
    <t>Kresna Proteksi Cemerlang Seri 3</t>
  </si>
  <si>
    <t>PT KEB Hana Indonesia</t>
  </si>
  <si>
    <t>Majoris Pefindo I Grade ETF Indonesia</t>
  </si>
  <si>
    <t>Mandiri Investasi Obligasi Nasional</t>
  </si>
  <si>
    <t>Mandiri Seri 179</t>
  </si>
  <si>
    <t>Manulife Syariah Proteksi Misbah I</t>
  </si>
  <si>
    <t>Maybank Dana Proteksi 16</t>
  </si>
  <si>
    <t>Mega Asset Terproteksi 13</t>
  </si>
  <si>
    <t>Minna Padi Khazanah Pasar Uang Syariah</t>
  </si>
  <si>
    <t>Misbah Mandiri Syariah Seri 184</t>
  </si>
  <si>
    <t>Nusadana Lancar</t>
  </si>
  <si>
    <t>Nusadana Pendapatan Tetap 1</t>
  </si>
  <si>
    <t>Nusadana Saham</t>
  </si>
  <si>
    <t>OSO Karimata Pasar Uang</t>
  </si>
  <si>
    <t>PT Pan Arcadia Capital</t>
  </si>
  <si>
    <t>PNM Multisektoral XI</t>
  </si>
  <si>
    <t>PNM Terproteksi Investa 28</t>
  </si>
  <si>
    <t>Premier ETF LQ-45</t>
  </si>
  <si>
    <t>Principal Philanthropy Social Impact Bond Fund</t>
  </si>
  <si>
    <t>RHB Dana Misbah</t>
  </si>
  <si>
    <t>RHB Sharia Capital Protected Fund 3</t>
  </si>
  <si>
    <t>SAM Dana Misbah Syariah</t>
  </si>
  <si>
    <t>SAM Dana Terproteksi Seri 2</t>
  </si>
  <si>
    <t>Simas Cemerlang 10</t>
  </si>
  <si>
    <t>Sucorinvest Proteksi 29</t>
  </si>
  <si>
    <t>Syailendra Misbah 1</t>
  </si>
  <si>
    <t>Sun Life Global Emerging Market Equity Fund</t>
  </si>
  <si>
    <t>AIAF USD Prime Global Equity Fund</t>
  </si>
  <si>
    <t>Allianz Smartwealth Dollar Equity Global Investa Fund</t>
  </si>
  <si>
    <t>Sun Life Global Yield Equity Fund</t>
  </si>
  <si>
    <t xml:space="preserve">Note: All Manulife's Funds are adjusted without lagging </t>
  </si>
  <si>
    <t>Asia Raya Syariah Dana Kas Wakaf MUI</t>
  </si>
  <si>
    <t>Avrist Proteksi Sukuk Berkah Syariah 3</t>
  </si>
  <si>
    <t>Bahana Progressive Protected Fund 189</t>
  </si>
  <si>
    <t>Batavia College Bond Fund</t>
  </si>
  <si>
    <t>Batavia Proteksi Maxima 11</t>
  </si>
  <si>
    <t>Batavia Proteksi Maxima 5</t>
  </si>
  <si>
    <t>Batavia Proteksi Maxima 7</t>
  </si>
  <si>
    <t>Batavia Proteksi Maxima 8</t>
  </si>
  <si>
    <t>Berlian Khatulistiwa Campuran</t>
  </si>
  <si>
    <t>PT. Berlian Aset Manajemen</t>
  </si>
  <si>
    <t>Berlian Khatulistiwa Saham</t>
  </si>
  <si>
    <t>BNI-AM Proteksi Cendana</t>
  </si>
  <si>
    <t>BNP Paribas Pasar Uang Brilian</t>
  </si>
  <si>
    <t>BNP Paribas Sukuk Negara</t>
  </si>
  <si>
    <t>Cipta Proteksi X</t>
  </si>
  <si>
    <t>Danareksa Proteksi Gebyar 2</t>
  </si>
  <si>
    <t>Danareksa Seruni Pasar Uang 11</t>
  </si>
  <si>
    <t>Insight Terproteksi 39</t>
  </si>
  <si>
    <t>Kresna Proteksi Gilang Seri 2</t>
  </si>
  <si>
    <t>Lautandhana Pasar Uang</t>
  </si>
  <si>
    <t>Mandiri Seri 186</t>
  </si>
  <si>
    <t>Mandiri Seri 187</t>
  </si>
  <si>
    <t>Mandiri Seri 198</t>
  </si>
  <si>
    <t>Mandiri Seri 199</t>
  </si>
  <si>
    <t>Maybank CPF XII</t>
  </si>
  <si>
    <t>Narada Milenesia Cash Fund</t>
  </si>
  <si>
    <t>Panin Sri-Kehati</t>
  </si>
  <si>
    <t>Panin Terproteksi 2024</t>
  </si>
  <si>
    <t>Prospera Proteksi VII</t>
  </si>
  <si>
    <t>Saham Nusantara</t>
  </si>
  <si>
    <t>Schroder Dana Ekuitas Utama</t>
  </si>
  <si>
    <t>Semesta Dana Kas</t>
  </si>
  <si>
    <t>Simas Cemerlang 9</t>
  </si>
  <si>
    <t>Sucorinvest Proteksi 31</t>
  </si>
  <si>
    <t>Syailendra Capital Protected Fund 36</t>
  </si>
  <si>
    <t>Trimegah Terproteksi Dana Berkala 5</t>
  </si>
  <si>
    <t>Eastspring Investments Alpha Navigator Kelas A</t>
  </si>
  <si>
    <t>Eastspring Investments Value Discovery Kelas A</t>
  </si>
  <si>
    <t>Eastspring Investments Value Discovery Kelas B</t>
  </si>
  <si>
    <t>Eastspring Investments Alpha Navigator Kelas B</t>
  </si>
  <si>
    <t>Asia Raya Syariah Darma Saham</t>
  </si>
  <si>
    <t>Avrist Proteksi Spirit 10</t>
  </si>
  <si>
    <t>Bahana Centrum Protected Fund 193</t>
  </si>
  <si>
    <t>Bahana ETF Bisnis 27</t>
  </si>
  <si>
    <t>Bahana Progressive Protected Fund 187</t>
  </si>
  <si>
    <t>Batavia Obligasi Bertumbuh 2</t>
  </si>
  <si>
    <t>Batavia Proteksi Maxima 2</t>
  </si>
  <si>
    <t>Batavia Proteksi Syariah Misbah</t>
  </si>
  <si>
    <t>Batavia Saham ESG Impact</t>
  </si>
  <si>
    <t>BNI-AM Prioritas Lavender</t>
  </si>
  <si>
    <t>BNI-AM Proteksi Shorea</t>
  </si>
  <si>
    <t>Eastspring Proteksi Citadel 3</t>
  </si>
  <si>
    <t>HPAM Strategic Protected II</t>
  </si>
  <si>
    <t>Infovesta 90 Balanced Fund Index</t>
  </si>
  <si>
    <t>Infovesta 90 Equity Fund Index</t>
  </si>
  <si>
    <t>Infovesta 90 Fixed Income Fund Index</t>
  </si>
  <si>
    <t>Infovesta 90 Money Market Fund Index</t>
  </si>
  <si>
    <t>Insight Benefit Balanced Fund</t>
  </si>
  <si>
    <t>Kresna Proteksi Sinar Gemilang Seri 3</t>
  </si>
  <si>
    <t>Mandiri Seri 188</t>
  </si>
  <si>
    <t>Mandiri Seri 194</t>
  </si>
  <si>
    <t>Mandiri Seri 201</t>
  </si>
  <si>
    <t>Manulife Obligasi Unggulan Kelas I1</t>
  </si>
  <si>
    <t>Maybank CPF Misbah Syariah 1</t>
  </si>
  <si>
    <t>Maybank Dana Proteksi 15</t>
  </si>
  <si>
    <t>Pan Arcadia Ekuitas Progresif 2</t>
  </si>
  <si>
    <t>PNM ETF Core LQ45</t>
  </si>
  <si>
    <t>PNM Falah 2</t>
  </si>
  <si>
    <t>PNM Misbah 4</t>
  </si>
  <si>
    <t>PNM Terproteksi Investa 29</t>
  </si>
  <si>
    <t>Principal CPF Misbah Syariah</t>
  </si>
  <si>
    <t>Simas Cemerlang 11</t>
  </si>
  <si>
    <t>Simas ETF JII</t>
  </si>
  <si>
    <t>Simas Terproteksi 17</t>
  </si>
  <si>
    <t>Sucorinvest Proteksi 30</t>
  </si>
  <si>
    <t>Syailendra Dana Investasi Dinamis</t>
  </si>
  <si>
    <t>Trimegah Terproteksi 16</t>
  </si>
  <si>
    <t>Sequis Life Rupiah Equity Fund</t>
  </si>
  <si>
    <t>Ashmore Dana Ekuitas Prima</t>
  </si>
  <si>
    <t>Avrist ETF Fixed Rate Bond I</t>
  </si>
  <si>
    <t>Bahana Akselerasi Multi Flexi Saham</t>
  </si>
  <si>
    <t>Bahana Progressive Protected Fund 177</t>
  </si>
  <si>
    <t>Bahana Progressive Protected Fund 188</t>
  </si>
  <si>
    <t>Batavia Campuran Maxima</t>
  </si>
  <si>
    <t>Batavia Proteksi Maxima 1</t>
  </si>
  <si>
    <t>Batavia Proteksi Maxima 6</t>
  </si>
  <si>
    <t>Batavia Proteksi Maxima 9</t>
  </si>
  <si>
    <t>BNI-AM Dana Prioritas</t>
  </si>
  <si>
    <t>BNI-AM Proteksi Agathis</t>
  </si>
  <si>
    <t>BNI-AM Proteksi Redwood</t>
  </si>
  <si>
    <t>Ciptadana Penyertaan Terbatas Infrastruktur Indonesia</t>
  </si>
  <si>
    <t>Eastspring Investments IDR High Grade Kelas A</t>
  </si>
  <si>
    <t>Eastspring Investments IDR High Grade Kelas B</t>
  </si>
  <si>
    <t>Eastspring Investments Yield Discovery Kelas A</t>
  </si>
  <si>
    <t>Emco Pesona</t>
  </si>
  <si>
    <t>Insight Terproteksi 49</t>
  </si>
  <si>
    <t>Mandiri Seri 200</t>
  </si>
  <si>
    <t>Mandiri Seri 203</t>
  </si>
  <si>
    <t>Panin 13</t>
  </si>
  <si>
    <t>Panin Bhakti Dua</t>
  </si>
  <si>
    <t>PNM POS Indonesia</t>
  </si>
  <si>
    <t>PNM Terproteksi Investa 30</t>
  </si>
  <si>
    <t>Principal Balanced Focus II</t>
  </si>
  <si>
    <t>Principal Balanced Strategic Plus</t>
  </si>
  <si>
    <t>Principal Bukareksa Pasar Uang</t>
  </si>
  <si>
    <t>Principal Cash Fund</t>
  </si>
  <si>
    <t>Principal CPF CB XXX</t>
  </si>
  <si>
    <t>Principal CPF CB XXXI</t>
  </si>
  <si>
    <t>Principal CPF CB XXXII</t>
  </si>
  <si>
    <t>Principal CPF CB XXXIII</t>
  </si>
  <si>
    <t>Principal CPF CB XXXIV</t>
  </si>
  <si>
    <t>Principal CPF CB XXXVI</t>
  </si>
  <si>
    <t>Principal Index IDX30</t>
  </si>
  <si>
    <t>Principal Index IDX30 II</t>
  </si>
  <si>
    <t>Principal Indo Domestic Equity Fund</t>
  </si>
  <si>
    <t>Principal Islamic Equity Growth Syariah</t>
  </si>
  <si>
    <t>Principal Strategic IDR Fixed Income Fund</t>
  </si>
  <si>
    <t>Principal Strategic USD Fixed Income Fund</t>
  </si>
  <si>
    <t>Principal Total Return Bond Fund</t>
  </si>
  <si>
    <t>Principal Total Return Equity Fund</t>
  </si>
  <si>
    <t>Reliance IDX30 Index Fund</t>
  </si>
  <si>
    <t>Semesta Maxx Consumer Fund</t>
  </si>
  <si>
    <t>Simas Gemilang 17</t>
  </si>
  <si>
    <t>Simas Gemilang 18</t>
  </si>
  <si>
    <t>Sucorinvest Proteksi 33</t>
  </si>
  <si>
    <t>Syailendra Indo Balance Fund</t>
  </si>
  <si>
    <t>Eastspring IDR Fixed Income Fund Kelas A</t>
  </si>
  <si>
    <t>Eastspring IDR Fixed Income Fund Kelas B</t>
  </si>
  <si>
    <t>Eastspring Syariah Fixed Income Amanah Kelas A</t>
  </si>
  <si>
    <t>Eastspring Syariah Fixed Income Amanah Kelas B</t>
  </si>
  <si>
    <t>Eastspring Syariah Money Market Khazanah Kelas A</t>
  </si>
  <si>
    <t>Eastspring Syariah Money Market Khazanah Kelas B</t>
  </si>
  <si>
    <t xml:space="preserve">       -  </t>
  </si>
  <si>
    <t>Principal Islamic Asia Pacific Equity Syariah USD</t>
  </si>
  <si>
    <t>Eastspring Syariah Equity Islamic Asia Pacific USD Kelas A</t>
  </si>
  <si>
    <t>Eastspring Syariah Equity Islamic Asia Pacific Usd Kelas B</t>
  </si>
  <si>
    <t>Benchmark (100% IBPA INDOBeX Govt)</t>
  </si>
  <si>
    <t xml:space="preserve">
Benchmark (10% 1MTD + 30% IBPA INDOBeX Govt + 60% JCI)
</t>
  </si>
  <si>
    <t>Benchmark (100% JCI)</t>
  </si>
  <si>
    <t xml:space="preserve">
Benchmark (100% JCI)
</t>
  </si>
  <si>
    <t>Benchmark (70%JCI + 30% MSCI Golden Dragon Index)</t>
  </si>
  <si>
    <t>Benchmark (40% IBPA Sukuk Index + 50% JAKISL + 10%  1MTD)</t>
  </si>
  <si>
    <t xml:space="preserve">
Benchmark (100% JAKISL)
</t>
  </si>
  <si>
    <t>Benchmark (100% MSCI Emerging Markets Index)</t>
  </si>
  <si>
    <t>Benchmark (100% MSCI ACWI Minimum Volatility Index)</t>
  </si>
  <si>
    <t>Benchmark (60%GblMktNav+24%JCI+12%IBPAGovt-N95+4%avg1M-N80)</t>
  </si>
  <si>
    <t>PNM Pasar Uang Syariah</t>
  </si>
  <si>
    <t>Syailendra Money Market Fund 2</t>
  </si>
  <si>
    <t xml:space="preserve">
Benchmark (10% 1MTD + 60% IBPA INDOBeX Govt + 30% JCI)
</t>
  </si>
  <si>
    <t>Benchmark (100% Indonesia Sharia Stock Index)</t>
  </si>
  <si>
    <t>Aberdeen Standard Indonesia Government Bond Fund 2</t>
  </si>
  <si>
    <t>Avrist Ada Obligasi Berlian</t>
  </si>
  <si>
    <t>Avrist Proteksi Spirit 11</t>
  </si>
  <si>
    <t>Avrist Proteksi Spirit 12</t>
  </si>
  <si>
    <t>Bahana Centrum Protected Fund 194</t>
  </si>
  <si>
    <t>Bahana Progressive Protected Fund 196</t>
  </si>
  <si>
    <t>Bahana Protected Fund 170</t>
  </si>
  <si>
    <t>Batavia Obligasi Negara</t>
  </si>
  <si>
    <t>Batavia Proteksi Gebyar 11</t>
  </si>
  <si>
    <t>Batavia Proteksi Maxima 10</t>
  </si>
  <si>
    <t>Batavia Proteksi Maxima 12</t>
  </si>
  <si>
    <t>Batavia Proteksi Maxima 16</t>
  </si>
  <si>
    <t>Batavia Proteksi Maxima 17</t>
  </si>
  <si>
    <t>Batavia Proteksi Syariah Misbah 2</t>
  </si>
  <si>
    <t>BNI-AM ETF MSCI ESG Leaders Indonesia</t>
  </si>
  <si>
    <t>BNI-AM Proteksi Angsana</t>
  </si>
  <si>
    <t>BNI-AM Proteksi Ebony</t>
  </si>
  <si>
    <t>BNP Paribas Selaras V</t>
  </si>
  <si>
    <t>Bowsprit Industrial Infrastructure</t>
  </si>
  <si>
    <t>Bowsprit Township Development USD</t>
  </si>
  <si>
    <t>Cipta ETF Index LQ45</t>
  </si>
  <si>
    <t>Cipta Pendapatan Tetap Unggulan Syariah</t>
  </si>
  <si>
    <t>Cipta Proteksi XIII</t>
  </si>
  <si>
    <t>Danareksa Proteksi 63</t>
  </si>
  <si>
    <t>Danareksa Proteksi 65</t>
  </si>
  <si>
    <t>Danareksa Proteksi 66</t>
  </si>
  <si>
    <t>Danareksa Proteksi 71</t>
  </si>
  <si>
    <t>Danareksa Proteksi Sosial 1</t>
  </si>
  <si>
    <t>Danareksa Proteksi Syariah Misbah II</t>
  </si>
  <si>
    <t>Eastspring Investments Cash Reserve Kelas B</t>
  </si>
  <si>
    <t>Eastspring Proteksi Citadel 5</t>
  </si>
  <si>
    <t>Eastspring Syariah Misbah 1</t>
  </si>
  <si>
    <t>Foster Equity Fund</t>
  </si>
  <si>
    <t>PT Foster Asset Management</t>
  </si>
  <si>
    <t>Foster Fixed Income</t>
  </si>
  <si>
    <t>Foster Money Market</t>
  </si>
  <si>
    <t>Hpam Saham Dinamis</t>
  </si>
  <si>
    <t>HPAM Strategic Protected III</t>
  </si>
  <si>
    <t>HPAM Ultima Protected I</t>
  </si>
  <si>
    <t>Insight Terproteksi 47</t>
  </si>
  <si>
    <t>Insight Terproteksi 50</t>
  </si>
  <si>
    <t>Investa Dana Dollar Mandiri</t>
  </si>
  <si>
    <t>Jasa Capital Pasar Uang Nusantara</t>
  </si>
  <si>
    <t>Jasa Capital Pendapatan Stabil</t>
  </si>
  <si>
    <t>KISI Equity Fund</t>
  </si>
  <si>
    <t>PT Kisi Asset Management</t>
  </si>
  <si>
    <t>KISI Fixed Income Fund</t>
  </si>
  <si>
    <t>KISI IDX Value30 ETF</t>
  </si>
  <si>
    <t>KISI Money Market Fund</t>
  </si>
  <si>
    <t>Kresna Proteksi Cemerlang Seri 5</t>
  </si>
  <si>
    <t>Lautandhana Pasar Uang Syariah</t>
  </si>
  <si>
    <t>Mandiri Pasar Uang Optima 3</t>
  </si>
  <si>
    <t>Mandiri Seri 195</t>
  </si>
  <si>
    <t>Mandiri Seri 204</t>
  </si>
  <si>
    <t>Maybank CPF XV</t>
  </si>
  <si>
    <t>Maybank Money Market Fund 4</t>
  </si>
  <si>
    <t>Mega Asset Terproteksi 14</t>
  </si>
  <si>
    <t>Nusadana ETF IDX Value30</t>
  </si>
  <si>
    <t>Panin Dana Pendapatan Utama</t>
  </si>
  <si>
    <t>PT. UOB Asset Management Indonesia</t>
  </si>
  <si>
    <t>Principal Bond</t>
  </si>
  <si>
    <t>Principal Cash Fund Syariah</t>
  </si>
  <si>
    <t>Principal Dollar Bond</t>
  </si>
  <si>
    <t>Principal Prime Income Fund</t>
  </si>
  <si>
    <t>Principal Prime Income Fund 4</t>
  </si>
  <si>
    <t>Principal Prime Income Fund 5</t>
  </si>
  <si>
    <t>Principal Siji Maxima Income Fund</t>
  </si>
  <si>
    <t>Principal Sukuk Syariah 2</t>
  </si>
  <si>
    <t>Principal Sukuk Syariah 3</t>
  </si>
  <si>
    <t>RHB Capital Protected Fund 50</t>
  </si>
  <si>
    <t>RHB Dana Misbah 2</t>
  </si>
  <si>
    <t>SAM Penyertaan Terbatas Jalan Tol</t>
  </si>
  <si>
    <t>Schroder Dana Likuid Syariah</t>
  </si>
  <si>
    <t>Schroder Dana Pasar Uang</t>
  </si>
  <si>
    <t>Setiabudi Dana Ekuitas Alpha</t>
  </si>
  <si>
    <t>Setiabudi Dana Proteksi 3</t>
  </si>
  <si>
    <t>Shinhan Fixed Income Fund USD</t>
  </si>
  <si>
    <t>Simas Cemerlang 13</t>
  </si>
  <si>
    <t>Simas Pasar Uang Indonesia</t>
  </si>
  <si>
    <t>Simas Terproteksi 18</t>
  </si>
  <si>
    <t>STAR ETF Sri Kehati</t>
  </si>
  <si>
    <t>Star VII</t>
  </si>
  <si>
    <t>Sucorinvest Proteksi 32</t>
  </si>
  <si>
    <t>Sucorinvest Proteksi 34</t>
  </si>
  <si>
    <t>Syailendra Capital Protected Fund 39</t>
  </si>
  <si>
    <t>Trimegah Dana Tetap Syariah</t>
  </si>
  <si>
    <t>Trimegah Terproteksi 12</t>
  </si>
  <si>
    <t>Trimegah Terproteksi 18</t>
  </si>
  <si>
    <t>Trimegah Terproteksi Futura XVI</t>
  </si>
  <si>
    <t>Trimegah Terproteksi Lestari 11</t>
  </si>
  <si>
    <t>Trimegah Terproteksi Lestari 12</t>
  </si>
  <si>
    <t>Trimegah Terproteksi Prima XXIII</t>
  </si>
  <si>
    <t>Victoria Dana Kas</t>
  </si>
  <si>
    <t>Victoria Dana Lancar</t>
  </si>
  <si>
    <t>Prudential Syariah Rupiah Asia Pacific Equity Fund</t>
  </si>
  <si>
    <t>Benchmark (100% Dow Jones Islamic Market Asia Pacific ex-Japan Index )</t>
  </si>
  <si>
    <t>BNP Paribas Prima II Kelas RK1</t>
  </si>
  <si>
    <t>Bahana Progressive Protected Fund 199</t>
  </si>
  <si>
    <t>Bahana Terproteksi Alhami Syariah</t>
  </si>
  <si>
    <t>BNP Paribas Prima USD Kelas RK1</t>
  </si>
  <si>
    <t>Cipta Proteksi XVIII</t>
  </si>
  <si>
    <t>Danakita Stabil Pasar Uang</t>
  </si>
  <si>
    <t>Danareksa Proteksi Syariah III</t>
  </si>
  <si>
    <t>Guru - Total Return</t>
  </si>
  <si>
    <t>HPAM Ekuitas Syariah Berkah</t>
  </si>
  <si>
    <t>HPAM Ultima Protected II</t>
  </si>
  <si>
    <t>Insight Benefit Balanced Fund - Total Return</t>
  </si>
  <si>
    <t>Insight Bhinneka Balanced Fund - Total Return</t>
  </si>
  <si>
    <t>Insight Community Development - Total Return</t>
  </si>
  <si>
    <t>Insight Community Development 2 - Total Return</t>
  </si>
  <si>
    <t>Insight Create Balance Fund - Total Return</t>
  </si>
  <si>
    <t>Insight Dedicate Mix Fund - Total Return</t>
  </si>
  <si>
    <t>Insight Fellowship - Total Return</t>
  </si>
  <si>
    <t>Insight Generate Balanced Fund 2 - Total Return</t>
  </si>
  <si>
    <t>Insight Government Fund - Total Return</t>
  </si>
  <si>
    <t>Insight Green (I-GREEN) - Total Return</t>
  </si>
  <si>
    <t>Insight Indonesia Fixed Income Fund - Total Return</t>
  </si>
  <si>
    <t>Insight Infra Development - Total Return</t>
  </si>
  <si>
    <t>Insight Peduli (I-Care) - Total Return</t>
  </si>
  <si>
    <t>Insight Plan (I-Plan) - Total Return</t>
  </si>
  <si>
    <t>Insight Scholarship Fund - Total Return</t>
  </si>
  <si>
    <t>Insight Sejahtera Bahagia Berimbang</t>
  </si>
  <si>
    <t>Insight Support (I-Support) - Total Return</t>
  </si>
  <si>
    <t>Insight Terproteksi 48</t>
  </si>
  <si>
    <t>Insight Tunas Bangsa (I-Next G) - Total Return</t>
  </si>
  <si>
    <t>Insight Tunas Bangsa Balanced Fund 2 - Total Return</t>
  </si>
  <si>
    <t>Lautandhana Pasar Uang Optima</t>
  </si>
  <si>
    <t>Majoris Capital Protected Fund Indonesia IV</t>
  </si>
  <si>
    <t>Majoris Syariah Dana Lestari Universitas Syiah Kuala Indonesia</t>
  </si>
  <si>
    <t>Mandiri Syariah Seri 217</t>
  </si>
  <si>
    <t>Panin Dana Berimbang</t>
  </si>
  <si>
    <t>Panin Dana Berimbang Dua</t>
  </si>
  <si>
    <t>Pinnacle Dana Obligasi Prima</t>
  </si>
  <si>
    <t>Post Diamond Balanced Strategy</t>
  </si>
  <si>
    <t>Setiabudi Dana Proteksi 5</t>
  </si>
  <si>
    <t>Simas Cemerlang 12</t>
  </si>
  <si>
    <t>Sucorinvest Stable Fund</t>
  </si>
  <si>
    <t>Anargya Pendapatan Tetap Padma</t>
  </si>
  <si>
    <t>PT Anargya Aset Manajemen</t>
  </si>
  <si>
    <t>Anargya Saham Acalapati</t>
  </si>
  <si>
    <t>PT Avrist Asset Management</t>
  </si>
  <si>
    <t>Avrist Equity Growth Fund</t>
  </si>
  <si>
    <t>Bahana Likuid Syariah Kelas G</t>
  </si>
  <si>
    <t>Bahana Likuid Syariah Kelas S</t>
  </si>
  <si>
    <t>Bahana Mahmiya Syariah</t>
  </si>
  <si>
    <t>Batavia Proteksi Syariah Misbah 3</t>
  </si>
  <si>
    <t>Cipta Dana Liquid</t>
  </si>
  <si>
    <t>Cipta Dana Obligasi</t>
  </si>
  <si>
    <t>Cipta Dana Prima</t>
  </si>
  <si>
    <t>Cipta Equity Plus</t>
  </si>
  <si>
    <t>Cipta Likuid Fund</t>
  </si>
  <si>
    <t>Cipta OVO Ekuitas</t>
  </si>
  <si>
    <t>Cipta Proteksi XI</t>
  </si>
  <si>
    <t>Cipta Proteksi XII</t>
  </si>
  <si>
    <t>Danareksa Proteksi Syariah Misbah III</t>
  </si>
  <si>
    <t>HPAM Premium-1</t>
  </si>
  <si>
    <t>Infovesta Money Market Fund Index</t>
  </si>
  <si>
    <t>Mandiri Seri 206</t>
  </si>
  <si>
    <t>Mandiri Seri 207</t>
  </si>
  <si>
    <t>Mandiri Seri 221</t>
  </si>
  <si>
    <t>Manulife Dana Saham Kelas A</t>
  </si>
  <si>
    <t>Manulife Dana Saham Kelas I1</t>
  </si>
  <si>
    <t>Manulife Obligasi Negara Indonesia II Kelas A</t>
  </si>
  <si>
    <t>Manulife Syariah Sektoral Amanah Kelas A</t>
  </si>
  <si>
    <t>Mega Asset Terproteksi 15</t>
  </si>
  <si>
    <t>Pinnacle Dana Obligasi Unggulan</t>
  </si>
  <si>
    <t>Premier ETF MSCI Indonesia Large Cap</t>
  </si>
  <si>
    <t>RHB Capital Protected Fund 53</t>
  </si>
  <si>
    <t>Simas Investa Equity</t>
  </si>
  <si>
    <t>Star Protected Dollar</t>
  </si>
  <si>
    <t>Sucorinvest Dana Sehat Berimbang</t>
  </si>
  <si>
    <t>Syailendra Capital Protected Fund 37</t>
  </si>
  <si>
    <t>Trimegah Kas Syariah 5</t>
  </si>
  <si>
    <t>Bahana Likuid Syariah Kelas s</t>
  </si>
  <si>
    <t>Avrist Proteksi Spirit 13</t>
  </si>
  <si>
    <t>Bahana Primavera 99 Kelas A</t>
  </si>
  <si>
    <t>Bahana Primavera 99 Kelas G</t>
  </si>
  <si>
    <t>Bahana Primavera 99 Kelas S</t>
  </si>
  <si>
    <t>Bahana Progressive Protected Fund 197</t>
  </si>
  <si>
    <t>Batavia Proteksi Maxima 22</t>
  </si>
  <si>
    <t>Batavia Providentia Balanced Fund</t>
  </si>
  <si>
    <t>BNI-AM Prioritas Optima</t>
  </si>
  <si>
    <t>BNI-AM Proteksi Magnolia</t>
  </si>
  <si>
    <t>BNP Paribas Greater China Equity Syariah USD</t>
  </si>
  <si>
    <t>Danareksa Proteksi 68</t>
  </si>
  <si>
    <t>Danareksa Proteksi 72</t>
  </si>
  <si>
    <t>Insight Terproteksi 54</t>
  </si>
  <si>
    <t>Lautandhana Proteksi Dinamis Optima</t>
  </si>
  <si>
    <t>Mandiri Kapital Syariah</t>
  </si>
  <si>
    <t>Mandiri Seri 209</t>
  </si>
  <si>
    <t>Mandiri Seri 214</t>
  </si>
  <si>
    <t>Manulife Obligasi Negara Indonesia II Kelas A2</t>
  </si>
  <si>
    <t>Nusadana Proteksi 8</t>
  </si>
  <si>
    <t>PNM Mikro BUMN 2018 Seri II</t>
  </si>
  <si>
    <t>PNM Pembiayaan Mikro BUMN Seri II</t>
  </si>
  <si>
    <t>PNM Terproteksi Investa 31</t>
  </si>
  <si>
    <t>Simas Cemerlang 14</t>
  </si>
  <si>
    <t>Simas Terproteksi 19</t>
  </si>
  <si>
    <t>Sucorinvest Proteksi 37</t>
  </si>
  <si>
    <t>Trimegah Terproteksi Lestari 16</t>
  </si>
  <si>
    <t>Wanteg Equitree Fund</t>
  </si>
  <si>
    <t>PT Wanteg Asset Management</t>
  </si>
  <si>
    <t xml:space="preserve">BNIAM Dana Lancar Syariah </t>
  </si>
  <si>
    <t>Aberdeen Standard Indonesia Balanced Growth Fund</t>
  </si>
  <si>
    <t>Aberdeen Standard Indonesia Bond Fund</t>
  </si>
  <si>
    <t>Aberdeen Standard Indonesia Government Bond Fund</t>
  </si>
  <si>
    <t>Aberdeen Standard Indonesia Money Market Fund</t>
  </si>
  <si>
    <t>Avrist Dana Terproteksi Spirit 6</t>
  </si>
  <si>
    <t>Batavia Proteksi Gebyar 12</t>
  </si>
  <si>
    <t>Batavia Proteksi Maxima 20</t>
  </si>
  <si>
    <t>BNI-AM Prioritas Mindi</t>
  </si>
  <si>
    <t>Danareksa Proteksi 70</t>
  </si>
  <si>
    <t>Maybank CPF XVI</t>
  </si>
  <si>
    <t>Phillip MSCI Indonesia Equity Index</t>
  </si>
  <si>
    <t>PNM Falah</t>
  </si>
  <si>
    <t>Premier ETF Indonesia State-Owned Companies</t>
  </si>
  <si>
    <t>RHB Capital Protected Fund 54</t>
  </si>
  <si>
    <t>SAM ETF Sri Kehati</t>
  </si>
  <si>
    <t>Syailendra ETF MSCI Indonesia ESG Universal Index</t>
  </si>
  <si>
    <t>Trimegah Dana Obligasi Nusantara</t>
  </si>
  <si>
    <t>Aberdeen Standard Indonesia Equity Fund</t>
  </si>
  <si>
    <t>Aberdeen Standard Syariah Asia Pacific Equity USD Fund</t>
  </si>
  <si>
    <t>Anargya Pasar Uang Syariah Syandana</t>
  </si>
  <si>
    <t>PT Bank Syariah Mandiri</t>
  </si>
  <si>
    <t>Avrist Ada Cash USD Diamond</t>
  </si>
  <si>
    <t>Avrist Ada Liquid Syariah</t>
  </si>
  <si>
    <t>Avrist Proteksi Sukuk Berkah Syariah 4</t>
  </si>
  <si>
    <t>PT Architas Asset Management Indonesia</t>
  </si>
  <si>
    <t>Bahana Altera Protected Fund 115</t>
  </si>
  <si>
    <t>Bahana Centrum Protected Fund 202</t>
  </si>
  <si>
    <t>Bahana Core Protected Fund 129</t>
  </si>
  <si>
    <t>Bahana Core Protected Fund USD 3</t>
  </si>
  <si>
    <t>Bahana Himaya Syariah 1</t>
  </si>
  <si>
    <t>Bahana Premier Fixed Income Fund</t>
  </si>
  <si>
    <t>Bahana Primera Plus Protected Fund 107</t>
  </si>
  <si>
    <t>BAHANA Primera Protected Fund 97</t>
  </si>
  <si>
    <t>BNI-AM Proteksi Cattleya</t>
  </si>
  <si>
    <t>BNI-AM Proteksi Jasmine</t>
  </si>
  <si>
    <t>BNI-AM Utama</t>
  </si>
  <si>
    <t>Corfina Saham Maxima</t>
  </si>
  <si>
    <t>Eastspring Investments Cash Reserve Kelas A</t>
  </si>
  <si>
    <t>Eastspring Syariah Greater China Equity USD Kelas A</t>
  </si>
  <si>
    <t>Gemilang Dana Pasar Uang Kirana</t>
  </si>
  <si>
    <t>Insight Asa Loka (I-ASA)</t>
  </si>
  <si>
    <t>Insight ETF FTSE Indonesia Low Volatility Factor Index</t>
  </si>
  <si>
    <t>Insight Terproteksi 53</t>
  </si>
  <si>
    <t>Jasa Capital Surat Utang Negara</t>
  </si>
  <si>
    <t>Kehati Lestari Kelas G</t>
  </si>
  <si>
    <t>Kehati Lestari Kelas S</t>
  </si>
  <si>
    <t>Mandiri Seri 220</t>
  </si>
  <si>
    <t>Maybank CPF XVII</t>
  </si>
  <si>
    <t>Maybank Proteksi 19</t>
  </si>
  <si>
    <t>Pinnacle Balanced Income Fund</t>
  </si>
  <si>
    <t>PNM Dana Optima</t>
  </si>
  <si>
    <t>Premier ETF Index IDX30</t>
  </si>
  <si>
    <t>Principal Cash Fund 2</t>
  </si>
  <si>
    <t>RHB Indo Asia Equity Fund</t>
  </si>
  <si>
    <t>RHB Money Market Fund 5</t>
  </si>
  <si>
    <t>Trimegah Dana Kas 1</t>
  </si>
  <si>
    <t>Trimegah Terproteksi Futura 20</t>
  </si>
  <si>
    <t>UOBAM Indeks Bisnis 27</t>
  </si>
  <si>
    <t>Data Per Tanggal : 30-Jul-2020</t>
  </si>
  <si>
    <t>Rating</t>
  </si>
  <si>
    <t>Avrist Alokasi Aset Strategis</t>
  </si>
  <si>
    <t>Bahana Pendapatan Tetap Utama</t>
  </si>
  <si>
    <t>Batavia Proteksi Maxima 19</t>
  </si>
  <si>
    <t>Batavia Proteksi Maxima 21</t>
  </si>
  <si>
    <t>Batavia Proteksi Maxima 23</t>
  </si>
  <si>
    <t>Batavia Proteksi Maxima 25</t>
  </si>
  <si>
    <t>BNI-AM Likuid Prioritas II</t>
  </si>
  <si>
    <t>BNP Paribas Misbah Rupiah II</t>
  </si>
  <si>
    <t>BNP Paribas Pasar Uang Selaras</t>
  </si>
  <si>
    <t>Bowsprit Commercial And Infrastructure</t>
  </si>
  <si>
    <t>Dana Investasi Real Estat Ciptadana Properti Industri Indonesia</t>
  </si>
  <si>
    <t>Danareksa Proteksi 73</t>
  </si>
  <si>
    <t>Danareksa Proteksi 74</t>
  </si>
  <si>
    <t>Danareksa Proteksi Syariah IV</t>
  </si>
  <si>
    <t>Danareksa Seruni Pasar Uang Dollar VI</t>
  </si>
  <si>
    <t>Danareksa seruni pasar uang V</t>
  </si>
  <si>
    <t>Eastspring Syariah Misbah 2</t>
  </si>
  <si>
    <t>HPAM Smart Protected XVI</t>
  </si>
  <si>
    <t>HPAM Ultima Protected III</t>
  </si>
  <si>
    <t>Insight Danakarta Pasar Uang</t>
  </si>
  <si>
    <t>Mandiri Pasar Uang Optima</t>
  </si>
  <si>
    <t>Mandiri Pasar Uang Optima Syariah</t>
  </si>
  <si>
    <t>Mandiri Seri 216</t>
  </si>
  <si>
    <t>Mandiri Seri 218</t>
  </si>
  <si>
    <t>Manulife Dana Kas Syariah Misbah I</t>
  </si>
  <si>
    <t>Manulife Dana Kas Utama</t>
  </si>
  <si>
    <t>Manulife Obligasi Negara Indonesia II Kelas I1</t>
  </si>
  <si>
    <t>Panin 15</t>
  </si>
  <si>
    <t>Panin 16</t>
  </si>
  <si>
    <t>Principal SMART Equity Fund</t>
  </si>
  <si>
    <t>SAM Dana Misbah Syariah 2</t>
  </si>
  <si>
    <t>Sucorinvest Proteksi 36</t>
  </si>
  <si>
    <t>Syailendra Misbah 2</t>
  </si>
  <si>
    <t>Syailendra Money Market Fund 6</t>
  </si>
  <si>
    <t>Tram Pundi Kas 6</t>
  </si>
  <si>
    <t>Trimegah Dana Likuid</t>
  </si>
  <si>
    <t>Trimegah Obligasi Nusantara</t>
  </si>
  <si>
    <t>Trimegah Pundi Kas 10</t>
  </si>
  <si>
    <t>Trimegah Pundi Kas 9</t>
  </si>
  <si>
    <t>Trimegah Pundi Kas Syariah</t>
  </si>
  <si>
    <t>Trimegah Terproteksi Futura 18</t>
  </si>
  <si>
    <t>NDSIEF</t>
  </si>
  <si>
    <t>NDSGCF</t>
  </si>
  <si>
    <t>Syariah Greater China Equity USD</t>
  </si>
  <si>
    <t>Syariah Equity Asia Pacific USD</t>
  </si>
  <si>
    <t>***For internal use only</t>
  </si>
  <si>
    <t>EQUITY FUNDS</t>
  </si>
  <si>
    <t>PRUlink Rupiah Equity Fund Plus</t>
  </si>
  <si>
    <t>Infrastructure &amp; Consumer Equity Fund</t>
  </si>
  <si>
    <t>Bahana Primavera 99 kelas S</t>
  </si>
  <si>
    <t>PRUlink US Dollar Infrastructure Consumer Equity Fund</t>
  </si>
  <si>
    <t>USD Prime Emerging Market Equity Fund</t>
  </si>
  <si>
    <t>PRUlink US Dollar Global Emerging Markets Equity Fund</t>
  </si>
  <si>
    <t>PRUlink US Dollar Global Low Volatility Equity Fund</t>
  </si>
  <si>
    <t>Jakarta Islamic Index</t>
  </si>
  <si>
    <t>FWD Life</t>
  </si>
  <si>
    <t>FIXED INCOME FUNDS</t>
  </si>
  <si>
    <t>PT Panin Dai-ichi Life</t>
  </si>
  <si>
    <t>BALANCED FUNDS</t>
  </si>
  <si>
    <t>30 Dec 2019</t>
  </si>
  <si>
    <t>Note: Benchmark performance using 1 day before, due to NAV data from mutual fund also using 1 day before.</t>
  </si>
  <si>
    <t>PRUlink Rupiah Value Discovery Equity</t>
  </si>
  <si>
    <t>Data Per Tanggal : 2016-10-24</t>
  </si>
  <si>
    <t>Data Per Tanggal : 31-Aug-2020</t>
  </si>
  <si>
    <t>AUM (30-Jul-2020)</t>
  </si>
  <si>
    <t>FWD Asset Philanthropy Equity Fund</t>
  </si>
  <si>
    <t xml:space="preserve">         -  </t>
  </si>
  <si>
    <t xml:space="preserve">                                  -  </t>
  </si>
  <si>
    <t>FWD Asset Bond Fund</t>
  </si>
  <si>
    <t xml:space="preserve"> n.a. </t>
  </si>
  <si>
    <t>Manulife Saham Syariah Global Dividen Dolar AS Kelas A3</t>
  </si>
  <si>
    <t>Manulife Saham Syariah Global Dividen Dolar AS Kelas A1</t>
  </si>
  <si>
    <t>Manulife Saham Syariah Global Dividen Dolar AS Kelas A2</t>
  </si>
  <si>
    <t>Scoring 6 Bulan (30-Jul-2020)</t>
  </si>
  <si>
    <t>Scoring 1 Tahun (30-Jul-2020)</t>
  </si>
  <si>
    <t>Unit (30-Jul-2020)</t>
  </si>
  <si>
    <t>AUM MI(30-Jul-2020)</t>
  </si>
  <si>
    <t>AUM MI Dollar(30-Jul-2020)</t>
  </si>
  <si>
    <t>Scoring 3 Tahun (30-Jul-2020)</t>
  </si>
  <si>
    <t>Scoring 5 Tahun (30-Jul-2020)</t>
  </si>
  <si>
    <t>Bahana Alhami Syariah 1</t>
  </si>
  <si>
    <t>Bahana Centrum Protected Fund 185</t>
  </si>
  <si>
    <t>Bahana Dynamic Plus Protected Fund 203</t>
  </si>
  <si>
    <t>Bahana Progressive Protected Fund 200</t>
  </si>
  <si>
    <t>Batavia Proteksi Syariah Misbah 5</t>
  </si>
  <si>
    <t>BNI-AM Amanah</t>
  </si>
  <si>
    <t>BNI-AM Proteksi Albasia</t>
  </si>
  <si>
    <t>BNI-AM Proteksi Flamboyan</t>
  </si>
  <si>
    <t>Capital Optimal Protected Fund 7</t>
  </si>
  <si>
    <t>Danareksa Proteksi 75</t>
  </si>
  <si>
    <t>Danareksa Proteksi Syariah Misbah IV</t>
  </si>
  <si>
    <t>FWD Asset Aggressive Balanced Fund</t>
  </si>
  <si>
    <t>FWD Asset Balanced Fund</t>
  </si>
  <si>
    <t>FWD Asset Dividend Yield Equity Fund</t>
  </si>
  <si>
    <t>FWD Asset High Conviction Equity Fund</t>
  </si>
  <si>
    <t>FWD Asset IDX30 Index Equity Fund</t>
  </si>
  <si>
    <t>FWD Asset Long Tenor Bond Fund</t>
  </si>
  <si>
    <t>FWD Asset Money Market Fund</t>
  </si>
  <si>
    <t>FWD Asset Sectoral Equity Fund</t>
  </si>
  <si>
    <t>FWD Asset USD Balanced Plus Fund</t>
  </si>
  <si>
    <t>FWD Asset USD Opportunities Equity Fund</t>
  </si>
  <si>
    <t>FWD Asset Value Select Equity Fund</t>
  </si>
  <si>
    <t>Gemilang Pasar Uang Kanaya</t>
  </si>
  <si>
    <t>Mandiri Syariah Seri 227</t>
  </si>
  <si>
    <t>Manulife Syariah Proteksi Misbah II</t>
  </si>
  <si>
    <t>MNC Dana Pasar Uang II</t>
  </si>
  <si>
    <t>Panin 17</t>
  </si>
  <si>
    <t>PNM Dana Kas Platinum 2</t>
  </si>
  <si>
    <t>PT BPD Jawa Barat Dan Banten Tbk</t>
  </si>
  <si>
    <t>STAR VIII</t>
  </si>
  <si>
    <t>Sucorinvest Proteksi 38</t>
  </si>
  <si>
    <t>Sucorinvest USD Balanced Fund</t>
  </si>
  <si>
    <t>Syailendra Manta Dana Kas</t>
  </si>
  <si>
    <t>Syailendra Money Market Fund 5</t>
  </si>
  <si>
    <t>Trimegah Terproteksi Futura 19</t>
  </si>
  <si>
    <t>PRUlink Fund Performance Ranking - Aug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</si>
</sst>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d\-mmm\-yy;@"/>
    <numFmt numFmtId="168" formatCode="_(* #,##0_);_(* \(#,##0\);_(* &quot;-&quot;??_);_(@_)"/>
    <numFmt numFmtId="169" formatCode="_(&quot;Rp&quot;* #,##0.00_);_(&quot;Rp&quot;* \(#,##0.00\);_(&quot;Rp&quot;* &quot;-&quot;??_);_(@_)"/>
    <numFmt numFmtId="170" formatCode="_(* #,##0.0_);_(* \(#,##0.0\);_(* &quot;-&quot;??_);_(@_)"/>
  </numFmts>
  <fonts count="73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Helvetica"/>
      <family val="2"/>
    </font>
    <font>
      <b/>
      <sz val="10"/>
      <color indexed="9"/>
      <name val="Helvetica"/>
      <family val="2"/>
    </font>
    <font>
      <b/>
      <sz val="13"/>
      <color indexed="10"/>
      <name val="Helvetica"/>
      <family val="2"/>
    </font>
    <font>
      <sz val="10"/>
      <color indexed="8"/>
      <name val="Helvetic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Helvetica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rgb="FFFF0000"/>
      <name val="Helvetica"/>
      <family val="2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455560"/>
      <name val="Arial"/>
      <family val="2"/>
    </font>
    <font>
      <b/>
      <sz val="10"/>
      <color rgb="FFFFFFFF"/>
      <name val="Arial"/>
      <family val="2"/>
    </font>
    <font>
      <i/>
      <sz val="10"/>
      <color rgb="FF455560"/>
      <name val="Arial"/>
      <family val="2"/>
    </font>
    <font>
      <b/>
      <sz val="18"/>
      <color rgb="FFFF0000"/>
      <name val="Helvetica"/>
      <family val="2"/>
    </font>
    <font>
      <sz val="10"/>
      <color theme="3" tint="-0.249977111117893"/>
      <name val="Arial"/>
      <family val="2"/>
    </font>
    <font>
      <b/>
      <sz val="10"/>
      <color rgb="FFFF0000"/>
      <name val="Helvetica"/>
      <family val="2"/>
    </font>
    <font>
      <i/>
      <sz val="10"/>
      <color theme="3" tint="-0.249977111117893"/>
      <name val="Arial"/>
      <family val="2"/>
    </font>
    <font>
      <sz val="10"/>
      <color theme="8" tint="-0.499984740745262"/>
      <name val="Arial"/>
      <family val="2"/>
    </font>
    <font>
      <sz val="11"/>
      <name val="Calibri"/>
      <family val="2"/>
      <scheme val="minor"/>
    </font>
    <font>
      <sz val="10"/>
      <color rgb="FFFF3300"/>
      <name val="Helvetica"/>
      <family val="2"/>
    </font>
    <font>
      <sz val="10"/>
      <color theme="5" tint="-0.249977111117893"/>
      <name val="Helvetica"/>
      <family val="2"/>
    </font>
    <font>
      <sz val="10"/>
      <color theme="6" tint="-0.499984740745262"/>
      <name val="Helvetica"/>
      <family val="2"/>
    </font>
    <font>
      <sz val="10"/>
      <color rgb="FF7030A0"/>
      <name val="Helvetica"/>
      <family val="2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9"/>
      <color rgb="FF455560"/>
      <name val="Arial"/>
      <family val="2"/>
    </font>
    <font>
      <sz val="8"/>
      <color theme="1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4F81BD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68737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AEDEE"/>
        <bgColor indexed="64"/>
      </patternFill>
    </fill>
    <fill>
      <patternFill patternType="solid">
        <fgColor rgb="FF455560"/>
        <bgColor indexed="64"/>
      </patternFill>
    </fill>
    <fill>
      <patternFill patternType="solid">
        <fgColor rgb="FFFFF6DC"/>
        <bgColor indexed="64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ashed">
        <color indexed="23"/>
      </top>
      <bottom style="dashed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rgb="FFFFFFFF"/>
      </top>
      <bottom style="thick">
        <color rgb="FFFFFFFF"/>
      </bottom>
      <diagonal/>
    </border>
    <border>
      <left style="thin">
        <color theme="0"/>
      </left>
      <right style="thin">
        <color theme="0"/>
      </right>
      <top style="thin">
        <color rgb="FFFFFFFF"/>
      </top>
      <bottom style="medium">
        <color rgb="FFFFFFFF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rgb="FFFFFFFF"/>
      </top>
      <bottom/>
      <diagonal/>
    </border>
    <border>
      <left style="thin">
        <color theme="0"/>
      </left>
      <right style="thin">
        <color theme="0"/>
      </right>
      <top/>
      <bottom style="thin">
        <color rgb="FFFFFFFF"/>
      </bottom>
      <diagonal/>
    </border>
  </borders>
  <cellStyleXfs count="167">
    <xf numFmtId="0" fontId="0" fillId="0" borderId="0"/>
    <xf numFmtId="0" fontId="2" fillId="0" borderId="0">
      <alignment vertical="top"/>
    </xf>
    <xf numFmtId="0" fontId="29" fillId="24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25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29" fillId="26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29" fillId="27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29" fillId="28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29" fillId="2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29" fillId="30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29" fillId="31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29" fillId="32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29" fillId="33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29" fillId="3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29" fillId="35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30" fillId="36" borderId="0" applyNumberFormat="0" applyBorder="0" applyAlignment="0" applyProtection="0"/>
    <xf numFmtId="0" fontId="10" fillId="12" borderId="0" applyNumberFormat="0" applyBorder="0" applyAlignment="0" applyProtection="0"/>
    <xf numFmtId="0" fontId="30" fillId="37" borderId="0" applyNumberFormat="0" applyBorder="0" applyAlignment="0" applyProtection="0"/>
    <xf numFmtId="0" fontId="10" fillId="9" borderId="0" applyNumberFormat="0" applyBorder="0" applyAlignment="0" applyProtection="0"/>
    <xf numFmtId="0" fontId="30" fillId="38" borderId="0" applyNumberFormat="0" applyBorder="0" applyAlignment="0" applyProtection="0"/>
    <xf numFmtId="0" fontId="10" fillId="10" borderId="0" applyNumberFormat="0" applyBorder="0" applyAlignment="0" applyProtection="0"/>
    <xf numFmtId="0" fontId="30" fillId="39" borderId="0" applyNumberFormat="0" applyBorder="0" applyAlignment="0" applyProtection="0"/>
    <xf numFmtId="0" fontId="10" fillId="13" borderId="0" applyNumberFormat="0" applyBorder="0" applyAlignment="0" applyProtection="0"/>
    <xf numFmtId="0" fontId="30" fillId="40" borderId="0" applyNumberFormat="0" applyBorder="0" applyAlignment="0" applyProtection="0"/>
    <xf numFmtId="0" fontId="10" fillId="14" borderId="0" applyNumberFormat="0" applyBorder="0" applyAlignment="0" applyProtection="0"/>
    <xf numFmtId="0" fontId="30" fillId="41" borderId="0" applyNumberFormat="0" applyBorder="0" applyAlignment="0" applyProtection="0"/>
    <xf numFmtId="0" fontId="10" fillId="15" borderId="0" applyNumberFormat="0" applyBorder="0" applyAlignment="0" applyProtection="0"/>
    <xf numFmtId="0" fontId="30" fillId="42" borderId="0" applyNumberFormat="0" applyBorder="0" applyAlignment="0" applyProtection="0"/>
    <xf numFmtId="0" fontId="10" fillId="16" borderId="0" applyNumberFormat="0" applyBorder="0" applyAlignment="0" applyProtection="0"/>
    <xf numFmtId="0" fontId="30" fillId="43" borderId="0" applyNumberFormat="0" applyBorder="0" applyAlignment="0" applyProtection="0"/>
    <xf numFmtId="0" fontId="10" fillId="17" borderId="0" applyNumberFormat="0" applyBorder="0" applyAlignment="0" applyProtection="0"/>
    <xf numFmtId="0" fontId="30" fillId="44" borderId="0" applyNumberFormat="0" applyBorder="0" applyAlignment="0" applyProtection="0"/>
    <xf numFmtId="0" fontId="10" fillId="18" borderId="0" applyNumberFormat="0" applyBorder="0" applyAlignment="0" applyProtection="0"/>
    <xf numFmtId="0" fontId="30" fillId="45" borderId="0" applyNumberFormat="0" applyBorder="0" applyAlignment="0" applyProtection="0"/>
    <xf numFmtId="0" fontId="10" fillId="13" borderId="0" applyNumberFormat="0" applyBorder="0" applyAlignment="0" applyProtection="0"/>
    <xf numFmtId="0" fontId="30" fillId="46" borderId="0" applyNumberFormat="0" applyBorder="0" applyAlignment="0" applyProtection="0"/>
    <xf numFmtId="0" fontId="10" fillId="14" borderId="0" applyNumberFormat="0" applyBorder="0" applyAlignment="0" applyProtection="0"/>
    <xf numFmtId="0" fontId="30" fillId="47" borderId="0" applyNumberFormat="0" applyBorder="0" applyAlignment="0" applyProtection="0"/>
    <xf numFmtId="0" fontId="10" fillId="19" borderId="0" applyNumberFormat="0" applyBorder="0" applyAlignment="0" applyProtection="0"/>
    <xf numFmtId="0" fontId="31" fillId="48" borderId="0" applyNumberFormat="0" applyBorder="0" applyAlignment="0" applyProtection="0"/>
    <xf numFmtId="0" fontId="11" fillId="3" borderId="0" applyNumberFormat="0" applyBorder="0" applyAlignment="0" applyProtection="0"/>
    <xf numFmtId="0" fontId="1" fillId="49" borderId="0"/>
    <xf numFmtId="0" fontId="32" fillId="50" borderId="12" applyNumberFormat="0" applyAlignment="0" applyProtection="0"/>
    <xf numFmtId="0" fontId="12" fillId="20" borderId="1" applyNumberFormat="0" applyAlignment="0" applyProtection="0"/>
    <xf numFmtId="0" fontId="33" fillId="51" borderId="13" applyNumberFormat="0" applyAlignment="0" applyProtection="0"/>
    <xf numFmtId="0" fontId="1" fillId="21" borderId="2" applyNumberFormat="0" applyAlignment="0" applyProtection="0"/>
    <xf numFmtId="166" fontId="29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5" fillId="52" borderId="0" applyNumberFormat="0" applyBorder="0" applyAlignment="0" applyProtection="0"/>
    <xf numFmtId="0" fontId="15" fillId="4" borderId="0" applyNumberFormat="0" applyBorder="0" applyAlignment="0" applyProtection="0"/>
    <xf numFmtId="0" fontId="36" fillId="0" borderId="14" applyNumberFormat="0" applyFill="0" applyAlignment="0" applyProtection="0"/>
    <xf numFmtId="0" fontId="16" fillId="0" borderId="3" applyNumberFormat="0" applyFill="0" applyAlignment="0" applyProtection="0"/>
    <xf numFmtId="0" fontId="37" fillId="0" borderId="15" applyNumberFormat="0" applyFill="0" applyAlignment="0" applyProtection="0"/>
    <xf numFmtId="0" fontId="17" fillId="0" borderId="4" applyNumberFormat="0" applyFill="0" applyAlignment="0" applyProtection="0"/>
    <xf numFmtId="0" fontId="38" fillId="0" borderId="16" applyNumberFormat="0" applyFill="0" applyAlignment="0" applyProtection="0"/>
    <xf numFmtId="0" fontId="18" fillId="0" borderId="5" applyNumberFormat="0" applyFill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9" fillId="53" borderId="12" applyNumberFormat="0" applyAlignment="0" applyProtection="0"/>
    <xf numFmtId="0" fontId="20" fillId="7" borderId="1" applyNumberFormat="0" applyAlignment="0" applyProtection="0"/>
    <xf numFmtId="0" fontId="40" fillId="0" borderId="17" applyNumberFormat="0" applyFill="0" applyAlignment="0" applyProtection="0"/>
    <xf numFmtId="0" fontId="21" fillId="0" borderId="6" applyNumberFormat="0" applyFill="0" applyAlignment="0" applyProtection="0"/>
    <xf numFmtId="0" fontId="41" fillId="54" borderId="0" applyNumberFormat="0" applyBorder="0" applyAlignment="0" applyProtection="0"/>
    <xf numFmtId="0" fontId="22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55" borderId="18" applyNumberFormat="0" applyFont="0" applyAlignment="0" applyProtection="0"/>
    <xf numFmtId="0" fontId="2" fillId="23" borderId="7" applyNumberFormat="0" applyFont="0" applyAlignment="0" applyProtection="0"/>
    <xf numFmtId="0" fontId="43" fillId="50" borderId="19" applyNumberFormat="0" applyAlignment="0" applyProtection="0"/>
    <xf numFmtId="0" fontId="23" fillId="20" borderId="8" applyNumberFormat="0" applyAlignment="0" applyProtection="0"/>
    <xf numFmtId="9" fontId="2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20" applyNumberFormat="0" applyFill="0" applyAlignment="0" applyProtection="0"/>
    <xf numFmtId="0" fontId="25" fillId="0" borderId="9" applyNumberFormat="0" applyFill="0" applyAlignment="0" applyProtection="0"/>
    <xf numFmtId="0" fontId="46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337">
    <xf numFmtId="0" fontId="0" fillId="0" borderId="0" xfId="0"/>
    <xf numFmtId="0" fontId="47" fillId="0" borderId="0" xfId="0" applyFont="1" applyAlignment="1">
      <alignment horizontal="center"/>
    </xf>
    <xf numFmtId="167" fontId="47" fillId="0" borderId="0" xfId="0" applyNumberFormat="1" applyFont="1" applyAlignment="1">
      <alignment horizontal="center"/>
    </xf>
    <xf numFmtId="0" fontId="47" fillId="0" borderId="0" xfId="0" applyFont="1"/>
    <xf numFmtId="166" fontId="47" fillId="0" borderId="0" xfId="0" applyNumberFormat="1" applyFont="1"/>
    <xf numFmtId="0" fontId="48" fillId="56" borderId="0" xfId="0" applyFont="1" applyFill="1"/>
    <xf numFmtId="167" fontId="48" fillId="56" borderId="0" xfId="0" applyNumberFormat="1" applyFont="1" applyFill="1" applyAlignment="1">
      <alignment horizontal="center"/>
    </xf>
    <xf numFmtId="0" fontId="47" fillId="56" borderId="0" xfId="0" applyFont="1" applyFill="1"/>
    <xf numFmtId="0" fontId="49" fillId="57" borderId="21" xfId="0" applyFont="1" applyFill="1" applyBorder="1" applyAlignment="1">
      <alignment horizontal="center"/>
    </xf>
    <xf numFmtId="168" fontId="50" fillId="58" borderId="21" xfId="69" applyNumberFormat="1" applyFont="1" applyFill="1" applyBorder="1" applyAlignment="1">
      <alignment horizontal="center"/>
    </xf>
    <xf numFmtId="0" fontId="51" fillId="59" borderId="21" xfId="0" applyFont="1" applyFill="1" applyBorder="1"/>
    <xf numFmtId="166" fontId="50" fillId="58" borderId="21" xfId="69" applyFont="1" applyFill="1" applyBorder="1" applyAlignment="1">
      <alignment horizontal="center"/>
    </xf>
    <xf numFmtId="168" fontId="50" fillId="60" borderId="21" xfId="69" applyNumberFormat="1" applyFont="1" applyFill="1" applyBorder="1"/>
    <xf numFmtId="0" fontId="50" fillId="0" borderId="21" xfId="0" applyFont="1" applyBorder="1" applyAlignment="1">
      <alignment horizontal="center"/>
    </xf>
    <xf numFmtId="168" fontId="50" fillId="0" borderId="21" xfId="69" applyNumberFormat="1" applyFont="1" applyBorder="1" applyAlignment="1">
      <alignment horizontal="center" vertical="center"/>
    </xf>
    <xf numFmtId="167" fontId="50" fillId="0" borderId="21" xfId="69" applyNumberFormat="1" applyFont="1" applyBorder="1" applyAlignment="1">
      <alignment horizontal="center"/>
    </xf>
    <xf numFmtId="168" fontId="50" fillId="0" borderId="21" xfId="69" applyNumberFormat="1" applyFont="1" applyBorder="1" applyAlignment="1">
      <alignment horizontal="center"/>
    </xf>
    <xf numFmtId="168" fontId="50" fillId="60" borderId="21" xfId="69" applyNumberFormat="1" applyFont="1" applyFill="1" applyBorder="1" applyAlignment="1">
      <alignment horizontal="center"/>
    </xf>
    <xf numFmtId="166" fontId="50" fillId="60" borderId="21" xfId="69" applyFont="1" applyFill="1" applyBorder="1" applyAlignment="1">
      <alignment horizontal="center"/>
    </xf>
    <xf numFmtId="168" fontId="50" fillId="58" borderId="21" xfId="69" applyNumberFormat="1" applyFont="1" applyFill="1" applyBorder="1"/>
    <xf numFmtId="168" fontId="52" fillId="58" borderId="21" xfId="69" applyNumberFormat="1" applyFont="1" applyFill="1" applyBorder="1"/>
    <xf numFmtId="0" fontId="52" fillId="0" borderId="21" xfId="0" applyFont="1" applyBorder="1" applyAlignment="1">
      <alignment horizontal="center"/>
    </xf>
    <xf numFmtId="168" fontId="52" fillId="0" borderId="21" xfId="69" applyNumberFormat="1" applyFont="1" applyBorder="1" applyAlignment="1">
      <alignment horizontal="center"/>
    </xf>
    <xf numFmtId="167" fontId="52" fillId="0" borderId="21" xfId="69" applyNumberFormat="1" applyFont="1" applyBorder="1" applyAlignment="1">
      <alignment horizontal="center"/>
    </xf>
    <xf numFmtId="0" fontId="48" fillId="0" borderId="0" xfId="0" applyFont="1"/>
    <xf numFmtId="166" fontId="50" fillId="60" borderId="21" xfId="69" applyFont="1" applyFill="1" applyBorder="1" applyAlignment="1">
      <alignment horizontal="right"/>
    </xf>
    <xf numFmtId="0" fontId="51" fillId="61" borderId="21" xfId="0" applyFont="1" applyFill="1" applyBorder="1"/>
    <xf numFmtId="167" fontId="50" fillId="0" borderId="21" xfId="69" applyNumberFormat="1" applyFont="1" applyFill="1" applyBorder="1" applyAlignment="1">
      <alignment horizontal="center"/>
    </xf>
    <xf numFmtId="167" fontId="52" fillId="0" borderId="21" xfId="69" applyNumberFormat="1" applyFont="1" applyFill="1" applyBorder="1" applyAlignment="1">
      <alignment horizontal="center"/>
    </xf>
    <xf numFmtId="0" fontId="49" fillId="57" borderId="21" xfId="0" applyFont="1" applyFill="1" applyBorder="1" applyAlignment="1">
      <alignment horizontal="centerContinuous"/>
    </xf>
    <xf numFmtId="0" fontId="47" fillId="0" borderId="0" xfId="0" applyFont="1" applyFill="1"/>
    <xf numFmtId="0" fontId="49" fillId="0" borderId="21" xfId="0" applyFont="1" applyFill="1" applyBorder="1" applyAlignment="1">
      <alignment horizontal="center"/>
    </xf>
    <xf numFmtId="168" fontId="50" fillId="0" borderId="21" xfId="69" applyNumberFormat="1" applyFont="1" applyFill="1" applyBorder="1" applyAlignment="1">
      <alignment horizontal="center"/>
    </xf>
    <xf numFmtId="168" fontId="52" fillId="0" borderId="21" xfId="69" applyNumberFormat="1" applyFont="1" applyFill="1" applyBorder="1" applyAlignment="1">
      <alignment horizontal="center"/>
    </xf>
    <xf numFmtId="0" fontId="47" fillId="57" borderId="0" xfId="0" applyFont="1" applyFill="1" applyAlignment="1">
      <alignment horizontal="centerContinuous"/>
    </xf>
    <xf numFmtId="166" fontId="47" fillId="57" borderId="0" xfId="0" applyNumberFormat="1" applyFont="1" applyFill="1" applyAlignment="1">
      <alignment horizontal="centerContinuous"/>
    </xf>
    <xf numFmtId="0" fontId="49" fillId="57" borderId="22" xfId="0" applyFont="1" applyFill="1" applyBorder="1" applyAlignment="1">
      <alignment horizontal="centerContinuous"/>
    </xf>
    <xf numFmtId="0" fontId="49" fillId="57" borderId="23" xfId="0" applyFont="1" applyFill="1" applyBorder="1" applyAlignment="1">
      <alignment horizontal="centerContinuous"/>
    </xf>
    <xf numFmtId="0" fontId="49" fillId="57" borderId="24" xfId="0" applyFont="1" applyFill="1" applyBorder="1" applyAlignment="1">
      <alignment horizontal="centerContinuous"/>
    </xf>
    <xf numFmtId="1" fontId="3" fillId="0" borderId="10" xfId="1" applyNumberFormat="1" applyFont="1" applyFill="1" applyBorder="1" applyAlignment="1">
      <alignment horizontal="center"/>
    </xf>
    <xf numFmtId="2" fontId="3" fillId="0" borderId="10" xfId="1" applyNumberFormat="1" applyFont="1" applyFill="1" applyBorder="1" applyAlignment="1">
      <alignment horizontal="center"/>
    </xf>
    <xf numFmtId="0" fontId="0" fillId="0" borderId="0" xfId="0" applyFill="1"/>
    <xf numFmtId="168" fontId="50" fillId="58" borderId="0" xfId="69" applyNumberFormat="1" applyFont="1" applyFill="1" applyBorder="1" applyAlignment="1">
      <alignment horizontal="center"/>
    </xf>
    <xf numFmtId="166" fontId="50" fillId="58" borderId="0" xfId="69" applyFont="1" applyFill="1" applyBorder="1" applyAlignment="1">
      <alignment horizontal="center"/>
    </xf>
    <xf numFmtId="168" fontId="52" fillId="0" borderId="0" xfId="69" applyNumberFormat="1" applyFont="1" applyFill="1" applyBorder="1" applyAlignment="1">
      <alignment horizontal="center"/>
    </xf>
    <xf numFmtId="0" fontId="4" fillId="58" borderId="0" xfId="0" applyFont="1" applyFill="1" applyBorder="1"/>
    <xf numFmtId="166" fontId="52" fillId="58" borderId="0" xfId="69" applyFont="1" applyFill="1" applyBorder="1" applyAlignment="1">
      <alignment horizontal="center"/>
    </xf>
    <xf numFmtId="166" fontId="29" fillId="0" borderId="0" xfId="69" applyNumberFormat="1" applyFont="1"/>
    <xf numFmtId="166" fontId="50" fillId="56" borderId="0" xfId="69" applyFont="1" applyFill="1" applyBorder="1" applyAlignment="1">
      <alignment horizontal="center"/>
    </xf>
    <xf numFmtId="166" fontId="47" fillId="0" borderId="0" xfId="69" applyFont="1"/>
    <xf numFmtId="166" fontId="50" fillId="58" borderId="21" xfId="69" applyFont="1" applyFill="1" applyBorder="1" applyAlignment="1">
      <alignment horizontal="right"/>
    </xf>
    <xf numFmtId="166" fontId="29" fillId="0" borderId="0" xfId="69" applyNumberFormat="1" applyFont="1" applyFill="1"/>
    <xf numFmtId="0" fontId="49" fillId="57" borderId="25" xfId="0" applyFont="1" applyFill="1" applyBorder="1" applyAlignment="1">
      <alignment horizontal="center"/>
    </xf>
    <xf numFmtId="0" fontId="49" fillId="57" borderId="23" xfId="0" applyFont="1" applyFill="1" applyBorder="1" applyAlignment="1">
      <alignment horizontal="center"/>
    </xf>
    <xf numFmtId="0" fontId="49" fillId="57" borderId="24" xfId="0" applyFont="1" applyFill="1" applyBorder="1" applyAlignment="1">
      <alignment horizontal="center"/>
    </xf>
    <xf numFmtId="0" fontId="49" fillId="56" borderId="23" xfId="0" applyFont="1" applyFill="1" applyBorder="1" applyAlignment="1">
      <alignment horizontal="centerContinuous"/>
    </xf>
    <xf numFmtId="0" fontId="49" fillId="56" borderId="25" xfId="0" applyFont="1" applyFill="1" applyBorder="1" applyAlignment="1">
      <alignment horizontal="center"/>
    </xf>
    <xf numFmtId="1" fontId="47" fillId="56" borderId="0" xfId="0" applyNumberFormat="1" applyFont="1" applyFill="1"/>
    <xf numFmtId="0" fontId="49" fillId="56" borderId="21" xfId="0" applyFont="1" applyFill="1" applyBorder="1" applyAlignment="1">
      <alignment horizontal="center"/>
    </xf>
    <xf numFmtId="1" fontId="50" fillId="0" borderId="0" xfId="0" applyNumberFormat="1" applyFont="1"/>
    <xf numFmtId="1" fontId="50" fillId="56" borderId="0" xfId="0" applyNumberFormat="1" applyFont="1" applyFill="1"/>
    <xf numFmtId="0" fontId="50" fillId="0" borderId="0" xfId="0" applyFont="1"/>
    <xf numFmtId="3" fontId="50" fillId="0" borderId="0" xfId="0" applyNumberFormat="1" applyFont="1" applyAlignment="1">
      <alignment horizontal="center"/>
    </xf>
    <xf numFmtId="3" fontId="50" fillId="60" borderId="26" xfId="69" applyNumberFormat="1" applyFont="1" applyFill="1" applyBorder="1" applyAlignment="1">
      <alignment horizontal="center"/>
    </xf>
    <xf numFmtId="3" fontId="50" fillId="56" borderId="0" xfId="0" applyNumberFormat="1" applyFont="1" applyFill="1" applyAlignment="1">
      <alignment horizontal="center"/>
    </xf>
    <xf numFmtId="3" fontId="50" fillId="60" borderId="27" xfId="0" applyNumberFormat="1" applyFont="1" applyFill="1" applyBorder="1" applyAlignment="1">
      <alignment horizontal="center"/>
    </xf>
    <xf numFmtId="3" fontId="50" fillId="60" borderId="26" xfId="0" applyNumberFormat="1" applyFont="1" applyFill="1" applyBorder="1" applyAlignment="1">
      <alignment horizontal="center"/>
    </xf>
    <xf numFmtId="3" fontId="50" fillId="60" borderId="28" xfId="0" applyNumberFormat="1" applyFont="1" applyFill="1" applyBorder="1" applyAlignment="1">
      <alignment horizontal="center"/>
    </xf>
    <xf numFmtId="166" fontId="2" fillId="58" borderId="21" xfId="69" applyFont="1" applyFill="1" applyBorder="1" applyAlignment="1">
      <alignment horizontal="right"/>
    </xf>
    <xf numFmtId="166" fontId="2" fillId="58" borderId="21" xfId="69" applyFont="1" applyFill="1" applyBorder="1" applyAlignment="1">
      <alignment horizontal="center"/>
    </xf>
    <xf numFmtId="166" fontId="2" fillId="60" borderId="21" xfId="69" applyFont="1" applyFill="1" applyBorder="1" applyAlignment="1">
      <alignment horizontal="right"/>
    </xf>
    <xf numFmtId="10" fontId="5" fillId="56" borderId="0" xfId="156" applyNumberFormat="1" applyFont="1" applyFill="1" applyBorder="1" applyAlignment="1">
      <alignment horizontal="left" vertical="center"/>
    </xf>
    <xf numFmtId="10" fontId="5" fillId="56" borderId="0" xfId="156" applyNumberFormat="1" applyFont="1" applyFill="1" applyBorder="1" applyAlignment="1">
      <alignment horizontal="center" vertical="center"/>
    </xf>
    <xf numFmtId="0" fontId="5" fillId="56" borderId="0" xfId="0" applyFont="1" applyFill="1" applyBorder="1" applyAlignment="1">
      <alignment horizontal="center" vertical="center" wrapText="1"/>
    </xf>
    <xf numFmtId="0" fontId="0" fillId="56" borderId="0" xfId="0" applyFill="1"/>
    <xf numFmtId="0" fontId="46" fillId="56" borderId="0" xfId="0" applyFont="1" applyFill="1"/>
    <xf numFmtId="0" fontId="6" fillId="62" borderId="0" xfId="0" applyFont="1" applyFill="1" applyAlignment="1">
      <alignment vertical="center"/>
    </xf>
    <xf numFmtId="0" fontId="6" fillId="62" borderId="0" xfId="0" applyFont="1" applyFill="1" applyAlignment="1">
      <alignment horizontal="center" vertical="center"/>
    </xf>
    <xf numFmtId="10" fontId="5" fillId="56" borderId="11" xfId="156" applyNumberFormat="1" applyFont="1" applyFill="1" applyBorder="1" applyAlignment="1">
      <alignment horizontal="left" vertical="center"/>
    </xf>
    <xf numFmtId="166" fontId="5" fillId="56" borderId="11" xfId="69" applyFont="1" applyFill="1" applyBorder="1" applyAlignment="1">
      <alignment horizontal="center" vertical="center"/>
    </xf>
    <xf numFmtId="166" fontId="5" fillId="63" borderId="11" xfId="69" applyFont="1" applyFill="1" applyBorder="1" applyAlignment="1">
      <alignment horizontal="center" vertical="center"/>
    </xf>
    <xf numFmtId="10" fontId="53" fillId="56" borderId="11" xfId="156" applyNumberFormat="1" applyFont="1" applyFill="1" applyBorder="1" applyAlignment="1">
      <alignment horizontal="left" vertical="center"/>
    </xf>
    <xf numFmtId="166" fontId="5" fillId="56" borderId="0" xfId="69" applyFont="1" applyFill="1" applyBorder="1" applyAlignment="1">
      <alignment horizontal="center" vertical="center"/>
    </xf>
    <xf numFmtId="0" fontId="0" fillId="56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68" fontId="50" fillId="64" borderId="0" xfId="69" applyNumberFormat="1" applyFont="1" applyFill="1" applyBorder="1" applyAlignment="1">
      <alignment horizontal="center"/>
    </xf>
    <xf numFmtId="0" fontId="2" fillId="64" borderId="21" xfId="0" applyFont="1" applyFill="1" applyBorder="1"/>
    <xf numFmtId="166" fontId="29" fillId="56" borderId="0" xfId="69" applyFont="1" applyFill="1"/>
    <xf numFmtId="10" fontId="29" fillId="56" borderId="0" xfId="156" applyNumberFormat="1" applyFont="1" applyFill="1"/>
    <xf numFmtId="166" fontId="6" fillId="62" borderId="0" xfId="69" applyFont="1" applyFill="1" applyAlignment="1">
      <alignment horizontal="center" vertical="center"/>
    </xf>
    <xf numFmtId="10" fontId="6" fillId="62" borderId="0" xfId="156" applyNumberFormat="1" applyFont="1" applyFill="1" applyAlignment="1">
      <alignment horizontal="center" vertical="center"/>
    </xf>
    <xf numFmtId="0" fontId="45" fillId="56" borderId="0" xfId="0" applyFont="1" applyFill="1" applyAlignment="1">
      <alignment horizontal="right"/>
    </xf>
    <xf numFmtId="15" fontId="6" fillId="62" borderId="0" xfId="69" applyNumberFormat="1" applyFont="1" applyFill="1" applyAlignment="1">
      <alignment horizontal="center" vertical="center"/>
    </xf>
    <xf numFmtId="0" fontId="0" fillId="59" borderId="0" xfId="0" applyFill="1"/>
    <xf numFmtId="10" fontId="53" fillId="65" borderId="11" xfId="156" applyNumberFormat="1" applyFont="1" applyFill="1" applyBorder="1" applyAlignment="1">
      <alignment horizontal="left" vertical="center"/>
    </xf>
    <xf numFmtId="166" fontId="29" fillId="65" borderId="0" xfId="69" applyFont="1" applyFill="1"/>
    <xf numFmtId="166" fontId="0" fillId="65" borderId="0" xfId="0" applyNumberFormat="1" applyFill="1"/>
    <xf numFmtId="10" fontId="29" fillId="65" borderId="0" xfId="156" applyNumberFormat="1" applyFont="1" applyFill="1"/>
    <xf numFmtId="0" fontId="46" fillId="65" borderId="0" xfId="0" applyFont="1" applyFill="1"/>
    <xf numFmtId="0" fontId="0" fillId="65" borderId="0" xfId="0" applyFill="1"/>
    <xf numFmtId="166" fontId="0" fillId="56" borderId="0" xfId="0" applyNumberFormat="1" applyFill="1"/>
    <xf numFmtId="10" fontId="5" fillId="65" borderId="11" xfId="156" applyNumberFormat="1" applyFont="1" applyFill="1" applyBorder="1" applyAlignment="1">
      <alignment horizontal="left" vertical="center"/>
    </xf>
    <xf numFmtId="10" fontId="46" fillId="65" borderId="0" xfId="156" applyNumberFormat="1" applyFont="1" applyFill="1"/>
    <xf numFmtId="0" fontId="0" fillId="63" borderId="0" xfId="0" applyFill="1"/>
    <xf numFmtId="0" fontId="2" fillId="0" borderId="0" xfId="101"/>
    <xf numFmtId="166" fontId="29" fillId="63" borderId="0" xfId="69" applyFont="1" applyFill="1"/>
    <xf numFmtId="0" fontId="6" fillId="62" borderId="0" xfId="0" applyFont="1" applyFill="1" applyBorder="1" applyAlignment="1">
      <alignment vertical="center"/>
    </xf>
    <xf numFmtId="0" fontId="6" fillId="62" borderId="0" xfId="0" applyFont="1" applyFill="1" applyBorder="1" applyAlignment="1">
      <alignment horizontal="center" vertical="center"/>
    </xf>
    <xf numFmtId="0" fontId="33" fillId="62" borderId="0" xfId="0" applyFont="1" applyFill="1" applyAlignment="1">
      <alignment horizontal="center"/>
    </xf>
    <xf numFmtId="167" fontId="6" fillId="62" borderId="0" xfId="69" applyNumberFormat="1" applyFont="1" applyFill="1" applyAlignment="1">
      <alignment horizontal="center" vertical="center"/>
    </xf>
    <xf numFmtId="15" fontId="6" fillId="62" borderId="0" xfId="0" applyNumberFormat="1" applyFont="1" applyFill="1" applyAlignment="1">
      <alignment horizontal="center" vertical="center"/>
    </xf>
    <xf numFmtId="0" fontId="0" fillId="56" borderId="0" xfId="0" applyFill="1" applyAlignment="1"/>
    <xf numFmtId="0" fontId="0" fillId="0" borderId="0" xfId="0" applyFill="1" applyAlignment="1">
      <alignment horizontal="center"/>
    </xf>
    <xf numFmtId="166" fontId="5" fillId="56" borderId="0" xfId="69" applyFont="1" applyFill="1" applyBorder="1" applyAlignment="1">
      <alignment horizontal="left" vertical="center"/>
    </xf>
    <xf numFmtId="166" fontId="5" fillId="0" borderId="0" xfId="69" applyFont="1" applyFill="1" applyBorder="1" applyAlignment="1">
      <alignment horizontal="center" vertical="center"/>
    </xf>
    <xf numFmtId="10" fontId="29" fillId="63" borderId="0" xfId="156" applyNumberFormat="1" applyFont="1" applyFill="1"/>
    <xf numFmtId="166" fontId="29" fillId="63" borderId="11" xfId="69" applyFont="1" applyFill="1" applyBorder="1"/>
    <xf numFmtId="166" fontId="5" fillId="63" borderId="0" xfId="69" applyFont="1" applyFill="1" applyBorder="1" applyAlignment="1">
      <alignment horizontal="center" vertical="center"/>
    </xf>
    <xf numFmtId="166" fontId="29" fillId="0" borderId="0" xfId="69" applyFont="1" applyFill="1"/>
    <xf numFmtId="0" fontId="54" fillId="0" borderId="0" xfId="0" applyFont="1" applyFill="1" applyAlignment="1">
      <alignment vertical="center"/>
    </xf>
    <xf numFmtId="0" fontId="54" fillId="0" borderId="0" xfId="0" applyFont="1" applyAlignment="1">
      <alignment vertical="center"/>
    </xf>
    <xf numFmtId="10" fontId="29" fillId="0" borderId="0" xfId="156" applyNumberFormat="1" applyFont="1" applyFill="1"/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71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66" fontId="0" fillId="0" borderId="0" xfId="0" applyNumberFormat="1" applyFill="1"/>
    <xf numFmtId="0" fontId="0" fillId="0" borderId="0" xfId="0" applyFont="1" applyAlignment="1">
      <alignment vertical="center"/>
    </xf>
    <xf numFmtId="166" fontId="5" fillId="0" borderId="11" xfId="69" applyFont="1" applyFill="1" applyBorder="1" applyAlignment="1">
      <alignment horizontal="center" vertical="center"/>
    </xf>
    <xf numFmtId="10" fontId="5" fillId="0" borderId="11" xfId="156" applyNumberFormat="1" applyFont="1" applyFill="1" applyBorder="1" applyAlignment="1">
      <alignment horizontal="left" vertical="center"/>
    </xf>
    <xf numFmtId="166" fontId="29" fillId="0" borderId="0" xfId="69" applyFont="1" applyFill="1"/>
    <xf numFmtId="10" fontId="5" fillId="56" borderId="11" xfId="156" applyNumberFormat="1" applyFont="1" applyFill="1" applyBorder="1" applyAlignment="1">
      <alignment horizontal="left" vertical="center"/>
    </xf>
    <xf numFmtId="166" fontId="5" fillId="56" borderId="11" xfId="69" applyFont="1" applyFill="1" applyBorder="1" applyAlignment="1">
      <alignment horizontal="center" vertical="center"/>
    </xf>
    <xf numFmtId="166" fontId="29" fillId="56" borderId="0" xfId="69" applyFont="1" applyFill="1"/>
    <xf numFmtId="166" fontId="5" fillId="63" borderId="11" xfId="69" applyFont="1" applyFill="1" applyBorder="1" applyAlignment="1">
      <alignment horizontal="center" vertical="center"/>
    </xf>
    <xf numFmtId="0" fontId="0" fillId="0" borderId="0" xfId="0" applyFill="1"/>
    <xf numFmtId="166" fontId="5" fillId="56" borderId="11" xfId="69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5" fillId="0" borderId="0" xfId="71" applyNumberFormat="1" applyFont="1" applyBorder="1" applyAlignment="1">
      <alignment horizontal="center" vertical="center"/>
    </xf>
    <xf numFmtId="0" fontId="2" fillId="0" borderId="11" xfId="113" applyFont="1" applyBorder="1"/>
    <xf numFmtId="0" fontId="7" fillId="0" borderId="0" xfId="0" applyFont="1" applyAlignment="1">
      <alignment vertical="center"/>
    </xf>
    <xf numFmtId="0" fontId="55" fillId="66" borderId="29" xfId="111" applyFont="1" applyFill="1" applyBorder="1" applyAlignment="1">
      <alignment horizontal="left" vertical="center" wrapText="1" readingOrder="1"/>
    </xf>
    <xf numFmtId="10" fontId="55" fillId="66" borderId="29" xfId="157" applyNumberFormat="1" applyFont="1" applyFill="1" applyBorder="1" applyAlignment="1">
      <alignment horizontal="center" vertical="center" wrapText="1" readingOrder="1"/>
    </xf>
    <xf numFmtId="0" fontId="56" fillId="66" borderId="29" xfId="111" applyFont="1" applyFill="1" applyBorder="1" applyAlignment="1">
      <alignment horizontal="left" vertical="center" wrapText="1" readingOrder="1"/>
    </xf>
    <xf numFmtId="10" fontId="56" fillId="66" borderId="29" xfId="157" applyNumberFormat="1" applyFont="1" applyFill="1" applyBorder="1" applyAlignment="1">
      <alignment horizontal="center" vertical="center" wrapText="1" readingOrder="1"/>
    </xf>
    <xf numFmtId="0" fontId="56" fillId="66" borderId="30" xfId="111" applyFont="1" applyFill="1" applyBorder="1" applyAlignment="1">
      <alignment horizontal="left" vertical="center" wrapText="1" readingOrder="1"/>
    </xf>
    <xf numFmtId="10" fontId="56" fillId="66" borderId="31" xfId="157" applyNumberFormat="1" applyFont="1" applyFill="1" applyBorder="1" applyAlignment="1">
      <alignment horizontal="center" vertical="center" wrapText="1" readingOrder="1"/>
    </xf>
    <xf numFmtId="0" fontId="57" fillId="67" borderId="32" xfId="111" applyFont="1" applyFill="1" applyBorder="1" applyAlignment="1">
      <alignment horizontal="center" vertical="center" wrapText="1" readingOrder="1"/>
    </xf>
    <xf numFmtId="0" fontId="56" fillId="66" borderId="33" xfId="111" applyFont="1" applyFill="1" applyBorder="1" applyAlignment="1">
      <alignment horizontal="left" vertical="center" wrapText="1" readingOrder="1"/>
    </xf>
    <xf numFmtId="10" fontId="56" fillId="66" borderId="33" xfId="157" applyNumberFormat="1" applyFont="1" applyFill="1" applyBorder="1" applyAlignment="1">
      <alignment horizontal="center" vertical="center" wrapText="1" readingOrder="1"/>
    </xf>
    <xf numFmtId="0" fontId="58" fillId="66" borderId="33" xfId="111" applyFont="1" applyFill="1" applyBorder="1" applyAlignment="1">
      <alignment horizontal="left" vertical="center" wrapText="1" readingOrder="1"/>
    </xf>
    <xf numFmtId="10" fontId="58" fillId="66" borderId="33" xfId="157" applyNumberFormat="1" applyFont="1" applyFill="1" applyBorder="1" applyAlignment="1">
      <alignment horizontal="center" vertical="center" wrapText="1" readingOrder="1"/>
    </xf>
    <xf numFmtId="0" fontId="58" fillId="66" borderId="29" xfId="111" applyFont="1" applyFill="1" applyBorder="1" applyAlignment="1">
      <alignment horizontal="left" vertical="center" wrapText="1" readingOrder="1"/>
    </xf>
    <xf numFmtId="10" fontId="58" fillId="66" borderId="29" xfId="157" applyNumberFormat="1" applyFont="1" applyFill="1" applyBorder="1" applyAlignment="1">
      <alignment horizontal="center" vertical="center" wrapText="1" readingOrder="1"/>
    </xf>
    <xf numFmtId="49" fontId="58" fillId="66" borderId="29" xfId="71" applyNumberFormat="1" applyFont="1" applyFill="1" applyBorder="1" applyAlignment="1">
      <alignment horizontal="center" vertical="center" wrapText="1" readingOrder="1"/>
    </xf>
    <xf numFmtId="0" fontId="55" fillId="66" borderId="33" xfId="111" applyFont="1" applyFill="1" applyBorder="1" applyAlignment="1">
      <alignment horizontal="left" vertical="center" wrapText="1" readingOrder="1"/>
    </xf>
    <xf numFmtId="10" fontId="55" fillId="66" borderId="33" xfId="157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vertical="center"/>
    </xf>
    <xf numFmtId="1" fontId="56" fillId="66" borderId="33" xfId="71" applyNumberFormat="1" applyFont="1" applyFill="1" applyBorder="1" applyAlignment="1">
      <alignment horizontal="center" vertical="center" wrapText="1" readingOrder="1"/>
    </xf>
    <xf numFmtId="10" fontId="56" fillId="68" borderId="32" xfId="156" applyNumberFormat="1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10" fontId="56" fillId="66" borderId="33" xfId="156" applyNumberFormat="1" applyFont="1" applyFill="1" applyBorder="1" applyAlignment="1">
      <alignment horizontal="center" vertical="center" wrapText="1" readingOrder="1"/>
    </xf>
    <xf numFmtId="10" fontId="55" fillId="68" borderId="32" xfId="156" applyNumberFormat="1" applyFont="1" applyFill="1" applyBorder="1" applyAlignment="1">
      <alignment horizontal="center" vertical="center"/>
    </xf>
    <xf numFmtId="10" fontId="60" fillId="68" borderId="32" xfId="156" applyNumberFormat="1" applyFont="1" applyFill="1" applyBorder="1" applyAlignment="1">
      <alignment horizontal="center" vertical="center"/>
    </xf>
    <xf numFmtId="0" fontId="61" fillId="66" borderId="0" xfId="0" applyFont="1" applyFill="1" applyAlignment="1">
      <alignment vertical="center"/>
    </xf>
    <xf numFmtId="10" fontId="56" fillId="68" borderId="29" xfId="157" applyNumberFormat="1" applyFont="1" applyFill="1" applyBorder="1" applyAlignment="1">
      <alignment horizontal="center" vertical="center" wrapText="1" readingOrder="1"/>
    </xf>
    <xf numFmtId="1" fontId="55" fillId="66" borderId="33" xfId="71" applyNumberFormat="1" applyFont="1" applyFill="1" applyBorder="1" applyAlignment="1">
      <alignment horizontal="center" vertical="center" wrapText="1" readingOrder="1"/>
    </xf>
    <xf numFmtId="1" fontId="55" fillId="66" borderId="29" xfId="71" applyNumberFormat="1" applyFont="1" applyFill="1" applyBorder="1" applyAlignment="1">
      <alignment horizontal="center" vertical="center" wrapText="1" readingOrder="1"/>
    </xf>
    <xf numFmtId="10" fontId="55" fillId="68" borderId="29" xfId="157" applyNumberFormat="1" applyFont="1" applyFill="1" applyBorder="1" applyAlignment="1">
      <alignment horizontal="center" vertical="center" wrapText="1" readingOrder="1"/>
    </xf>
    <xf numFmtId="10" fontId="58" fillId="68" borderId="29" xfId="157" applyNumberFormat="1" applyFont="1" applyFill="1" applyBorder="1" applyAlignment="1">
      <alignment horizontal="center" vertical="center" wrapText="1" readingOrder="1"/>
    </xf>
    <xf numFmtId="1" fontId="58" fillId="66" borderId="29" xfId="71" applyNumberFormat="1" applyFont="1" applyFill="1" applyBorder="1" applyAlignment="1">
      <alignment horizontal="center" vertical="center" wrapText="1" readingOrder="1"/>
    </xf>
    <xf numFmtId="1" fontId="55" fillId="68" borderId="32" xfId="71" applyNumberFormat="1" applyFont="1" applyFill="1" applyBorder="1" applyAlignment="1">
      <alignment horizontal="center" vertical="center"/>
    </xf>
    <xf numFmtId="1" fontId="58" fillId="66" borderId="33" xfId="71" applyNumberFormat="1" applyFont="1" applyFill="1" applyBorder="1" applyAlignment="1">
      <alignment horizontal="center" vertical="center" wrapText="1" readingOrder="1"/>
    </xf>
    <xf numFmtId="1" fontId="58" fillId="68" borderId="32" xfId="71" applyNumberFormat="1" applyFont="1" applyFill="1" applyBorder="1" applyAlignment="1">
      <alignment horizontal="center" vertical="center"/>
    </xf>
    <xf numFmtId="1" fontId="56" fillId="68" borderId="32" xfId="71" applyNumberFormat="1" applyFont="1" applyFill="1" applyBorder="1" applyAlignment="1">
      <alignment horizontal="center" vertical="center"/>
    </xf>
    <xf numFmtId="1" fontId="56" fillId="66" borderId="29" xfId="71" applyNumberFormat="1" applyFont="1" applyFill="1" applyBorder="1" applyAlignment="1">
      <alignment horizontal="center" vertical="center" wrapText="1" readingOrder="1"/>
    </xf>
    <xf numFmtId="10" fontId="55" fillId="66" borderId="34" xfId="157" applyNumberFormat="1" applyFont="1" applyFill="1" applyBorder="1" applyAlignment="1">
      <alignment horizontal="center" vertical="center" wrapText="1" readingOrder="1"/>
    </xf>
    <xf numFmtId="1" fontId="55" fillId="68" borderId="29" xfId="71" applyNumberFormat="1" applyFont="1" applyFill="1" applyBorder="1" applyAlignment="1">
      <alignment horizontal="center" vertical="center" wrapText="1" readingOrder="1"/>
    </xf>
    <xf numFmtId="10" fontId="62" fillId="68" borderId="21" xfId="156" applyNumberFormat="1" applyFont="1" applyFill="1" applyBorder="1" applyAlignment="1">
      <alignment horizontal="center" vertical="center"/>
    </xf>
    <xf numFmtId="1" fontId="58" fillId="66" borderId="21" xfId="71" applyNumberFormat="1" applyFont="1" applyFill="1" applyBorder="1" applyAlignment="1">
      <alignment horizontal="center" vertical="center" wrapText="1" readingOrder="1"/>
    </xf>
    <xf numFmtId="1" fontId="58" fillId="68" borderId="21" xfId="71" applyNumberFormat="1" applyFont="1" applyFill="1" applyBorder="1" applyAlignment="1">
      <alignment horizontal="center" vertical="center" wrapText="1" readingOrder="1"/>
    </xf>
    <xf numFmtId="10" fontId="60" fillId="68" borderId="21" xfId="156" applyNumberFormat="1" applyFont="1" applyFill="1" applyBorder="1" applyAlignment="1">
      <alignment horizontal="center" vertical="center"/>
    </xf>
    <xf numFmtId="10" fontId="55" fillId="66" borderId="21" xfId="157" applyNumberFormat="1" applyFont="1" applyFill="1" applyBorder="1" applyAlignment="1">
      <alignment horizontal="center" vertical="center" wrapText="1" readingOrder="1"/>
    </xf>
    <xf numFmtId="10" fontId="55" fillId="68" borderId="21" xfId="156" applyNumberFormat="1" applyFont="1" applyFill="1" applyBorder="1" applyAlignment="1">
      <alignment horizontal="center" vertical="center"/>
    </xf>
    <xf numFmtId="1" fontId="55" fillId="66" borderId="21" xfId="71" applyNumberFormat="1" applyFont="1" applyFill="1" applyBorder="1" applyAlignment="1">
      <alignment horizontal="center" vertical="center" wrapText="1" readingOrder="1"/>
    </xf>
    <xf numFmtId="1" fontId="55" fillId="68" borderId="21" xfId="71" applyNumberFormat="1" applyFont="1" applyFill="1" applyBorder="1" applyAlignment="1">
      <alignment horizontal="center" vertical="center" wrapText="1" readingOrder="1"/>
    </xf>
    <xf numFmtId="1" fontId="55" fillId="66" borderId="21" xfId="69" applyNumberFormat="1" applyFont="1" applyFill="1" applyBorder="1" applyAlignment="1">
      <alignment horizontal="center" vertical="center" wrapText="1" readingOrder="1"/>
    </xf>
    <xf numFmtId="10" fontId="58" fillId="66" borderId="21" xfId="157" applyNumberFormat="1" applyFont="1" applyFill="1" applyBorder="1" applyAlignment="1">
      <alignment horizontal="center" vertical="center" wrapText="1" readingOrder="1"/>
    </xf>
    <xf numFmtId="10" fontId="56" fillId="66" borderId="21" xfId="157" applyNumberFormat="1" applyFont="1" applyFill="1" applyBorder="1" applyAlignment="1">
      <alignment horizontal="center" vertical="center" wrapText="1" readingOrder="1"/>
    </xf>
    <xf numFmtId="1" fontId="60" fillId="66" borderId="29" xfId="71" applyNumberFormat="1" applyFont="1" applyFill="1" applyBorder="1" applyAlignment="1">
      <alignment horizontal="center" vertical="center" wrapText="1" readingOrder="1"/>
    </xf>
    <xf numFmtId="10" fontId="58" fillId="66" borderId="29" xfId="156" applyNumberFormat="1" applyFont="1" applyFill="1" applyBorder="1" applyAlignment="1">
      <alignment horizontal="center" vertical="center" wrapText="1" readingOrder="1"/>
    </xf>
    <xf numFmtId="0" fontId="58" fillId="66" borderId="21" xfId="111" applyFont="1" applyFill="1" applyBorder="1" applyAlignment="1">
      <alignment horizontal="left" vertical="center" wrapText="1" readingOrder="1"/>
    </xf>
    <xf numFmtId="0" fontId="55" fillId="66" borderId="21" xfId="111" applyFont="1" applyFill="1" applyBorder="1" applyAlignment="1">
      <alignment horizontal="left" vertical="center" wrapText="1" readingOrder="1"/>
    </xf>
    <xf numFmtId="0" fontId="63" fillId="66" borderId="21" xfId="111" applyFont="1" applyFill="1" applyBorder="1" applyAlignment="1">
      <alignment horizontal="left" vertical="center" wrapText="1" readingOrder="1"/>
    </xf>
    <xf numFmtId="0" fontId="56" fillId="66" borderId="21" xfId="111" applyFont="1" applyFill="1" applyBorder="1" applyAlignment="1">
      <alignment horizontal="left" vertical="center" wrapText="1" readingOrder="1"/>
    </xf>
    <xf numFmtId="10" fontId="58" fillId="68" borderId="32" xfId="156" applyNumberFormat="1" applyFont="1" applyFill="1" applyBorder="1" applyAlignment="1">
      <alignment horizontal="center" vertical="center"/>
    </xf>
    <xf numFmtId="1" fontId="55" fillId="66" borderId="29" xfId="69" applyNumberFormat="1" applyFont="1" applyFill="1" applyBorder="1" applyAlignment="1">
      <alignment horizontal="center" vertical="center" wrapText="1" readingOrder="1"/>
    </xf>
    <xf numFmtId="10" fontId="55" fillId="66" borderId="29" xfId="156" applyNumberFormat="1" applyFont="1" applyFill="1" applyBorder="1" applyAlignment="1">
      <alignment horizontal="center" vertical="center" wrapText="1" readingOrder="1"/>
    </xf>
    <xf numFmtId="10" fontId="62" fillId="68" borderId="32" xfId="156" applyNumberFormat="1" applyFont="1" applyFill="1" applyBorder="1" applyAlignment="1">
      <alignment horizontal="center" vertical="center"/>
    </xf>
    <xf numFmtId="0" fontId="55" fillId="66" borderId="34" xfId="111" applyFont="1" applyFill="1" applyBorder="1" applyAlignment="1">
      <alignment horizontal="left" vertical="center" wrapText="1" readingOrder="1"/>
    </xf>
    <xf numFmtId="10" fontId="60" fillId="68" borderId="29" xfId="156" applyNumberFormat="1" applyFont="1" applyFill="1" applyBorder="1" applyAlignment="1">
      <alignment horizontal="center" vertical="center"/>
    </xf>
    <xf numFmtId="0" fontId="55" fillId="66" borderId="30" xfId="111" applyFont="1" applyFill="1" applyBorder="1" applyAlignment="1">
      <alignment horizontal="left" vertical="center" wrapText="1" readingOrder="1"/>
    </xf>
    <xf numFmtId="10" fontId="55" fillId="66" borderId="31" xfId="157" applyNumberFormat="1" applyFont="1" applyFill="1" applyBorder="1" applyAlignment="1">
      <alignment horizontal="center" vertical="center" wrapText="1" readingOrder="1"/>
    </xf>
    <xf numFmtId="10" fontId="58" fillId="68" borderId="33" xfId="157" applyNumberFormat="1" applyFont="1" applyFill="1" applyBorder="1" applyAlignment="1">
      <alignment horizontal="center" vertical="center" wrapText="1" readingOrder="1"/>
    </xf>
    <xf numFmtId="10" fontId="55" fillId="68" borderId="31" xfId="157" applyNumberFormat="1" applyFont="1" applyFill="1" applyBorder="1" applyAlignment="1">
      <alignment horizontal="center" vertical="center" wrapText="1" readingOrder="1"/>
    </xf>
    <xf numFmtId="10" fontId="55" fillId="66" borderId="33" xfId="156" applyNumberFormat="1" applyFont="1" applyFill="1" applyBorder="1" applyAlignment="1">
      <alignment horizontal="center" vertical="center" wrapText="1" readingOrder="1"/>
    </xf>
    <xf numFmtId="10" fontId="55" fillId="66" borderId="26" xfId="156" applyNumberFormat="1" applyFont="1" applyFill="1" applyBorder="1" applyAlignment="1">
      <alignment horizontal="center" vertical="center" wrapText="1" readingOrder="1"/>
    </xf>
    <xf numFmtId="10" fontId="56" fillId="68" borderId="33" xfId="157" applyNumberFormat="1" applyFont="1" applyFill="1" applyBorder="1" applyAlignment="1">
      <alignment horizontal="center" vertical="center" wrapText="1" readingOrder="1"/>
    </xf>
    <xf numFmtId="0" fontId="58" fillId="66" borderId="33" xfId="111" applyFont="1" applyFill="1" applyBorder="1" applyAlignment="1">
      <alignment horizontal="center" vertical="center" wrapText="1" readingOrder="1"/>
    </xf>
    <xf numFmtId="0" fontId="55" fillId="66" borderId="29" xfId="111" applyFont="1" applyFill="1" applyBorder="1" applyAlignment="1">
      <alignment horizontal="center" vertical="center" wrapText="1" readingOrder="1"/>
    </xf>
    <xf numFmtId="0" fontId="27" fillId="0" borderId="0" xfId="0" applyFont="1" applyAlignment="1">
      <alignment vertical="center"/>
    </xf>
    <xf numFmtId="0" fontId="56" fillId="66" borderId="35" xfId="111" applyFont="1" applyFill="1" applyBorder="1" applyAlignment="1">
      <alignment horizontal="left" vertical="center" wrapText="1" readingOrder="1"/>
    </xf>
    <xf numFmtId="10" fontId="56" fillId="66" borderId="35" xfId="157" applyNumberFormat="1" applyFont="1" applyFill="1" applyBorder="1" applyAlignment="1">
      <alignment horizontal="center" vertical="center" wrapText="1" readingOrder="1"/>
    </xf>
    <xf numFmtId="10" fontId="56" fillId="68" borderId="35" xfId="157" applyNumberFormat="1" applyFont="1" applyFill="1" applyBorder="1" applyAlignment="1">
      <alignment horizontal="center" vertical="center" wrapText="1" readingOrder="1"/>
    </xf>
    <xf numFmtId="1" fontId="56" fillId="66" borderId="35" xfId="71" applyNumberFormat="1" applyFont="1" applyFill="1" applyBorder="1" applyAlignment="1">
      <alignment horizontal="center" vertical="center" wrapText="1" readingOrder="1"/>
    </xf>
    <xf numFmtId="10" fontId="5" fillId="56" borderId="11" xfId="156" applyNumberFormat="1" applyFont="1" applyFill="1" applyBorder="1" applyAlignment="1">
      <alignment horizontal="left" vertical="center"/>
    </xf>
    <xf numFmtId="0" fontId="0" fillId="0" borderId="0" xfId="0"/>
    <xf numFmtId="10" fontId="5" fillId="56" borderId="0" xfId="156" applyNumberFormat="1" applyFont="1" applyFill="1" applyBorder="1" applyAlignment="1">
      <alignment horizontal="left" vertical="center"/>
    </xf>
    <xf numFmtId="0" fontId="6" fillId="62" borderId="0" xfId="0" applyFont="1" applyFill="1" applyAlignment="1">
      <alignment vertical="center"/>
    </xf>
    <xf numFmtId="0" fontId="6" fillId="62" borderId="0" xfId="0" applyFont="1" applyFill="1" applyAlignment="1">
      <alignment horizontal="center" vertical="center"/>
    </xf>
    <xf numFmtId="10" fontId="5" fillId="56" borderId="11" xfId="156" applyNumberFormat="1" applyFont="1" applyFill="1" applyBorder="1" applyAlignment="1">
      <alignment horizontal="left" vertical="center"/>
    </xf>
    <xf numFmtId="166" fontId="5" fillId="56" borderId="11" xfId="69" applyFont="1" applyFill="1" applyBorder="1" applyAlignment="1">
      <alignment horizontal="center" vertical="center"/>
    </xf>
    <xf numFmtId="166" fontId="5" fillId="63" borderId="11" xfId="69" applyFont="1" applyFill="1" applyBorder="1" applyAlignment="1">
      <alignment horizontal="center" vertical="center"/>
    </xf>
    <xf numFmtId="166" fontId="5" fillId="56" borderId="11" xfId="69" applyFont="1" applyFill="1" applyBorder="1" applyAlignment="1">
      <alignment horizontal="left" vertical="center"/>
    </xf>
    <xf numFmtId="10" fontId="53" fillId="56" borderId="11" xfId="156" applyNumberFormat="1" applyFont="1" applyFill="1" applyBorder="1" applyAlignment="1">
      <alignment horizontal="left" vertical="center"/>
    </xf>
    <xf numFmtId="166" fontId="5" fillId="56" borderId="0" xfId="69" applyFont="1" applyFill="1" applyBorder="1" applyAlignment="1">
      <alignment horizontal="left" vertical="center"/>
    </xf>
    <xf numFmtId="10" fontId="5" fillId="56" borderId="11" xfId="156" applyNumberFormat="1" applyFont="1" applyFill="1" applyBorder="1" applyAlignment="1">
      <alignment horizontal="left" vertical="center"/>
    </xf>
    <xf numFmtId="0" fontId="64" fillId="56" borderId="0" xfId="0" applyFont="1" applyFill="1"/>
    <xf numFmtId="0" fontId="0" fillId="0" borderId="0" xfId="0"/>
    <xf numFmtId="0" fontId="0" fillId="56" borderId="0" xfId="0" applyFill="1"/>
    <xf numFmtId="10" fontId="5" fillId="56" borderId="0" xfId="156" applyNumberFormat="1" applyFont="1" applyFill="1" applyBorder="1" applyAlignment="1">
      <alignment horizontal="left" vertical="center"/>
    </xf>
    <xf numFmtId="10" fontId="5" fillId="56" borderId="0" xfId="156" applyNumberFormat="1" applyFont="1" applyFill="1" applyBorder="1" applyAlignment="1">
      <alignment horizontal="center" vertical="center"/>
    </xf>
    <xf numFmtId="10" fontId="5" fillId="56" borderId="11" xfId="156" applyNumberFormat="1" applyFont="1" applyFill="1" applyBorder="1" applyAlignment="1">
      <alignment horizontal="left" vertical="center"/>
    </xf>
    <xf numFmtId="166" fontId="5" fillId="56" borderId="11" xfId="69" applyFont="1" applyFill="1" applyBorder="1" applyAlignment="1">
      <alignment horizontal="center" vertical="center"/>
    </xf>
    <xf numFmtId="0" fontId="5" fillId="56" borderId="0" xfId="0" applyFont="1" applyFill="1" applyBorder="1" applyAlignment="1">
      <alignment horizontal="center" vertical="center" wrapText="1"/>
    </xf>
    <xf numFmtId="0" fontId="0" fillId="56" borderId="0" xfId="0" applyFill="1" applyAlignment="1">
      <alignment horizontal="center"/>
    </xf>
    <xf numFmtId="0" fontId="6" fillId="62" borderId="0" xfId="0" applyFont="1" applyFill="1" applyAlignment="1">
      <alignment vertical="center"/>
    </xf>
    <xf numFmtId="0" fontId="6" fillId="62" borderId="0" xfId="0" applyFont="1" applyFill="1" applyAlignment="1">
      <alignment horizontal="center" vertical="center"/>
    </xf>
    <xf numFmtId="166" fontId="5" fillId="56" borderId="0" xfId="69" applyFont="1" applyFill="1" applyBorder="1" applyAlignment="1">
      <alignment horizontal="center" vertical="center"/>
    </xf>
    <xf numFmtId="10" fontId="65" fillId="56" borderId="11" xfId="156" applyNumberFormat="1" applyFont="1" applyFill="1" applyBorder="1" applyAlignment="1">
      <alignment horizontal="left" vertical="center"/>
    </xf>
    <xf numFmtId="10" fontId="66" fillId="56" borderId="11" xfId="156" applyNumberFormat="1" applyFont="1" applyFill="1" applyBorder="1" applyAlignment="1">
      <alignment horizontal="left" vertical="center"/>
    </xf>
    <xf numFmtId="10" fontId="66" fillId="56" borderId="11" xfId="156" applyNumberFormat="1" applyFont="1" applyFill="1" applyBorder="1" applyAlignment="1">
      <alignment horizontal="left" vertical="center" wrapText="1"/>
    </xf>
    <xf numFmtId="10" fontId="5" fillId="56" borderId="11" xfId="156" applyNumberFormat="1" applyFont="1" applyFill="1" applyBorder="1" applyAlignment="1">
      <alignment horizontal="left"/>
    </xf>
    <xf numFmtId="166" fontId="5" fillId="56" borderId="11" xfId="69" applyFont="1" applyFill="1" applyBorder="1" applyAlignment="1">
      <alignment horizontal="center"/>
    </xf>
    <xf numFmtId="0" fontId="6" fillId="62" borderId="0" xfId="0" applyFont="1" applyFill="1" applyBorder="1" applyAlignment="1">
      <alignment vertical="center"/>
    </xf>
    <xf numFmtId="0" fontId="6" fillId="62" borderId="0" xfId="0" applyFont="1" applyFill="1" applyBorder="1" applyAlignment="1">
      <alignment horizontal="center" vertical="center"/>
    </xf>
    <xf numFmtId="10" fontId="67" fillId="56" borderId="11" xfId="156" applyNumberFormat="1" applyFont="1" applyFill="1" applyBorder="1" applyAlignment="1">
      <alignment horizontal="left" vertical="center"/>
    </xf>
    <xf numFmtId="10" fontId="5" fillId="56" borderId="11" xfId="156" applyNumberFormat="1" applyFont="1" applyFill="1" applyBorder="1" applyAlignment="1">
      <alignment horizontal="left" vertical="center" wrapText="1"/>
    </xf>
    <xf numFmtId="10" fontId="66" fillId="56" borderId="0" xfId="156" applyNumberFormat="1" applyFont="1" applyFill="1" applyBorder="1" applyAlignment="1">
      <alignment horizontal="left" vertical="center" wrapText="1"/>
    </xf>
    <xf numFmtId="10" fontId="68" fillId="56" borderId="11" xfId="156" applyNumberFormat="1" applyFont="1" applyFill="1" applyBorder="1" applyAlignment="1">
      <alignment horizontal="left" vertical="center"/>
    </xf>
    <xf numFmtId="0" fontId="69" fillId="56" borderId="0" xfId="0" applyFont="1" applyFill="1"/>
    <xf numFmtId="166" fontId="0" fillId="0" borderId="0" xfId="0" applyNumberFormat="1" applyFill="1"/>
    <xf numFmtId="166" fontId="5" fillId="56" borderId="11" xfId="69" applyFont="1" applyFill="1" applyBorder="1" applyAlignment="1">
      <alignment horizontal="left" vertical="center"/>
    </xf>
    <xf numFmtId="0" fontId="0" fillId="56" borderId="0" xfId="0" applyFill="1" applyBorder="1"/>
    <xf numFmtId="0" fontId="0" fillId="56" borderId="0" xfId="0" applyFill="1" applyBorder="1" applyAlignment="1">
      <alignment horizontal="center"/>
    </xf>
    <xf numFmtId="0" fontId="70" fillId="56" borderId="0" xfId="0" applyFont="1" applyFill="1"/>
    <xf numFmtId="0" fontId="5" fillId="56" borderId="11" xfId="156" applyNumberFormat="1" applyFont="1" applyFill="1" applyBorder="1" applyAlignment="1">
      <alignment horizontal="left" vertical="center"/>
    </xf>
    <xf numFmtId="15" fontId="6" fillId="62" borderId="0" xfId="0" applyNumberFormat="1" applyFont="1" applyFill="1" applyAlignment="1">
      <alignment horizontal="center" vertical="center"/>
    </xf>
    <xf numFmtId="170" fontId="5" fillId="56" borderId="0" xfId="69" applyNumberFormat="1" applyFont="1" applyFill="1" applyBorder="1" applyAlignment="1">
      <alignment horizontal="center" vertical="center"/>
    </xf>
    <xf numFmtId="170" fontId="29" fillId="56" borderId="0" xfId="69" applyNumberFormat="1" applyFont="1" applyFill="1" applyBorder="1" applyAlignment="1">
      <alignment horizontal="center"/>
    </xf>
    <xf numFmtId="170" fontId="6" fillId="62" borderId="0" xfId="69" applyNumberFormat="1" applyFont="1" applyFill="1" applyAlignment="1">
      <alignment horizontal="center" vertical="center"/>
    </xf>
    <xf numFmtId="170" fontId="5" fillId="63" borderId="0" xfId="69" applyNumberFormat="1" applyFont="1" applyFill="1" applyBorder="1" applyAlignment="1">
      <alignment horizontal="center" vertical="center"/>
    </xf>
    <xf numFmtId="166" fontId="29" fillId="0" borderId="0" xfId="69" applyNumberFormat="1" applyFont="1" applyFill="1" applyAlignment="1">
      <alignment horizontal="center"/>
    </xf>
    <xf numFmtId="166" fontId="6" fillId="62" borderId="0" xfId="69" applyNumberFormat="1" applyFont="1" applyFill="1" applyAlignment="1">
      <alignment horizontal="center" vertical="center"/>
    </xf>
    <xf numFmtId="166" fontId="5" fillId="63" borderId="11" xfId="69" applyNumberFormat="1" applyFont="1" applyFill="1" applyBorder="1" applyAlignment="1">
      <alignment horizontal="center" vertical="center"/>
    </xf>
    <xf numFmtId="166" fontId="5" fillId="0" borderId="0" xfId="69" applyNumberFormat="1" applyFont="1" applyFill="1" applyBorder="1" applyAlignment="1">
      <alignment horizontal="center" vertical="center"/>
    </xf>
    <xf numFmtId="166" fontId="5" fillId="63" borderId="0" xfId="69" applyNumberFormat="1" applyFont="1" applyFill="1" applyBorder="1" applyAlignment="1">
      <alignment horizontal="center" vertical="center"/>
    </xf>
    <xf numFmtId="166" fontId="29" fillId="56" borderId="0" xfId="69" applyNumberFormat="1" applyFont="1" applyFill="1" applyAlignment="1">
      <alignment horizontal="center"/>
    </xf>
    <xf numFmtId="166" fontId="6" fillId="62" borderId="0" xfId="69" applyNumberFormat="1" applyFont="1" applyFill="1" applyBorder="1" applyAlignment="1">
      <alignment horizontal="center" vertical="center"/>
    </xf>
    <xf numFmtId="166" fontId="5" fillId="63" borderId="11" xfId="69" applyNumberFormat="1" applyFont="1" applyFill="1" applyBorder="1" applyAlignment="1">
      <alignment horizontal="center"/>
    </xf>
    <xf numFmtId="0" fontId="0" fillId="0" borderId="0" xfId="0"/>
    <xf numFmtId="0" fontId="0" fillId="56" borderId="0" xfId="0" applyFill="1"/>
    <xf numFmtId="0" fontId="0" fillId="56" borderId="0" xfId="0" applyFill="1" applyAlignment="1">
      <alignment horizontal="center"/>
    </xf>
    <xf numFmtId="0" fontId="6" fillId="62" borderId="0" xfId="0" applyFont="1" applyFill="1" applyAlignment="1">
      <alignment vertical="center"/>
    </xf>
    <xf numFmtId="0" fontId="6" fillId="62" borderId="0" xfId="0" applyFont="1" applyFill="1" applyAlignment="1">
      <alignment horizontal="center" vertical="center"/>
    </xf>
    <xf numFmtId="166" fontId="29" fillId="56" borderId="0" xfId="69" applyFont="1" applyFill="1"/>
    <xf numFmtId="166" fontId="33" fillId="62" borderId="0" xfId="69" applyFont="1" applyFill="1" applyAlignment="1">
      <alignment horizontal="center"/>
    </xf>
    <xf numFmtId="0" fontId="33" fillId="62" borderId="0" xfId="0" applyFont="1" applyFill="1" applyAlignment="1">
      <alignment horizontal="center"/>
    </xf>
    <xf numFmtId="166" fontId="33" fillId="62" borderId="0" xfId="69" quotePrefix="1" applyFont="1" applyFill="1" applyAlignment="1">
      <alignment horizontal="center"/>
    </xf>
    <xf numFmtId="0" fontId="0" fillId="0" borderId="0" xfId="0" applyFill="1"/>
    <xf numFmtId="10" fontId="5" fillId="56" borderId="11" xfId="156" applyNumberFormat="1" applyFont="1" applyFill="1" applyBorder="1" applyAlignment="1">
      <alignment horizontal="left" vertical="center"/>
    </xf>
    <xf numFmtId="166" fontId="5" fillId="56" borderId="11" xfId="69" applyFont="1" applyFill="1" applyBorder="1" applyAlignment="1">
      <alignment horizontal="left" vertical="center"/>
    </xf>
    <xf numFmtId="166" fontId="5" fillId="63" borderId="11" xfId="69" applyFont="1" applyFill="1" applyBorder="1" applyAlignment="1">
      <alignment horizontal="left" vertical="center"/>
    </xf>
    <xf numFmtId="10" fontId="65" fillId="56" borderId="11" xfId="156" applyNumberFormat="1" applyFont="1" applyFill="1" applyBorder="1" applyAlignment="1">
      <alignment horizontal="left" vertical="center"/>
    </xf>
    <xf numFmtId="0" fontId="0" fillId="0" borderId="0" xfId="0"/>
    <xf numFmtId="11" fontId="0" fillId="0" borderId="0" xfId="0" applyNumberFormat="1"/>
    <xf numFmtId="10" fontId="5" fillId="56" borderId="0" xfId="156" applyNumberFormat="1" applyFont="1" applyFill="1" applyBorder="1" applyAlignment="1">
      <alignment horizontal="left" vertical="center"/>
    </xf>
    <xf numFmtId="0" fontId="6" fillId="62" borderId="0" xfId="0" applyFont="1" applyFill="1" applyAlignment="1">
      <alignment vertical="center"/>
    </xf>
    <xf numFmtId="0" fontId="6" fillId="62" borderId="0" xfId="0" applyFont="1" applyFill="1" applyAlignment="1">
      <alignment horizontal="center" vertical="center"/>
    </xf>
    <xf numFmtId="10" fontId="5" fillId="56" borderId="11" xfId="156" applyNumberFormat="1" applyFont="1" applyFill="1" applyBorder="1" applyAlignment="1">
      <alignment horizontal="left" vertical="center"/>
    </xf>
    <xf numFmtId="166" fontId="5" fillId="56" borderId="11" xfId="69" applyFont="1" applyFill="1" applyBorder="1" applyAlignment="1">
      <alignment horizontal="center" vertical="center"/>
    </xf>
    <xf numFmtId="166" fontId="5" fillId="63" borderId="11" xfId="69" applyFont="1" applyFill="1" applyBorder="1" applyAlignment="1">
      <alignment horizontal="center" vertical="center"/>
    </xf>
    <xf numFmtId="166" fontId="5" fillId="56" borderId="0" xfId="69" applyFont="1" applyFill="1" applyBorder="1" applyAlignment="1">
      <alignment horizontal="center" vertical="center"/>
    </xf>
    <xf numFmtId="166" fontId="5" fillId="56" borderId="11" xfId="69" applyFont="1" applyFill="1" applyBorder="1" applyAlignment="1">
      <alignment horizontal="left" vertical="center"/>
    </xf>
    <xf numFmtId="0" fontId="57" fillId="67" borderId="0" xfId="111" applyFont="1" applyFill="1" applyAlignment="1">
      <alignment horizontal="center" vertical="center" wrapText="1" readingOrder="1"/>
    </xf>
    <xf numFmtId="10" fontId="58" fillId="68" borderId="0" xfId="156" applyNumberFormat="1" applyFont="1" applyFill="1" applyAlignment="1">
      <alignment horizontal="center" vertical="center"/>
    </xf>
    <xf numFmtId="1" fontId="58" fillId="68" borderId="0" xfId="71" applyNumberFormat="1" applyFont="1" applyFill="1" applyAlignment="1">
      <alignment horizontal="center" vertical="center"/>
    </xf>
    <xf numFmtId="10" fontId="56" fillId="68" borderId="0" xfId="156" applyNumberFormat="1" applyFont="1" applyFill="1" applyAlignment="1">
      <alignment horizontal="center" vertical="center"/>
    </xf>
    <xf numFmtId="1" fontId="56" fillId="68" borderId="0" xfId="71" applyNumberFormat="1" applyFont="1" applyFill="1" applyAlignment="1">
      <alignment horizontal="center" vertical="center"/>
    </xf>
    <xf numFmtId="1" fontId="55" fillId="68" borderId="0" xfId="71" applyNumberFormat="1" applyFont="1" applyFill="1" applyAlignment="1">
      <alignment horizontal="center" vertical="center"/>
    </xf>
    <xf numFmtId="0" fontId="5" fillId="0" borderId="0" xfId="0" applyFont="1" applyAlignment="1">
      <alignment vertical="center" wrapText="1"/>
    </xf>
    <xf numFmtId="10" fontId="5" fillId="0" borderId="0" xfId="158" applyNumberFormat="1" applyFont="1" applyAlignment="1">
      <alignment horizontal="center" vertical="center"/>
    </xf>
    <xf numFmtId="10" fontId="55" fillId="68" borderId="0" xfId="156" applyNumberFormat="1" applyFont="1" applyFill="1" applyAlignment="1">
      <alignment horizontal="center" vertical="center"/>
    </xf>
    <xf numFmtId="0" fontId="71" fillId="66" borderId="29" xfId="111" applyFont="1" applyFill="1" applyBorder="1" applyAlignment="1">
      <alignment horizontal="left" vertical="center" wrapText="1" readingOrder="1"/>
    </xf>
    <xf numFmtId="0" fontId="56" fillId="0" borderId="0" xfId="111" applyFont="1" applyAlignment="1">
      <alignment horizontal="left" vertical="center" wrapText="1" readingOrder="1"/>
    </xf>
    <xf numFmtId="10" fontId="56" fillId="0" borderId="0" xfId="157" applyNumberFormat="1" applyFont="1" applyAlignment="1">
      <alignment horizontal="center" vertical="center" wrapText="1" readingOrder="1"/>
    </xf>
    <xf numFmtId="10" fontId="56" fillId="0" borderId="0" xfId="156" applyNumberFormat="1" applyFont="1" applyAlignment="1">
      <alignment horizontal="center" vertical="center"/>
    </xf>
    <xf numFmtId="49" fontId="56" fillId="0" borderId="0" xfId="71" applyNumberFormat="1" applyFont="1" applyAlignment="1">
      <alignment horizontal="center" vertical="center" wrapText="1" readingOrder="1"/>
    </xf>
    <xf numFmtId="0" fontId="56" fillId="0" borderId="0" xfId="71" applyNumberFormat="1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10" fontId="60" fillId="68" borderId="0" xfId="156" applyNumberFormat="1" applyFont="1" applyFill="1" applyAlignment="1">
      <alignment horizontal="center" vertical="center"/>
    </xf>
    <xf numFmtId="10" fontId="62" fillId="68" borderId="0" xfId="156" applyNumberFormat="1" applyFont="1" applyFill="1" applyAlignment="1">
      <alignment horizontal="center" vertical="center"/>
    </xf>
    <xf numFmtId="0" fontId="72" fillId="0" borderId="0" xfId="0" applyFont="1" applyAlignment="1">
      <alignment vertical="center"/>
    </xf>
    <xf numFmtId="10" fontId="5" fillId="0" borderId="0" xfId="156" applyNumberFormat="1" applyFont="1" applyAlignment="1">
      <alignment horizontal="center" vertical="center"/>
    </xf>
    <xf numFmtId="0" fontId="58" fillId="68" borderId="0" xfId="71" applyNumberFormat="1" applyFont="1" applyFill="1" applyAlignment="1">
      <alignment horizontal="center" vertical="center"/>
    </xf>
    <xf numFmtId="0" fontId="56" fillId="0" borderId="35" xfId="111" applyFont="1" applyBorder="1" applyAlignment="1">
      <alignment horizontal="left" vertical="center" wrapText="1" readingOrder="1"/>
    </xf>
    <xf numFmtId="10" fontId="56" fillId="0" borderId="35" xfId="157" applyNumberFormat="1" applyFont="1" applyBorder="1" applyAlignment="1">
      <alignment horizontal="center" vertical="center" wrapText="1" readingOrder="1"/>
    </xf>
    <xf numFmtId="10" fontId="56" fillId="0" borderId="33" xfId="157" applyNumberFormat="1" applyFont="1" applyBorder="1" applyAlignment="1">
      <alignment horizontal="center" vertical="center" wrapText="1" readingOrder="1"/>
    </xf>
    <xf numFmtId="49" fontId="56" fillId="0" borderId="29" xfId="71" applyNumberFormat="1" applyFont="1" applyBorder="1" applyAlignment="1">
      <alignment horizontal="center" vertical="center" wrapText="1" readingOrder="1"/>
    </xf>
    <xf numFmtId="49" fontId="56" fillId="0" borderId="35" xfId="71" applyNumberFormat="1" applyFont="1" applyBorder="1" applyAlignment="1">
      <alignment horizontal="center" vertical="center" wrapText="1" readingOrder="1"/>
    </xf>
    <xf numFmtId="0" fontId="55" fillId="0" borderId="35" xfId="111" applyFont="1" applyBorder="1" applyAlignment="1">
      <alignment horizontal="left" vertical="center" wrapText="1" readingOrder="1"/>
    </xf>
    <xf numFmtId="10" fontId="55" fillId="0" borderId="29" xfId="157" applyNumberFormat="1" applyFont="1" applyBorder="1" applyAlignment="1">
      <alignment horizontal="center" vertical="center" wrapText="1" readingOrder="1"/>
    </xf>
    <xf numFmtId="10" fontId="55" fillId="0" borderId="33" xfId="157" applyNumberFormat="1" applyFont="1" applyBorder="1" applyAlignment="1">
      <alignment horizontal="center" vertical="center" wrapText="1" readingOrder="1"/>
    </xf>
    <xf numFmtId="49" fontId="55" fillId="0" borderId="29" xfId="71" applyNumberFormat="1" applyFont="1" applyBorder="1" applyAlignment="1">
      <alignment horizontal="center" vertical="center" wrapText="1" readingOrder="1"/>
    </xf>
    <xf numFmtId="49" fontId="55" fillId="0" borderId="35" xfId="71" applyNumberFormat="1" applyFont="1" applyBorder="1" applyAlignment="1">
      <alignment horizontal="center" vertical="center" wrapText="1" readingOrder="1"/>
    </xf>
    <xf numFmtId="0" fontId="55" fillId="0" borderId="0" xfId="111" applyFont="1" applyAlignment="1">
      <alignment horizontal="left" vertical="center" wrapText="1" readingOrder="1"/>
    </xf>
    <xf numFmtId="10" fontId="55" fillId="0" borderId="0" xfId="157" applyNumberFormat="1" applyFont="1" applyAlignment="1">
      <alignment horizontal="center" vertical="center" wrapText="1" readingOrder="1"/>
    </xf>
    <xf numFmtId="49" fontId="55" fillId="0" borderId="0" xfId="71" applyNumberFormat="1" applyFont="1" applyAlignment="1">
      <alignment horizontal="center" vertical="center" wrapText="1" readingOrder="1"/>
    </xf>
    <xf numFmtId="1" fontId="29" fillId="0" borderId="0" xfId="1" applyNumberFormat="1" applyFont="1" applyAlignment="1"/>
    <xf numFmtId="0" fontId="2" fillId="0" borderId="0" xfId="122"/>
    <xf numFmtId="2" fontId="29" fillId="0" borderId="0" xfId="1" applyNumberFormat="1" applyFont="1" applyAlignment="1"/>
    <xf numFmtId="0" fontId="50" fillId="0" borderId="0" xfId="0" applyFont="1" applyAlignment="1">
      <alignment horizontal="left" vertical="center" wrapText="1"/>
    </xf>
  </cellXfs>
  <cellStyles count="167">
    <cellStyle name="******************************************" xfId="1"/>
    <cellStyle name="20% - Accent1" xfId="2" builtinId="30" customBuiltin="1"/>
    <cellStyle name="20% - Accent1 2" xfId="3"/>
    <cellStyle name="20% - Accent1 2 2" xfId="4"/>
    <cellStyle name="20% - Accent2" xfId="5" builtinId="34" customBuiltin="1"/>
    <cellStyle name="20% - Accent2 2" xfId="6"/>
    <cellStyle name="20% - Accent2 2 2" xfId="7"/>
    <cellStyle name="20% - Accent3" xfId="8" builtinId="38" customBuiltin="1"/>
    <cellStyle name="20% - Accent3 2" xfId="9"/>
    <cellStyle name="20% - Accent3 2 2" xfId="10"/>
    <cellStyle name="20% - Accent4" xfId="11" builtinId="42" customBuiltin="1"/>
    <cellStyle name="20% - Accent4 2" xfId="12"/>
    <cellStyle name="20% - Accent4 2 2" xfId="13"/>
    <cellStyle name="20% - Accent5" xfId="14" builtinId="46" customBuiltin="1"/>
    <cellStyle name="20% - Accent5 2" xfId="15"/>
    <cellStyle name="20% - Accent5 2 2" xfId="16"/>
    <cellStyle name="20% - Accent6" xfId="17" builtinId="50" customBuiltin="1"/>
    <cellStyle name="20% - Accent6 2" xfId="18"/>
    <cellStyle name="20% - Accent6 2 2" xfId="19"/>
    <cellStyle name="40% - Accent1" xfId="20" builtinId="31" customBuiltin="1"/>
    <cellStyle name="40% - Accent1 2" xfId="21"/>
    <cellStyle name="40% - Accent1 2 2" xfId="22"/>
    <cellStyle name="40% - Accent2" xfId="23" builtinId="35" customBuiltin="1"/>
    <cellStyle name="40% - Accent2 2" xfId="24"/>
    <cellStyle name="40% - Accent2 2 2" xfId="25"/>
    <cellStyle name="40% - Accent3" xfId="26" builtinId="39" customBuiltin="1"/>
    <cellStyle name="40% - Accent3 2" xfId="27"/>
    <cellStyle name="40% - Accent3 2 2" xfId="28"/>
    <cellStyle name="40% - Accent4" xfId="29" builtinId="43" customBuiltin="1"/>
    <cellStyle name="40% - Accent4 2" xfId="30"/>
    <cellStyle name="40% - Accent4 2 2" xfId="31"/>
    <cellStyle name="40% - Accent5" xfId="32" builtinId="47" customBuiltin="1"/>
    <cellStyle name="40% - Accent5 2" xfId="33"/>
    <cellStyle name="40% - Accent5 2 2" xfId="34"/>
    <cellStyle name="40% - Accent6" xfId="35" builtinId="51" customBuiltin="1"/>
    <cellStyle name="40% - Accent6 2" xfId="36"/>
    <cellStyle name="40% - Accent6 2 2" xfId="37"/>
    <cellStyle name="60% - Accent1" xfId="38" builtinId="32" customBuiltin="1"/>
    <cellStyle name="60% - Accent1 2" xfId="39"/>
    <cellStyle name="60% - Accent2" xfId="40" builtinId="36" customBuiltin="1"/>
    <cellStyle name="60% - Accent2 2" xfId="41"/>
    <cellStyle name="60% - Accent3" xfId="42" builtinId="40" customBuiltin="1"/>
    <cellStyle name="60% - Accent3 2" xfId="43"/>
    <cellStyle name="60% - Accent4" xfId="44" builtinId="44" customBuiltin="1"/>
    <cellStyle name="60% - Accent4 2" xfId="45"/>
    <cellStyle name="60% - Accent5" xfId="46" builtinId="48" customBuiltin="1"/>
    <cellStyle name="60% - Accent5 2" xfId="47"/>
    <cellStyle name="60% - Accent6" xfId="48" builtinId="52" customBuiltin="1"/>
    <cellStyle name="60% - Accent6 2" xfId="49"/>
    <cellStyle name="Accent1" xfId="50" builtinId="29" customBuiltin="1"/>
    <cellStyle name="Accent1 2" xfId="51"/>
    <cellStyle name="Accent2" xfId="52" builtinId="33" customBuiltin="1"/>
    <cellStyle name="Accent2 2" xfId="53"/>
    <cellStyle name="Accent3" xfId="54" builtinId="37" customBuiltin="1"/>
    <cellStyle name="Accent3 2" xfId="55"/>
    <cellStyle name="Accent4" xfId="56" builtinId="41" customBuiltin="1"/>
    <cellStyle name="Accent4 2" xfId="57"/>
    <cellStyle name="Accent5" xfId="58" builtinId="45" customBuiltin="1"/>
    <cellStyle name="Accent5 2" xfId="59"/>
    <cellStyle name="Accent6" xfId="60" builtinId="49" customBuiltin="1"/>
    <cellStyle name="Accent6 2" xfId="61"/>
    <cellStyle name="Bad" xfId="62" builtinId="27" customBuiltin="1"/>
    <cellStyle name="Bad 2" xfId="63"/>
    <cellStyle name="blp_column_header" xfId="64"/>
    <cellStyle name="Calculation" xfId="65" builtinId="22" customBuiltin="1"/>
    <cellStyle name="Calculation 2" xfId="66"/>
    <cellStyle name="Check Cell" xfId="67" builtinId="23" customBuiltin="1"/>
    <cellStyle name="Check Cell 2" xfId="68"/>
    <cellStyle name="Comma" xfId="69" builtinId="3"/>
    <cellStyle name="Comma [0] 2" xfId="70"/>
    <cellStyle name="Comma 2" xfId="71"/>
    <cellStyle name="Comma 2 2" xfId="72"/>
    <cellStyle name="Comma 3" xfId="73"/>
    <cellStyle name="Comma 4" xfId="74"/>
    <cellStyle name="Comma 4 2" xfId="75"/>
    <cellStyle name="Comma 5" xfId="76"/>
    <cellStyle name="Comma 5 2" xfId="77"/>
    <cellStyle name="Currency 2" xfId="78"/>
    <cellStyle name="Currency 2 2" xfId="79"/>
    <cellStyle name="Currency 2 2 2" xfId="80"/>
    <cellStyle name="Currency 2 3" xfId="81"/>
    <cellStyle name="Explanatory Text" xfId="82" builtinId="53" customBuiltin="1"/>
    <cellStyle name="Explanatory Text 2" xfId="83"/>
    <cellStyle name="Good" xfId="84" builtinId="26" customBuiltin="1"/>
    <cellStyle name="Good 2" xfId="85"/>
    <cellStyle name="Heading 1" xfId="86" builtinId="16" customBuiltin="1"/>
    <cellStyle name="Heading 1 2" xfId="87"/>
    <cellStyle name="Heading 2" xfId="88" builtinId="17" customBuiltin="1"/>
    <cellStyle name="Heading 2 2" xfId="89"/>
    <cellStyle name="Heading 3" xfId="90" builtinId="18" customBuiltin="1"/>
    <cellStyle name="Heading 3 2" xfId="91"/>
    <cellStyle name="Heading 4" xfId="92" builtinId="19" customBuiltin="1"/>
    <cellStyle name="Heading 4 2" xfId="93"/>
    <cellStyle name="Hyperlink 2" xfId="94"/>
    <cellStyle name="Input" xfId="95" builtinId="20" customBuiltin="1"/>
    <cellStyle name="Input 2" xfId="96"/>
    <cellStyle name="Linked Cell" xfId="97" builtinId="24" customBuiltin="1"/>
    <cellStyle name="Linked Cell 2" xfId="98"/>
    <cellStyle name="Neutral" xfId="99" builtinId="28" customBuiltin="1"/>
    <cellStyle name="Neutral 2" xfId="100"/>
    <cellStyle name="Normal" xfId="0" builtinId="0"/>
    <cellStyle name="Normal 10" xfId="101"/>
    <cellStyle name="Normal 11" xfId="102"/>
    <cellStyle name="Normal 12" xfId="103"/>
    <cellStyle name="Normal 13" xfId="104"/>
    <cellStyle name="Normal 14" xfId="105"/>
    <cellStyle name="Normal 15" xfId="106"/>
    <cellStyle name="Normal 16" xfId="107"/>
    <cellStyle name="Normal 17" xfId="108"/>
    <cellStyle name="Normal 18" xfId="109"/>
    <cellStyle name="Normal 19" xfId="110"/>
    <cellStyle name="Normal 2" xfId="111"/>
    <cellStyle name="Normal 20" xfId="112"/>
    <cellStyle name="Normal 21" xfId="113"/>
    <cellStyle name="Normal 22" xfId="114"/>
    <cellStyle name="Normal 23" xfId="115"/>
    <cellStyle name="Normal 24" xfId="116"/>
    <cellStyle name="Normal 25" xfId="117"/>
    <cellStyle name="Normal 26" xfId="118"/>
    <cellStyle name="Normal 27" xfId="119"/>
    <cellStyle name="Normal 28" xfId="120"/>
    <cellStyle name="Normal 29" xfId="121"/>
    <cellStyle name="Normal 3" xfId="122"/>
    <cellStyle name="Normal 3 2" xfId="123"/>
    <cellStyle name="Normal 3 3" xfId="124"/>
    <cellStyle name="Normal 30" xfId="125"/>
    <cellStyle name="Normal 31" xfId="126"/>
    <cellStyle name="Normal 32" xfId="127"/>
    <cellStyle name="Normal 33" xfId="128"/>
    <cellStyle name="Normal 34" xfId="129"/>
    <cellStyle name="Normal 35" xfId="130"/>
    <cellStyle name="Normal 36" xfId="131"/>
    <cellStyle name="Normal 37" xfId="132"/>
    <cellStyle name="Normal 38" xfId="133"/>
    <cellStyle name="Normal 39" xfId="134"/>
    <cellStyle name="Normal 4" xfId="135"/>
    <cellStyle name="Normal 4 2" xfId="136"/>
    <cellStyle name="Normal 40" xfId="137"/>
    <cellStyle name="Normal 41" xfId="138"/>
    <cellStyle name="Normal 42" xfId="139"/>
    <cellStyle name="Normal 43" xfId="140"/>
    <cellStyle name="Normal 44" xfId="141"/>
    <cellStyle name="Normal 45" xfId="142"/>
    <cellStyle name="Normal 46" xfId="143"/>
    <cellStyle name="Normal 47" xfId="144"/>
    <cellStyle name="Normal 48" xfId="145"/>
    <cellStyle name="Normal 49" xfId="146"/>
    <cellStyle name="Normal 5" xfId="147"/>
    <cellStyle name="Normal 6" xfId="148"/>
    <cellStyle name="Normal 7" xfId="149"/>
    <cellStyle name="Normal 8" xfId="150"/>
    <cellStyle name="Normal 9" xfId="151"/>
    <cellStyle name="Note" xfId="152" builtinId="10" customBuiltin="1"/>
    <cellStyle name="Note 2" xfId="153"/>
    <cellStyle name="Output" xfId="154" builtinId="21" customBuiltin="1"/>
    <cellStyle name="Output 2" xfId="155"/>
    <cellStyle name="Percent" xfId="156" builtinId="5"/>
    <cellStyle name="Percent 11" xfId="157"/>
    <cellStyle name="Percent 2" xfId="158"/>
    <cellStyle name="Percent 3" xfId="159"/>
    <cellStyle name="Percent 3 2" xfId="160"/>
    <cellStyle name="Title" xfId="161" builtinId="15" customBuiltin="1"/>
    <cellStyle name="Title 2" xfId="162"/>
    <cellStyle name="Total" xfId="163" builtinId="25" customBuiltin="1"/>
    <cellStyle name="Total 2" xfId="164"/>
    <cellStyle name="Warning Text" xfId="165" builtinId="11" customBuiltin="1"/>
    <cellStyle name="Warning Text 2" xfId="166"/>
  </cellStyles>
  <dxfs count="384">
    <dxf>
      <font>
        <color rgb="FF9C0006"/>
      </font>
    </dxf>
    <dxf>
      <font>
        <color rgb="FF9C0006"/>
      </font>
    </dxf>
    <dxf>
      <font>
        <color theme="6" tint="-0.24994659260841701"/>
      </font>
    </dxf>
    <dxf>
      <font>
        <color rgb="FF9C0006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9C0006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9C0006"/>
      </font>
    </dxf>
    <dxf>
      <font>
        <color rgb="FFC00000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9C0006"/>
      </font>
    </dxf>
    <dxf>
      <font>
        <color rgb="FFC00000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6" tint="-0.2499465926084170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9C0006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9C0006"/>
      </font>
    </dxf>
    <dxf>
      <font>
        <color rgb="FFC00000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9C0006"/>
      </font>
    </dxf>
    <dxf>
      <font>
        <color rgb="FF9C0006"/>
      </font>
    </dxf>
    <dxf>
      <font>
        <color theme="6" tint="-0.2499465926084170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6" tint="-0.2499465926084170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3"/>
      </font>
    </dxf>
    <dxf>
      <font>
        <color rgb="FF9C0006"/>
      </font>
    </dxf>
    <dxf>
      <font>
        <color rgb="FF0070C0"/>
      </font>
    </dxf>
    <dxf>
      <font>
        <color theme="3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theme="3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theme="3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</dxf>
    <dxf>
      <font>
        <color rgb="FF9C0006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color rgb="FF9C0006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theme="3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3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theme="3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ufrid/My%20Documents/FORSCHUNG/DATANAB/Unitlink/Compiler/Ranking_Calculato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erations\PLA%20REPORTS\Peer%20Ranking\2015\UNIT%20LINK\06.%20JUN%202015\Unit%20Link%20Peer%20Performance%2022.06.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ER"/>
      <sheetName val="NEW PEER"/>
      <sheetName val="DATA"/>
      <sheetName val="SAILESH"/>
      <sheetName val="SHOWCASE"/>
    </sheetNames>
    <sheetDataSet>
      <sheetData sheetId="0"/>
      <sheetData sheetId="1" refreshError="1"/>
      <sheetData sheetId="2" refreshError="1">
        <row r="2">
          <cell r="A2" t="str">
            <v>UL Name</v>
          </cell>
          <cell r="B2" t="str">
            <v>Company</v>
          </cell>
          <cell r="C2" t="str">
            <v>Peers</v>
          </cell>
          <cell r="D2" t="str">
            <v>NEW peers</v>
          </cell>
          <cell r="E2" t="str">
            <v>Type</v>
          </cell>
          <cell r="F2">
            <v>42794</v>
          </cell>
          <cell r="G2">
            <v>42766</v>
          </cell>
          <cell r="H2">
            <v>42735</v>
          </cell>
          <cell r="I2">
            <v>42704</v>
          </cell>
          <cell r="J2">
            <v>42674</v>
          </cell>
          <cell r="K2">
            <v>42643</v>
          </cell>
          <cell r="L2">
            <v>42613</v>
          </cell>
          <cell r="M2">
            <v>42582</v>
          </cell>
          <cell r="N2">
            <v>42551</v>
          </cell>
          <cell r="O2">
            <v>42521</v>
          </cell>
          <cell r="P2">
            <v>42490</v>
          </cell>
          <cell r="Q2">
            <v>42460</v>
          </cell>
          <cell r="R2">
            <v>42429</v>
          </cell>
          <cell r="S2">
            <v>42400</v>
          </cell>
          <cell r="T2">
            <v>42369</v>
          </cell>
          <cell r="U2">
            <v>42338</v>
          </cell>
          <cell r="V2">
            <v>42308</v>
          </cell>
          <cell r="W2">
            <v>42277</v>
          </cell>
          <cell r="X2">
            <v>42247</v>
          </cell>
          <cell r="Y2">
            <v>42216</v>
          </cell>
          <cell r="Z2">
            <v>42185</v>
          </cell>
          <cell r="AA2">
            <v>42155</v>
          </cell>
          <cell r="AB2">
            <v>42124</v>
          </cell>
          <cell r="AC2">
            <v>42094</v>
          </cell>
          <cell r="AD2">
            <v>42063</v>
          </cell>
          <cell r="AE2">
            <v>42035</v>
          </cell>
          <cell r="AF2">
            <v>42004</v>
          </cell>
          <cell r="AG2">
            <v>41973</v>
          </cell>
          <cell r="AH2">
            <v>41943</v>
          </cell>
          <cell r="AI2">
            <v>41912</v>
          </cell>
          <cell r="AJ2">
            <v>41882</v>
          </cell>
          <cell r="AK2">
            <v>41851</v>
          </cell>
          <cell r="AL2">
            <v>41820</v>
          </cell>
          <cell r="AM2">
            <v>41790</v>
          </cell>
          <cell r="AN2">
            <v>41759</v>
          </cell>
          <cell r="AO2">
            <v>41729</v>
          </cell>
          <cell r="AP2">
            <v>41698</v>
          </cell>
          <cell r="AQ2">
            <v>41670</v>
          </cell>
          <cell r="AR2">
            <v>41639</v>
          </cell>
          <cell r="AS2">
            <v>41608</v>
          </cell>
          <cell r="AT2">
            <v>41578</v>
          </cell>
          <cell r="AU2">
            <v>41547</v>
          </cell>
          <cell r="AV2">
            <v>41517</v>
          </cell>
          <cell r="AW2">
            <v>41486</v>
          </cell>
          <cell r="AX2">
            <v>41455</v>
          </cell>
          <cell r="AY2">
            <v>41425</v>
          </cell>
          <cell r="AZ2">
            <v>41394</v>
          </cell>
          <cell r="BA2">
            <v>41364</v>
          </cell>
          <cell r="BB2">
            <v>41333</v>
          </cell>
          <cell r="BC2">
            <v>41305</v>
          </cell>
          <cell r="BD2">
            <v>41274</v>
          </cell>
          <cell r="BE2" t="str">
            <v>original31DEC</v>
          </cell>
          <cell r="BF2">
            <v>41243</v>
          </cell>
          <cell r="BG2">
            <v>41213</v>
          </cell>
          <cell r="BH2">
            <v>41182</v>
          </cell>
          <cell r="BI2" t="str">
            <v>original30SEP</v>
          </cell>
          <cell r="BJ2">
            <v>41152</v>
          </cell>
          <cell r="BK2">
            <v>41121</v>
          </cell>
          <cell r="BL2">
            <v>41090</v>
          </cell>
          <cell r="BM2">
            <v>41060</v>
          </cell>
          <cell r="BN2">
            <v>41029</v>
          </cell>
          <cell r="BO2">
            <v>40999</v>
          </cell>
          <cell r="BP2">
            <v>40968</v>
          </cell>
          <cell r="BQ2">
            <v>40939</v>
          </cell>
          <cell r="BR2">
            <v>40908</v>
          </cell>
          <cell r="BS2">
            <v>40877</v>
          </cell>
          <cell r="BT2">
            <v>40847</v>
          </cell>
          <cell r="BU2">
            <v>40816</v>
          </cell>
          <cell r="BV2">
            <v>40786</v>
          </cell>
          <cell r="BW2">
            <v>40755</v>
          </cell>
          <cell r="BX2">
            <v>40724</v>
          </cell>
          <cell r="BY2">
            <v>40694</v>
          </cell>
          <cell r="BZ2">
            <v>40663</v>
          </cell>
          <cell r="CA2">
            <v>40633</v>
          </cell>
          <cell r="CB2">
            <v>40602</v>
          </cell>
          <cell r="CC2">
            <v>40574</v>
          </cell>
          <cell r="CD2">
            <v>40543</v>
          </cell>
          <cell r="CE2">
            <v>40512</v>
          </cell>
          <cell r="CF2">
            <v>40482</v>
          </cell>
          <cell r="CG2">
            <v>40451</v>
          </cell>
          <cell r="CH2">
            <v>40421</v>
          </cell>
          <cell r="CI2">
            <v>40390</v>
          </cell>
          <cell r="CJ2">
            <v>40359</v>
          </cell>
          <cell r="CK2">
            <v>40329</v>
          </cell>
          <cell r="CL2">
            <v>40298</v>
          </cell>
          <cell r="CM2">
            <v>40268</v>
          </cell>
          <cell r="CN2">
            <v>40237</v>
          </cell>
          <cell r="CO2">
            <v>40209</v>
          </cell>
          <cell r="CP2">
            <v>40178</v>
          </cell>
          <cell r="CQ2">
            <v>40147</v>
          </cell>
          <cell r="CR2">
            <v>40117</v>
          </cell>
          <cell r="CS2">
            <v>40086</v>
          </cell>
          <cell r="CT2">
            <v>40056</v>
          </cell>
          <cell r="CU2">
            <v>40025</v>
          </cell>
          <cell r="CV2">
            <v>39994</v>
          </cell>
          <cell r="CW2">
            <v>39964</v>
          </cell>
          <cell r="CX2">
            <v>39933</v>
          </cell>
          <cell r="CY2">
            <v>39903</v>
          </cell>
          <cell r="CZ2">
            <v>39872</v>
          </cell>
          <cell r="DA2">
            <v>39844</v>
          </cell>
          <cell r="DB2">
            <v>39813</v>
          </cell>
          <cell r="DC2">
            <v>39782</v>
          </cell>
          <cell r="DD2">
            <v>39752</v>
          </cell>
          <cell r="DE2">
            <v>39721</v>
          </cell>
          <cell r="DF2">
            <v>39691</v>
          </cell>
          <cell r="DG2">
            <v>39660</v>
          </cell>
          <cell r="DH2">
            <v>39629</v>
          </cell>
          <cell r="DI2">
            <v>39599</v>
          </cell>
          <cell r="DJ2">
            <v>39568</v>
          </cell>
          <cell r="DK2">
            <v>39538</v>
          </cell>
          <cell r="DL2">
            <v>39507</v>
          </cell>
          <cell r="DM2">
            <v>39478</v>
          </cell>
          <cell r="DN2">
            <v>39447</v>
          </cell>
          <cell r="DO2">
            <v>39416</v>
          </cell>
          <cell r="DP2">
            <v>39386</v>
          </cell>
          <cell r="DQ2">
            <v>39355</v>
          </cell>
          <cell r="DR2">
            <v>39325</v>
          </cell>
          <cell r="DS2">
            <v>39294</v>
          </cell>
          <cell r="DT2">
            <v>39263</v>
          </cell>
        </row>
        <row r="3">
          <cell r="A3" t="str">
            <v>PRU link Rupiah Cash Fund</v>
          </cell>
          <cell r="B3" t="str">
            <v>Prudential Life Assurance</v>
          </cell>
          <cell r="C3" t="str">
            <v>RCF</v>
          </cell>
          <cell r="D3" t="str">
            <v>RCF</v>
          </cell>
          <cell r="E3" t="str">
            <v>Cash</v>
          </cell>
          <cell r="F3">
            <v>3298.9</v>
          </cell>
          <cell r="G3">
            <v>3284.08</v>
          </cell>
          <cell r="H3">
            <v>3267.64</v>
          </cell>
          <cell r="I3">
            <v>3251.48</v>
          </cell>
          <cell r="J3">
            <v>3240.96</v>
          </cell>
          <cell r="K3">
            <v>3227.32</v>
          </cell>
          <cell r="L3">
            <v>3211.48</v>
          </cell>
          <cell r="M3">
            <v>3195.34</v>
          </cell>
          <cell r="N3">
            <v>3180.5</v>
          </cell>
          <cell r="O3">
            <v>3165.4</v>
          </cell>
          <cell r="P3">
            <v>3151.03</v>
          </cell>
          <cell r="Q3">
            <v>3134.97</v>
          </cell>
          <cell r="R3">
            <v>3116.36</v>
          </cell>
          <cell r="S3">
            <v>3098.89</v>
          </cell>
          <cell r="T3">
            <v>3079.31</v>
          </cell>
          <cell r="U3">
            <v>3064.32</v>
          </cell>
          <cell r="V3">
            <v>3046.92</v>
          </cell>
          <cell r="W3">
            <v>3026.47</v>
          </cell>
          <cell r="X3">
            <v>3012.96</v>
          </cell>
          <cell r="Y3">
            <v>2997.92</v>
          </cell>
          <cell r="Z3">
            <v>2981.9700000000003</v>
          </cell>
          <cell r="AA3">
            <v>2964.2</v>
          </cell>
          <cell r="AB3">
            <v>2951.33</v>
          </cell>
          <cell r="AC3">
            <v>2932.73</v>
          </cell>
          <cell r="AD3">
            <v>2916.58</v>
          </cell>
          <cell r="AE3">
            <v>2901.17</v>
          </cell>
          <cell r="AF3">
            <v>2882.83</v>
          </cell>
          <cell r="AG3">
            <v>2859.95</v>
          </cell>
          <cell r="AH3">
            <v>2847.8</v>
          </cell>
          <cell r="AI3">
            <v>2832.89</v>
          </cell>
          <cell r="AJ3">
            <v>2812.12</v>
          </cell>
          <cell r="AK3">
            <v>2797.87</v>
          </cell>
          <cell r="AL3">
            <v>2783.25</v>
          </cell>
          <cell r="AM3">
            <v>2767.2</v>
          </cell>
          <cell r="AN3">
            <v>2751.9</v>
          </cell>
          <cell r="AO3">
            <v>2734.32</v>
          </cell>
          <cell r="AP3">
            <v>2718.98</v>
          </cell>
          <cell r="AQ3">
            <v>2701.23</v>
          </cell>
          <cell r="AR3">
            <v>2685.27</v>
          </cell>
          <cell r="AS3">
            <v>2670.2</v>
          </cell>
          <cell r="AT3">
            <v>2658.35</v>
          </cell>
          <cell r="AU3">
            <v>2644.37</v>
          </cell>
          <cell r="AV3">
            <v>2632.32</v>
          </cell>
          <cell r="AW3">
            <v>2621.58</v>
          </cell>
          <cell r="AX3">
            <v>2610.39</v>
          </cell>
          <cell r="AY3">
            <v>2601.48</v>
          </cell>
          <cell r="AZ3">
            <v>2591.7600000000002</v>
          </cell>
          <cell r="BA3">
            <v>2581.6999999999998</v>
          </cell>
          <cell r="BB3">
            <v>2573.15</v>
          </cell>
          <cell r="BC3">
            <v>2564.5100000000002</v>
          </cell>
          <cell r="BD3">
            <v>2555.2600000000002</v>
          </cell>
          <cell r="BE3">
            <v>2555.2600000000002</v>
          </cell>
          <cell r="BF3">
            <v>2545.6999999999998</v>
          </cell>
          <cell r="BG3">
            <v>2536.4699999999998</v>
          </cell>
          <cell r="BH3">
            <v>2526.8000000000002</v>
          </cell>
          <cell r="BI3">
            <v>2526.8000000000002</v>
          </cell>
          <cell r="BJ3">
            <v>2518.4699999999998</v>
          </cell>
          <cell r="BK3">
            <v>2509.89</v>
          </cell>
          <cell r="BL3">
            <v>2500.9899999999998</v>
          </cell>
          <cell r="BM3">
            <v>2493.11</v>
          </cell>
          <cell r="BN3">
            <v>2484.9299999999998</v>
          </cell>
          <cell r="BO3">
            <v>2475.92</v>
          </cell>
          <cell r="BP3">
            <v>2466.27</v>
          </cell>
          <cell r="BQ3">
            <v>2456.5</v>
          </cell>
          <cell r="BR3">
            <v>2446.8192600000002</v>
          </cell>
          <cell r="BS3">
            <v>2436.06</v>
          </cell>
          <cell r="BT3">
            <v>2426.12</v>
          </cell>
          <cell r="BU3">
            <v>2415.33</v>
          </cell>
          <cell r="BV3">
            <v>2404.73</v>
          </cell>
          <cell r="BW3">
            <v>2394.35</v>
          </cell>
          <cell r="BX3">
            <v>2384.91</v>
          </cell>
          <cell r="BY3">
            <v>2374.65</v>
          </cell>
          <cell r="BZ3">
            <v>2363.1999999999998</v>
          </cell>
          <cell r="CA3">
            <v>2354.7800000000002</v>
          </cell>
          <cell r="CB3">
            <v>2344.8200000000002</v>
          </cell>
          <cell r="CC3">
            <v>2335.37</v>
          </cell>
          <cell r="CD3">
            <v>2326.61</v>
          </cell>
          <cell r="CE3">
            <v>2318.0300000000002</v>
          </cell>
          <cell r="CF3">
            <v>2307.4899999999998</v>
          </cell>
          <cell r="CG3">
            <v>2299.0700000000002</v>
          </cell>
          <cell r="CH3">
            <v>2290.71</v>
          </cell>
          <cell r="CI3">
            <v>2280.9699999999998</v>
          </cell>
          <cell r="CJ3">
            <v>2271.06</v>
          </cell>
          <cell r="CK3">
            <v>2261.64</v>
          </cell>
          <cell r="CL3">
            <v>2252.12</v>
          </cell>
          <cell r="CM3">
            <v>2242.7800000000002</v>
          </cell>
          <cell r="CN3">
            <v>2231.59</v>
          </cell>
          <cell r="CO3">
            <v>2223.2399999999998</v>
          </cell>
          <cell r="CP3">
            <v>2213.7199999999998</v>
          </cell>
          <cell r="CQ3">
            <v>2203.38</v>
          </cell>
          <cell r="CR3">
            <v>2189.71</v>
          </cell>
          <cell r="CS3">
            <v>2173.2600000000002</v>
          </cell>
          <cell r="CT3">
            <v>2162.0700000000002</v>
          </cell>
          <cell r="CU3">
            <v>2155.61</v>
          </cell>
          <cell r="CV3">
            <v>2152.31</v>
          </cell>
          <cell r="CW3">
            <v>2140.16</v>
          </cell>
          <cell r="CX3">
            <v>2129.85</v>
          </cell>
          <cell r="CY3">
            <v>2118.09</v>
          </cell>
          <cell r="CZ3">
            <v>2104.54</v>
          </cell>
          <cell r="DA3">
            <v>2092.4499999999998</v>
          </cell>
          <cell r="DB3">
            <v>2079.0700000000002</v>
          </cell>
          <cell r="DC3">
            <v>2065.2600000000002</v>
          </cell>
          <cell r="DD3">
            <v>2051.8200000000002</v>
          </cell>
          <cell r="DE3">
            <v>2042.24</v>
          </cell>
          <cell r="DF3">
            <v>2030.45</v>
          </cell>
          <cell r="DG3">
            <v>2022.02</v>
          </cell>
          <cell r="DH3">
            <v>2011.71</v>
          </cell>
          <cell r="DI3">
            <v>2002.59</v>
          </cell>
          <cell r="DJ3">
            <v>1992.66</v>
          </cell>
          <cell r="DK3">
            <v>1983.04</v>
          </cell>
          <cell r="DL3">
            <v>1974.56</v>
          </cell>
          <cell r="DM3">
            <v>1965.86</v>
          </cell>
          <cell r="DN3">
            <v>1946.58</v>
          </cell>
          <cell r="DO3">
            <v>1946.58</v>
          </cell>
          <cell r="DP3">
            <v>1936.94</v>
          </cell>
          <cell r="DQ3">
            <v>1926.43</v>
          </cell>
          <cell r="DR3">
            <v>1917.95</v>
          </cell>
          <cell r="DS3">
            <v>1908.08</v>
          </cell>
          <cell r="DT3">
            <v>1896.71</v>
          </cell>
        </row>
        <row r="4">
          <cell r="A4" t="str">
            <v>PRU link Rupiah Fixed Income Fund</v>
          </cell>
          <cell r="B4" t="str">
            <v>Prudential Life Assurance</v>
          </cell>
          <cell r="C4" t="str">
            <v>RFF</v>
          </cell>
          <cell r="D4" t="str">
            <v>RFF</v>
          </cell>
          <cell r="E4" t="str">
            <v>Fixed</v>
          </cell>
          <cell r="F4">
            <v>5015.3900000000003</v>
          </cell>
          <cell r="G4">
            <v>4971.34</v>
          </cell>
          <cell r="H4">
            <v>4906</v>
          </cell>
          <cell r="I4">
            <v>4846.28</v>
          </cell>
          <cell r="J4">
            <v>5043.82</v>
          </cell>
          <cell r="K4">
            <v>5098.24</v>
          </cell>
          <cell r="L4">
            <v>5043.2299999999996</v>
          </cell>
          <cell r="M4">
            <v>5055.9399999999996</v>
          </cell>
          <cell r="N4">
            <v>4901.57</v>
          </cell>
          <cell r="O4">
            <v>4802.24</v>
          </cell>
          <cell r="P4">
            <v>4822.3900000000003</v>
          </cell>
          <cell r="Q4">
            <v>4733.21</v>
          </cell>
          <cell r="R4">
            <v>4570.7299999999996</v>
          </cell>
          <cell r="S4">
            <v>4539.74</v>
          </cell>
          <cell r="T4">
            <v>4415.28</v>
          </cell>
          <cell r="U4">
            <v>4447.5200000000004</v>
          </cell>
          <cell r="V4">
            <v>4364.3</v>
          </cell>
          <cell r="W4">
            <v>4137.5600000000004</v>
          </cell>
          <cell r="X4">
            <v>4302.87</v>
          </cell>
          <cell r="Y4">
            <v>4370.29</v>
          </cell>
          <cell r="Z4">
            <v>4417.38</v>
          </cell>
          <cell r="AA4">
            <v>4427.26</v>
          </cell>
          <cell r="AB4">
            <v>4498.18</v>
          </cell>
          <cell r="AC4">
            <v>4574.5</v>
          </cell>
          <cell r="AD4">
            <v>4684.67</v>
          </cell>
          <cell r="AE4">
            <v>4624.18</v>
          </cell>
          <cell r="AF4">
            <v>4372.59</v>
          </cell>
          <cell r="AG4">
            <v>4388.05</v>
          </cell>
          <cell r="AH4">
            <v>4283.01</v>
          </cell>
          <cell r="AI4">
            <v>4169.3</v>
          </cell>
          <cell r="AJ4">
            <v>4194.16</v>
          </cell>
          <cell r="AK4">
            <v>4201.42</v>
          </cell>
          <cell r="AL4">
            <v>4133.45</v>
          </cell>
          <cell r="AM4">
            <v>4163.1099999999997</v>
          </cell>
          <cell r="AN4">
            <v>4163.2299999999996</v>
          </cell>
          <cell r="AO4">
            <v>4124.53</v>
          </cell>
          <cell r="AP4">
            <v>4007.5</v>
          </cell>
          <cell r="AQ4">
            <v>3873.97</v>
          </cell>
          <cell r="AR4">
            <v>3959.45</v>
          </cell>
          <cell r="AS4">
            <v>3890.71</v>
          </cell>
          <cell r="AT4">
            <v>4188.13</v>
          </cell>
          <cell r="AU4">
            <v>3927.71</v>
          </cell>
          <cell r="AV4">
            <v>3889.35</v>
          </cell>
          <cell r="AW4">
            <v>4015.48</v>
          </cell>
          <cell r="AX4">
            <v>4162.83</v>
          </cell>
          <cell r="AY4">
            <v>4467.3500000000004</v>
          </cell>
          <cell r="AZ4">
            <v>4575.95</v>
          </cell>
          <cell r="BA4">
            <v>4526.8900000000003</v>
          </cell>
          <cell r="BB4">
            <v>4578.46</v>
          </cell>
          <cell r="BC4">
            <v>4529.16</v>
          </cell>
          <cell r="BD4">
            <v>4577.83</v>
          </cell>
          <cell r="BE4">
            <v>4577.83</v>
          </cell>
          <cell r="BF4">
            <v>4546.47</v>
          </cell>
          <cell r="BG4">
            <v>4438.18</v>
          </cell>
          <cell r="BH4">
            <v>4359.8900000000003</v>
          </cell>
          <cell r="BI4">
            <v>4359.8900000000003</v>
          </cell>
          <cell r="BJ4">
            <v>4270.54</v>
          </cell>
          <cell r="BK4">
            <v>4381.82</v>
          </cell>
          <cell r="BL4">
            <v>4243.1099999999997</v>
          </cell>
          <cell r="BM4">
            <v>4151.84</v>
          </cell>
          <cell r="BN4">
            <v>4266.6099999999997</v>
          </cell>
          <cell r="BO4">
            <v>4250.3900000000003</v>
          </cell>
          <cell r="BP4">
            <v>4323.32</v>
          </cell>
          <cell r="BQ4">
            <v>4357.03</v>
          </cell>
          <cell r="BR4">
            <v>4152.3031300000002</v>
          </cell>
          <cell r="BS4">
            <v>3998.89</v>
          </cell>
          <cell r="BT4">
            <v>4075.69</v>
          </cell>
          <cell r="BU4">
            <v>3945.39</v>
          </cell>
          <cell r="BV4">
            <v>3895.69</v>
          </cell>
          <cell r="BW4">
            <v>3816.17</v>
          </cell>
          <cell r="BX4">
            <v>3703.68</v>
          </cell>
          <cell r="BY4">
            <v>3686.5</v>
          </cell>
          <cell r="BZ4">
            <v>3638.8</v>
          </cell>
          <cell r="CA4">
            <v>3539.78</v>
          </cell>
          <cell r="CB4">
            <v>3401.17</v>
          </cell>
          <cell r="CC4">
            <v>3374.09</v>
          </cell>
          <cell r="CD4">
            <v>3519.52</v>
          </cell>
          <cell r="CE4">
            <v>3540.18</v>
          </cell>
          <cell r="CF4">
            <v>3611.8</v>
          </cell>
          <cell r="CG4">
            <v>3548.7</v>
          </cell>
          <cell r="CH4">
            <v>3401.87</v>
          </cell>
          <cell r="CI4">
            <v>3390.33</v>
          </cell>
          <cell r="CJ4">
            <v>3305.99</v>
          </cell>
          <cell r="CK4">
            <v>3207.25</v>
          </cell>
          <cell r="CL4">
            <v>3251.88</v>
          </cell>
          <cell r="CM4">
            <v>3161.94</v>
          </cell>
          <cell r="CN4">
            <v>3048.47</v>
          </cell>
          <cell r="CO4">
            <v>3030.77</v>
          </cell>
          <cell r="CP4">
            <v>2960.83</v>
          </cell>
          <cell r="CQ4">
            <v>2917.78</v>
          </cell>
          <cell r="CR4">
            <v>2908.22</v>
          </cell>
          <cell r="CS4">
            <v>2896.95</v>
          </cell>
          <cell r="CT4">
            <v>2806.82</v>
          </cell>
          <cell r="CU4">
            <v>2834.46</v>
          </cell>
          <cell r="CV4">
            <v>2691.83</v>
          </cell>
          <cell r="CW4">
            <v>2735.46</v>
          </cell>
          <cell r="CX4">
            <v>2566.87</v>
          </cell>
          <cell r="CY4">
            <v>2484.77</v>
          </cell>
          <cell r="CZ4">
            <v>2339.64</v>
          </cell>
          <cell r="DA4">
            <v>2521.4699999999998</v>
          </cell>
          <cell r="DB4">
            <v>2505.31</v>
          </cell>
          <cell r="DC4">
            <v>2139.1</v>
          </cell>
          <cell r="DD4">
            <v>1972.03</v>
          </cell>
          <cell r="DE4">
            <v>2315.2600000000002</v>
          </cell>
          <cell r="DF4">
            <v>2398.2399999999998</v>
          </cell>
          <cell r="DG4">
            <v>2396.34</v>
          </cell>
          <cell r="DH4">
            <v>2242.59</v>
          </cell>
          <cell r="DI4">
            <v>2294.12</v>
          </cell>
          <cell r="DJ4">
            <v>2263.5300000000002</v>
          </cell>
          <cell r="DK4">
            <v>2365.0700000000002</v>
          </cell>
          <cell r="DL4">
            <v>2485.0300000000002</v>
          </cell>
          <cell r="DM4">
            <v>2495.79</v>
          </cell>
          <cell r="DN4">
            <v>2437.13</v>
          </cell>
          <cell r="DO4">
            <v>2437.13</v>
          </cell>
          <cell r="DP4">
            <v>2510.27</v>
          </cell>
          <cell r="DQ4">
            <v>2499.42</v>
          </cell>
          <cell r="DR4">
            <v>2447.58</v>
          </cell>
          <cell r="DS4">
            <v>2469.8200000000002</v>
          </cell>
          <cell r="DT4">
            <v>2478.17</v>
          </cell>
        </row>
        <row r="5">
          <cell r="A5" t="str">
            <v>PRU link US$ Fixed Income Fund</v>
          </cell>
          <cell r="B5" t="str">
            <v>Prudential Life Assurance</v>
          </cell>
          <cell r="C5" t="str">
            <v>DFF</v>
          </cell>
          <cell r="D5" t="str">
            <v>DFF</v>
          </cell>
          <cell r="E5" t="str">
            <v>USDFixed</v>
          </cell>
          <cell r="F5">
            <v>3.1568999999999998</v>
          </cell>
          <cell r="G5">
            <v>3.0754999999999999</v>
          </cell>
          <cell r="H5">
            <v>3.0299</v>
          </cell>
          <cell r="I5">
            <v>3.0565000000000002</v>
          </cell>
          <cell r="J5">
            <v>3.1629999999999998</v>
          </cell>
          <cell r="K5">
            <v>3.2187000000000001</v>
          </cell>
          <cell r="L5">
            <v>3.2145999999999999</v>
          </cell>
          <cell r="M5">
            <v>3.1724999999999999</v>
          </cell>
          <cell r="N5">
            <v>3.0787</v>
          </cell>
          <cell r="O5">
            <v>2.9943</v>
          </cell>
          <cell r="P5">
            <v>2.9897</v>
          </cell>
          <cell r="Q5">
            <v>2.9298000000000002</v>
          </cell>
          <cell r="R5">
            <v>2.8220000000000001</v>
          </cell>
          <cell r="S5">
            <v>2.7557</v>
          </cell>
          <cell r="T5">
            <v>2.7507999999999999</v>
          </cell>
          <cell r="U5">
            <v>2.7719</v>
          </cell>
          <cell r="V5">
            <v>2.8252000000000002</v>
          </cell>
          <cell r="W5">
            <v>2.7103000000000002</v>
          </cell>
          <cell r="X5">
            <v>2.7574100000000001</v>
          </cell>
          <cell r="Y5">
            <v>2.8349000000000002</v>
          </cell>
          <cell r="Z5">
            <v>2.8232100000000004</v>
          </cell>
          <cell r="AA5">
            <v>2.8881399999999999</v>
          </cell>
          <cell r="AB5">
            <v>2.9360400000000002</v>
          </cell>
          <cell r="AC5">
            <v>2.9260000000000002</v>
          </cell>
          <cell r="AD5">
            <v>2.9365000000000001</v>
          </cell>
          <cell r="AE5">
            <v>2.8990999999999998</v>
          </cell>
          <cell r="AF5">
            <v>2.8088000000000002</v>
          </cell>
          <cell r="AG5">
            <v>2.8420999999999998</v>
          </cell>
          <cell r="AH5">
            <v>2.8163</v>
          </cell>
          <cell r="AI5">
            <v>2.7606999999999999</v>
          </cell>
          <cell r="AJ5">
            <v>2.8008000000000002</v>
          </cell>
          <cell r="AK5">
            <v>2.7747899999999999</v>
          </cell>
          <cell r="AL5">
            <v>2.7195999999999998</v>
          </cell>
          <cell r="AM5">
            <v>2.7363</v>
          </cell>
          <cell r="AN5">
            <v>2.6429999999999998</v>
          </cell>
          <cell r="AO5">
            <v>2.6173000000000002</v>
          </cell>
          <cell r="AP5">
            <v>2.5813000000000001</v>
          </cell>
          <cell r="AQ5">
            <v>2.4931000000000001</v>
          </cell>
          <cell r="AR5">
            <v>2.4914000000000001</v>
          </cell>
          <cell r="AS5">
            <v>2.4969999999999999</v>
          </cell>
          <cell r="AT5">
            <v>2.5735000000000001</v>
          </cell>
          <cell r="AU5">
            <v>2.4636</v>
          </cell>
          <cell r="AV5">
            <v>2.3380000000000001</v>
          </cell>
          <cell r="AW5">
            <v>2.5192000000000001</v>
          </cell>
          <cell r="AX5">
            <v>2.4887700000000001</v>
          </cell>
          <cell r="AY5">
            <v>2.6780400000000002</v>
          </cell>
          <cell r="AZ5">
            <v>2.7841499999999999</v>
          </cell>
          <cell r="BA5">
            <v>2.7219199999999999</v>
          </cell>
          <cell r="BB5">
            <v>2.72668</v>
          </cell>
          <cell r="BC5">
            <v>2.7596599999999998</v>
          </cell>
          <cell r="BD5">
            <v>2.7910200000000001</v>
          </cell>
          <cell r="BE5">
            <v>2.7910200000000001</v>
          </cell>
          <cell r="BF5">
            <v>2.7788499999999998</v>
          </cell>
          <cell r="BG5">
            <v>2.75406</v>
          </cell>
          <cell r="BH5">
            <v>2.72092</v>
          </cell>
          <cell r="BI5">
            <v>2.72092</v>
          </cell>
          <cell r="BJ5">
            <v>2.69503</v>
          </cell>
          <cell r="BK5">
            <v>2.6918199999999999</v>
          </cell>
          <cell r="BL5">
            <v>2.5789900000000001</v>
          </cell>
          <cell r="BM5">
            <v>2.5036900000000002</v>
          </cell>
          <cell r="BN5">
            <v>2.5707800000000001</v>
          </cell>
          <cell r="BO5">
            <v>2.5842200000000002</v>
          </cell>
          <cell r="BP5">
            <v>2.5877699999999999</v>
          </cell>
          <cell r="BQ5">
            <v>2.5368300000000001</v>
          </cell>
          <cell r="BR5">
            <v>2.49194</v>
          </cell>
          <cell r="BS5">
            <v>2.4394399999999998</v>
          </cell>
          <cell r="BT5">
            <v>2.4849700000000001</v>
          </cell>
          <cell r="BU5">
            <v>2.3266399999999998</v>
          </cell>
          <cell r="BV5">
            <v>2.4594399999999998</v>
          </cell>
          <cell r="BW5">
            <v>2.4821399999999998</v>
          </cell>
          <cell r="BX5">
            <v>2.4148999999999998</v>
          </cell>
          <cell r="BY5">
            <v>2.40584</v>
          </cell>
          <cell r="BZ5">
            <v>2.3705699999999998</v>
          </cell>
          <cell r="CA5">
            <v>2.3344200000000002</v>
          </cell>
          <cell r="CB5">
            <v>2.3248899999999999</v>
          </cell>
          <cell r="CC5">
            <v>2.3239800000000002</v>
          </cell>
          <cell r="CD5">
            <v>2.33731</v>
          </cell>
          <cell r="CE5">
            <v>2.37365</v>
          </cell>
          <cell r="CF5">
            <v>2.4191500000000001</v>
          </cell>
          <cell r="CG5">
            <v>2.40584</v>
          </cell>
          <cell r="CH5">
            <v>2.38008</v>
          </cell>
          <cell r="CI5">
            <v>2.2880500000000001</v>
          </cell>
          <cell r="CJ5">
            <v>2.1791999999999998</v>
          </cell>
          <cell r="CK5">
            <v>2.1283099999999999</v>
          </cell>
          <cell r="CL5">
            <v>2.1551100000000001</v>
          </cell>
          <cell r="CM5">
            <v>2.1372</v>
          </cell>
          <cell r="CN5">
            <v>2.0556700000000001</v>
          </cell>
          <cell r="CO5">
            <v>2.04888</v>
          </cell>
          <cell r="CP5">
            <v>2.0428899999999999</v>
          </cell>
          <cell r="CQ5">
            <v>1.98543</v>
          </cell>
          <cell r="CR5">
            <v>1.9736499999999999</v>
          </cell>
          <cell r="CS5">
            <v>1.99298</v>
          </cell>
          <cell r="CT5">
            <v>1.8937299999999999</v>
          </cell>
          <cell r="CU5">
            <v>1.8467899999999999</v>
          </cell>
          <cell r="CV5">
            <v>1.7181999999999999</v>
          </cell>
          <cell r="CW5">
            <v>1.7197499999999999</v>
          </cell>
          <cell r="CX5">
            <v>1.5949800000000001</v>
          </cell>
          <cell r="CY5">
            <v>1.4484300000000001</v>
          </cell>
          <cell r="CZ5">
            <v>1.3559000000000001</v>
          </cell>
          <cell r="DA5">
            <v>1.3361099999999999</v>
          </cell>
          <cell r="DB5">
            <v>1.3450800000000001</v>
          </cell>
          <cell r="DC5">
            <v>1.1978800000000001</v>
          </cell>
          <cell r="DD5">
            <v>1.2277100000000001</v>
          </cell>
          <cell r="DE5">
            <v>1.6611400000000001</v>
          </cell>
          <cell r="DF5">
            <v>1.77092</v>
          </cell>
          <cell r="DG5">
            <v>1.75627</v>
          </cell>
          <cell r="DH5">
            <v>1.7187699999999999</v>
          </cell>
          <cell r="DI5">
            <v>1.7664800000000001</v>
          </cell>
          <cell r="DJ5">
            <v>1.76833</v>
          </cell>
          <cell r="DK5">
            <v>1.78478</v>
          </cell>
          <cell r="DL5">
            <v>1.7857400000000001</v>
          </cell>
          <cell r="DM5">
            <v>1.77582</v>
          </cell>
          <cell r="DN5">
            <v>1.7670999999999999</v>
          </cell>
          <cell r="DO5">
            <v>1.7670999999999999</v>
          </cell>
          <cell r="DP5">
            <v>1.8024800000000001</v>
          </cell>
          <cell r="DQ5">
            <v>1.76719</v>
          </cell>
          <cell r="DR5">
            <v>1.71071</v>
          </cell>
          <cell r="DS5">
            <v>1.71834</v>
          </cell>
          <cell r="DT5">
            <v>1.76271</v>
          </cell>
        </row>
        <row r="6">
          <cell r="A6" t="str">
            <v>PRU link Rupiah Managed Fund</v>
          </cell>
          <cell r="B6" t="str">
            <v>Prudential Life Assurance</v>
          </cell>
          <cell r="C6" t="str">
            <v>RMFP</v>
          </cell>
          <cell r="D6" t="str">
            <v>RMF</v>
          </cell>
          <cell r="E6" t="str">
            <v>Managed</v>
          </cell>
          <cell r="F6">
            <v>8281.33</v>
          </cell>
          <cell r="G6">
            <v>8184.52</v>
          </cell>
          <cell r="H6">
            <v>8084.77</v>
          </cell>
          <cell r="I6">
            <v>7962.06</v>
          </cell>
          <cell r="J6">
            <v>8363.39</v>
          </cell>
          <cell r="K6">
            <v>8409.6299999999992</v>
          </cell>
          <cell r="L6">
            <v>8371.57</v>
          </cell>
          <cell r="M6">
            <v>8340.9699999999993</v>
          </cell>
          <cell r="N6">
            <v>8091.61</v>
          </cell>
          <cell r="O6">
            <v>7886.76</v>
          </cell>
          <cell r="P6">
            <v>7938.14</v>
          </cell>
          <cell r="Q6">
            <v>7851.12</v>
          </cell>
          <cell r="R6">
            <v>7599.62</v>
          </cell>
          <cell r="S6">
            <v>7502.84</v>
          </cell>
          <cell r="T6">
            <v>7390.72</v>
          </cell>
          <cell r="U6">
            <v>7363.62</v>
          </cell>
          <cell r="V6">
            <v>7297.64</v>
          </cell>
          <cell r="W6">
            <v>6967.11</v>
          </cell>
          <cell r="X6">
            <v>7276.67</v>
          </cell>
          <cell r="Y6">
            <v>7499.97</v>
          </cell>
          <cell r="Z6">
            <v>7591.7</v>
          </cell>
          <cell r="AA6">
            <v>7734.9</v>
          </cell>
          <cell r="AB6">
            <v>7771.72</v>
          </cell>
          <cell r="AC6">
            <v>8027.76</v>
          </cell>
          <cell r="AD6">
            <v>8137.62</v>
          </cell>
          <cell r="AE6">
            <v>8018.95</v>
          </cell>
          <cell r="AF6">
            <v>7728.56</v>
          </cell>
          <cell r="AG6">
            <v>7710.05</v>
          </cell>
          <cell r="AH6">
            <v>7557.49</v>
          </cell>
          <cell r="AI6">
            <v>7434.18</v>
          </cell>
          <cell r="AJ6">
            <v>7439.79</v>
          </cell>
          <cell r="AK6">
            <v>7436.74</v>
          </cell>
          <cell r="AL6">
            <v>7263.16</v>
          </cell>
          <cell r="AM6">
            <v>7301.06</v>
          </cell>
          <cell r="AN6">
            <v>7266.69</v>
          </cell>
          <cell r="AO6">
            <v>7179.79</v>
          </cell>
          <cell r="AP6">
            <v>6997.41</v>
          </cell>
          <cell r="AQ6">
            <v>6750.36</v>
          </cell>
          <cell r="AR6">
            <v>6749.13</v>
          </cell>
          <cell r="AS6">
            <v>6681.09</v>
          </cell>
          <cell r="AT6">
            <v>7113.83</v>
          </cell>
          <cell r="AU6">
            <v>6751.79</v>
          </cell>
          <cell r="AV6">
            <v>6628.97</v>
          </cell>
          <cell r="AW6">
            <v>6914.19</v>
          </cell>
          <cell r="AX6">
            <v>7169.05</v>
          </cell>
          <cell r="AY6">
            <v>7589.09</v>
          </cell>
          <cell r="AZ6">
            <v>7677.72</v>
          </cell>
          <cell r="BA6">
            <v>7582.91</v>
          </cell>
          <cell r="BB6">
            <v>7584.44</v>
          </cell>
          <cell r="BC6">
            <v>7382.36</v>
          </cell>
          <cell r="BD6">
            <v>7353.4</v>
          </cell>
          <cell r="BE6">
            <v>7353.4</v>
          </cell>
          <cell r="BF6">
            <v>7298.7</v>
          </cell>
          <cell r="BG6">
            <v>7232.3</v>
          </cell>
          <cell r="BH6">
            <v>7125.98</v>
          </cell>
          <cell r="BI6">
            <v>7125.98</v>
          </cell>
          <cell r="BJ6">
            <v>6956.25</v>
          </cell>
          <cell r="BK6">
            <v>7113.64</v>
          </cell>
          <cell r="BL6">
            <v>6902.26</v>
          </cell>
          <cell r="BM6">
            <v>6751.52</v>
          </cell>
          <cell r="BN6">
            <v>7014.15</v>
          </cell>
          <cell r="BO6">
            <v>6990.1</v>
          </cell>
          <cell r="BP6">
            <v>6997.97</v>
          </cell>
          <cell r="BQ6">
            <v>6994.16</v>
          </cell>
          <cell r="BR6">
            <v>6757.5728799999997</v>
          </cell>
          <cell r="BS6">
            <v>6553.37</v>
          </cell>
          <cell r="BT6">
            <v>6691.16</v>
          </cell>
          <cell r="BU6">
            <v>6430.58</v>
          </cell>
          <cell r="BV6">
            <v>6525.05</v>
          </cell>
          <cell r="BW6">
            <v>6585.32</v>
          </cell>
          <cell r="BX6">
            <v>6371.26</v>
          </cell>
          <cell r="BY6">
            <v>6334</v>
          </cell>
          <cell r="BZ6">
            <v>6276.14</v>
          </cell>
          <cell r="CA6">
            <v>6111.53</v>
          </cell>
          <cell r="CB6">
            <v>5872.57</v>
          </cell>
          <cell r="CC6">
            <v>5852.94</v>
          </cell>
          <cell r="CD6">
            <v>6097.1</v>
          </cell>
          <cell r="CE6">
            <v>6045.44</v>
          </cell>
          <cell r="CF6">
            <v>6166.09</v>
          </cell>
          <cell r="CG6">
            <v>6022.08</v>
          </cell>
          <cell r="CH6">
            <v>5681.9</v>
          </cell>
          <cell r="CI6">
            <v>5663.52</v>
          </cell>
          <cell r="CJ6">
            <v>5491.51</v>
          </cell>
          <cell r="CK6">
            <v>5325.07</v>
          </cell>
          <cell r="CL6">
            <v>5444.84</v>
          </cell>
          <cell r="CM6">
            <v>5259.04</v>
          </cell>
          <cell r="CN6">
            <v>5041.95</v>
          </cell>
          <cell r="CO6">
            <v>5072.66</v>
          </cell>
          <cell r="CP6">
            <v>4958.97</v>
          </cell>
          <cell r="CQ6">
            <v>4850.8</v>
          </cell>
          <cell r="CR6">
            <v>4795.57</v>
          </cell>
          <cell r="CS6">
            <v>4823.59</v>
          </cell>
          <cell r="CT6">
            <v>4658.33</v>
          </cell>
          <cell r="CU6">
            <v>4677.72</v>
          </cell>
          <cell r="CV6">
            <v>4339.12</v>
          </cell>
          <cell r="CW6">
            <v>4301.8599999999997</v>
          </cell>
          <cell r="CX6">
            <v>4005.03</v>
          </cell>
          <cell r="CY6">
            <v>3698.15</v>
          </cell>
          <cell r="CZ6">
            <v>3432.06</v>
          </cell>
          <cell r="DA6">
            <v>3637.3</v>
          </cell>
          <cell r="DB6">
            <v>3638.6</v>
          </cell>
          <cell r="DC6">
            <v>3175.81</v>
          </cell>
          <cell r="DD6">
            <v>3011.75</v>
          </cell>
          <cell r="DE6">
            <v>3704.83</v>
          </cell>
          <cell r="DF6">
            <v>3930.3</v>
          </cell>
          <cell r="DG6">
            <v>3974.44</v>
          </cell>
          <cell r="DH6">
            <v>3795.1</v>
          </cell>
          <cell r="DI6">
            <v>3882.46</v>
          </cell>
          <cell r="DJ6">
            <v>3790.79</v>
          </cell>
          <cell r="DK6">
            <v>3950.24</v>
          </cell>
          <cell r="DL6">
            <v>4196.32</v>
          </cell>
          <cell r="DM6">
            <v>4166.53</v>
          </cell>
          <cell r="DN6">
            <v>4145.63</v>
          </cell>
          <cell r="DO6">
            <v>4145.63</v>
          </cell>
          <cell r="DP6">
            <v>4194.57</v>
          </cell>
          <cell r="DQ6">
            <v>3992.16</v>
          </cell>
          <cell r="DR6">
            <v>3857.22</v>
          </cell>
          <cell r="DS6">
            <v>3923.16</v>
          </cell>
          <cell r="DT6">
            <v>3833.9</v>
          </cell>
        </row>
        <row r="7">
          <cell r="A7" t="str">
            <v>PRU link Rupiah Managed Fund Plus</v>
          </cell>
          <cell r="B7" t="str">
            <v>Prudential Life Assurance</v>
          </cell>
          <cell r="C7" t="str">
            <v>RMFP</v>
          </cell>
          <cell r="D7" t="str">
            <v>RMP</v>
          </cell>
          <cell r="E7" t="str">
            <v>Managed</v>
          </cell>
          <cell r="F7">
            <v>2663.09</v>
          </cell>
          <cell r="G7">
            <v>2622.65</v>
          </cell>
          <cell r="H7">
            <v>2590.33</v>
          </cell>
          <cell r="I7">
            <v>2540.84</v>
          </cell>
          <cell r="J7">
            <v>2693.34</v>
          </cell>
          <cell r="K7">
            <v>2695.36</v>
          </cell>
          <cell r="L7">
            <v>2698.43</v>
          </cell>
          <cell r="M7">
            <v>2672.18</v>
          </cell>
          <cell r="N7">
            <v>2589.52</v>
          </cell>
          <cell r="O7">
            <v>2507.63</v>
          </cell>
          <cell r="P7">
            <v>2530.48</v>
          </cell>
          <cell r="Q7">
            <v>2517.79</v>
          </cell>
          <cell r="R7">
            <v>2436.09</v>
          </cell>
          <cell r="S7">
            <v>2388.02</v>
          </cell>
          <cell r="T7">
            <v>2380.9299999999998</v>
          </cell>
          <cell r="U7">
            <v>2345.1999999999998</v>
          </cell>
          <cell r="V7">
            <v>2345.7800000000002</v>
          </cell>
          <cell r="W7">
            <v>2240.9499999999998</v>
          </cell>
          <cell r="X7">
            <v>2369.59</v>
          </cell>
          <cell r="Y7">
            <v>2489.77</v>
          </cell>
          <cell r="Z7">
            <v>2526.0100000000002</v>
          </cell>
          <cell r="AA7">
            <v>2621.33</v>
          </cell>
          <cell r="AB7">
            <v>2606.2399999999998</v>
          </cell>
          <cell r="AC7">
            <v>2737.81</v>
          </cell>
          <cell r="AD7">
            <v>2750.43</v>
          </cell>
          <cell r="AE7">
            <v>2703.64</v>
          </cell>
          <cell r="AF7">
            <v>2647.04</v>
          </cell>
          <cell r="AG7">
            <v>2627.86</v>
          </cell>
          <cell r="AH7">
            <v>2582.42</v>
          </cell>
          <cell r="AI7">
            <v>2560.86</v>
          </cell>
          <cell r="AJ7">
            <v>2550.7399999999998</v>
          </cell>
          <cell r="AK7">
            <v>2546.63</v>
          </cell>
          <cell r="AL7">
            <v>2466.9499999999998</v>
          </cell>
          <cell r="AM7">
            <v>2476.81</v>
          </cell>
          <cell r="AN7">
            <v>2454.6</v>
          </cell>
          <cell r="AO7">
            <v>2418.16</v>
          </cell>
          <cell r="AP7">
            <v>2357.2800000000002</v>
          </cell>
          <cell r="AQ7">
            <v>2259.87</v>
          </cell>
          <cell r="AR7">
            <v>2216.5500000000002</v>
          </cell>
          <cell r="AS7">
            <v>2206.9299999999998</v>
          </cell>
          <cell r="AT7">
            <v>2342.17</v>
          </cell>
          <cell r="AU7">
            <v>2235.79</v>
          </cell>
          <cell r="AV7">
            <v>2174.02</v>
          </cell>
          <cell r="AW7">
            <v>2308.69</v>
          </cell>
          <cell r="AX7">
            <v>2408.11</v>
          </cell>
          <cell r="AY7">
            <v>2541.42</v>
          </cell>
          <cell r="AZ7">
            <v>2546.81</v>
          </cell>
          <cell r="BA7">
            <v>2505.69</v>
          </cell>
          <cell r="BB7">
            <v>2479.34</v>
          </cell>
          <cell r="BC7">
            <v>2360.92</v>
          </cell>
          <cell r="BD7">
            <v>2315.67</v>
          </cell>
          <cell r="BE7">
            <v>2315.67</v>
          </cell>
          <cell r="BF7">
            <v>2293.64</v>
          </cell>
          <cell r="BG7">
            <v>2303.38</v>
          </cell>
          <cell r="BH7">
            <v>2269.33</v>
          </cell>
          <cell r="BI7">
            <v>2269.33</v>
          </cell>
          <cell r="BJ7">
            <v>2195.87</v>
          </cell>
          <cell r="BK7">
            <v>2250.13</v>
          </cell>
          <cell r="BL7">
            <v>2173.2199999999998</v>
          </cell>
          <cell r="BM7">
            <v>2114.61</v>
          </cell>
          <cell r="BN7">
            <v>2236.52</v>
          </cell>
          <cell r="BO7">
            <v>2228.52</v>
          </cell>
          <cell r="BP7">
            <v>2197.75</v>
          </cell>
          <cell r="BQ7">
            <v>2178.1999999999998</v>
          </cell>
          <cell r="BR7">
            <v>2119.3290099999999</v>
          </cell>
          <cell r="BS7">
            <v>2057.61</v>
          </cell>
          <cell r="BT7">
            <v>2113.6</v>
          </cell>
          <cell r="BU7">
            <v>2000.89</v>
          </cell>
          <cell r="BV7">
            <v>2088.9</v>
          </cell>
          <cell r="BW7">
            <v>2168.71</v>
          </cell>
          <cell r="BX7">
            <v>2080.2800000000002</v>
          </cell>
          <cell r="BY7">
            <v>2064.14</v>
          </cell>
          <cell r="BZ7">
            <v>2049.7800000000002</v>
          </cell>
          <cell r="CA7">
            <v>1987.96</v>
          </cell>
          <cell r="CB7">
            <v>1895.75</v>
          </cell>
          <cell r="CC7">
            <v>1896.82</v>
          </cell>
          <cell r="CD7">
            <v>1992.12</v>
          </cell>
          <cell r="CE7">
            <v>1948.89</v>
          </cell>
          <cell r="CF7">
            <v>1989.33</v>
          </cell>
          <cell r="CG7">
            <v>1928.38</v>
          </cell>
          <cell r="CH7">
            <v>1782.72</v>
          </cell>
          <cell r="CI7">
            <v>1775.91</v>
          </cell>
          <cell r="CJ7">
            <v>1706.51</v>
          </cell>
          <cell r="CK7">
            <v>1648.18</v>
          </cell>
          <cell r="CL7">
            <v>1703.6</v>
          </cell>
          <cell r="CM7">
            <v>1627.42</v>
          </cell>
          <cell r="CN7">
            <v>1540.97</v>
          </cell>
          <cell r="CO7">
            <v>1566.83</v>
          </cell>
          <cell r="CP7">
            <v>1528.71</v>
          </cell>
          <cell r="CQ7">
            <v>1481.55</v>
          </cell>
          <cell r="CR7">
            <v>1451.24</v>
          </cell>
          <cell r="CS7">
            <v>1474.96</v>
          </cell>
          <cell r="CT7">
            <v>1415.18</v>
          </cell>
          <cell r="CU7">
            <v>1413.76</v>
          </cell>
          <cell r="CV7">
            <v>1275.3399999999999</v>
          </cell>
          <cell r="CW7">
            <v>1233.8</v>
          </cell>
          <cell r="CX7">
            <v>1127.29</v>
          </cell>
          <cell r="CY7">
            <v>988.96</v>
          </cell>
          <cell r="CZ7">
            <v>901.46</v>
          </cell>
          <cell r="DA7">
            <v>942.89</v>
          </cell>
          <cell r="DB7">
            <v>947.74</v>
          </cell>
          <cell r="DC7">
            <v>884.25900000000001</v>
          </cell>
          <cell r="DD7">
            <v>840.63</v>
          </cell>
          <cell r="DE7">
            <v>1042.4000000000001</v>
          </cell>
          <cell r="DF7" t="e">
            <v>#N/A</v>
          </cell>
          <cell r="DG7" t="e">
            <v>#N/A</v>
          </cell>
          <cell r="DH7" t="e">
            <v>#N/A</v>
          </cell>
          <cell r="DI7" t="e">
            <v>#N/A</v>
          </cell>
          <cell r="DJ7" t="e">
            <v>#N/A</v>
          </cell>
          <cell r="DK7" t="e">
            <v>#N/A</v>
          </cell>
          <cell r="DL7" t="e">
            <v>#N/A</v>
          </cell>
          <cell r="DM7" t="e">
            <v>#N/A</v>
          </cell>
          <cell r="DN7" t="e">
            <v>#N/A</v>
          </cell>
          <cell r="DO7" t="e">
            <v>#N/A</v>
          </cell>
          <cell r="DP7" t="e">
            <v>#N/A</v>
          </cell>
          <cell r="DQ7" t="e">
            <v>#N/A</v>
          </cell>
          <cell r="DR7" t="e">
            <v>#N/A</v>
          </cell>
          <cell r="DS7" t="e">
            <v>#N/A</v>
          </cell>
          <cell r="DT7" t="e">
            <v>#N/A</v>
          </cell>
        </row>
        <row r="8">
          <cell r="A8" t="str">
            <v>PRU link Rupiah Equity Fund</v>
          </cell>
          <cell r="B8" t="str">
            <v>Prudential Life Assurance</v>
          </cell>
          <cell r="C8" t="str">
            <v>REF</v>
          </cell>
          <cell r="D8" t="str">
            <v>REF</v>
          </cell>
          <cell r="E8" t="str">
            <v>Equity</v>
          </cell>
          <cell r="F8">
            <v>14171.14</v>
          </cell>
          <cell r="G8">
            <v>13871.8</v>
          </cell>
          <cell r="H8">
            <v>13662.82</v>
          </cell>
          <cell r="I8">
            <v>13320.36</v>
          </cell>
          <cell r="J8">
            <v>14319.5</v>
          </cell>
          <cell r="K8">
            <v>14279.23</v>
          </cell>
          <cell r="L8">
            <v>14397.94</v>
          </cell>
          <cell r="M8">
            <v>14160.4</v>
          </cell>
          <cell r="N8">
            <v>13674.7</v>
          </cell>
          <cell r="O8">
            <v>13122.78</v>
          </cell>
          <cell r="P8">
            <v>13318.1</v>
          </cell>
          <cell r="Q8">
            <v>13329.48</v>
          </cell>
          <cell r="R8">
            <v>12841.1</v>
          </cell>
          <cell r="S8">
            <v>12453.39</v>
          </cell>
          <cell r="T8">
            <v>12638.91</v>
          </cell>
          <cell r="U8">
            <v>12261.79</v>
          </cell>
          <cell r="V8">
            <v>12418.88</v>
          </cell>
          <cell r="W8">
            <v>11806.67</v>
          </cell>
          <cell r="X8">
            <v>12827.25</v>
          </cell>
          <cell r="Y8">
            <v>13984.64</v>
          </cell>
          <cell r="Z8">
            <v>14283.64</v>
          </cell>
          <cell r="AA8">
            <v>15240.78</v>
          </cell>
          <cell r="AB8">
            <v>14962.97</v>
          </cell>
          <cell r="AC8">
            <v>16144.59</v>
          </cell>
          <cell r="AD8">
            <v>16053.71</v>
          </cell>
          <cell r="AE8">
            <v>15723.17</v>
          </cell>
          <cell r="AF8">
            <v>15681</v>
          </cell>
          <cell r="AG8">
            <v>15485.46</v>
          </cell>
          <cell r="AH8">
            <v>15234.43</v>
          </cell>
          <cell r="AI8">
            <v>15235.11</v>
          </cell>
          <cell r="AJ8">
            <v>15106.42</v>
          </cell>
          <cell r="AK8">
            <v>15073.18</v>
          </cell>
          <cell r="AL8">
            <v>14425.26</v>
          </cell>
          <cell r="AM8">
            <v>14484.66</v>
          </cell>
          <cell r="AN8">
            <v>14281.66</v>
          </cell>
          <cell r="AO8">
            <v>14006.41</v>
          </cell>
          <cell r="AP8">
            <v>13620.2</v>
          </cell>
          <cell r="AQ8">
            <v>12899.42</v>
          </cell>
          <cell r="AR8">
            <v>12349.86</v>
          </cell>
          <cell r="AS8">
            <v>12373.74</v>
          </cell>
          <cell r="AT8">
            <v>13224.02</v>
          </cell>
          <cell r="AU8">
            <v>12621.34</v>
          </cell>
          <cell r="AV8">
            <v>12118.16</v>
          </cell>
          <cell r="AW8">
            <v>13341.8</v>
          </cell>
          <cell r="AX8">
            <v>14113.78</v>
          </cell>
          <cell r="AY8">
            <v>15112.55</v>
          </cell>
          <cell r="AZ8">
            <v>15020.69</v>
          </cell>
          <cell r="BA8">
            <v>14674.05</v>
          </cell>
          <cell r="BB8">
            <v>14326.8</v>
          </cell>
          <cell r="BC8">
            <v>13187.16</v>
          </cell>
          <cell r="BD8">
            <v>12671.85</v>
          </cell>
          <cell r="BE8">
            <v>12671.85</v>
          </cell>
          <cell r="BF8">
            <v>12506.84</v>
          </cell>
          <cell r="BG8">
            <v>12772.97</v>
          </cell>
          <cell r="BH8">
            <v>12550.28</v>
          </cell>
          <cell r="BI8">
            <v>12550.28</v>
          </cell>
          <cell r="BJ8">
            <v>11943.61</v>
          </cell>
          <cell r="BK8">
            <v>12350.47</v>
          </cell>
          <cell r="BL8">
            <v>11786.04</v>
          </cell>
          <cell r="BM8">
            <v>11340.04</v>
          </cell>
          <cell r="BN8">
            <v>12438.8</v>
          </cell>
          <cell r="BO8">
            <v>12392.53</v>
          </cell>
          <cell r="BP8">
            <v>11993.59</v>
          </cell>
          <cell r="BQ8">
            <v>11768.79</v>
          </cell>
          <cell r="BR8">
            <v>11479.39049</v>
          </cell>
          <cell r="BS8">
            <v>11090.58</v>
          </cell>
          <cell r="BT8">
            <v>11557.42</v>
          </cell>
          <cell r="BU8">
            <v>10634.51</v>
          </cell>
          <cell r="BV8">
            <v>11636.25</v>
          </cell>
          <cell r="BW8">
            <v>12599.25</v>
          </cell>
          <cell r="BX8">
            <v>11879.38</v>
          </cell>
          <cell r="BY8">
            <v>11755.61</v>
          </cell>
          <cell r="BZ8">
            <v>11693.21</v>
          </cell>
          <cell r="CA8">
            <v>11226.54</v>
          </cell>
          <cell r="CB8">
            <v>10513.47</v>
          </cell>
          <cell r="CC8">
            <v>10575.57</v>
          </cell>
          <cell r="CD8">
            <v>11350.01</v>
          </cell>
          <cell r="CE8">
            <v>10893.62</v>
          </cell>
          <cell r="CF8">
            <v>11223.88</v>
          </cell>
          <cell r="CG8">
            <v>10728.54</v>
          </cell>
          <cell r="CH8">
            <v>9545.51</v>
          </cell>
          <cell r="CI8">
            <v>9513.2999999999993</v>
          </cell>
          <cell r="CJ8">
            <v>8995.6200000000008</v>
          </cell>
          <cell r="CK8">
            <v>8601.35</v>
          </cell>
          <cell r="CL8">
            <v>9101.36</v>
          </cell>
          <cell r="CM8">
            <v>8506.48</v>
          </cell>
          <cell r="CN8">
            <v>7868.24</v>
          </cell>
          <cell r="CO8">
            <v>8120.94</v>
          </cell>
          <cell r="CP8">
            <v>7885.92</v>
          </cell>
          <cell r="CQ8">
            <v>7530.15</v>
          </cell>
          <cell r="CR8">
            <v>7285.35</v>
          </cell>
          <cell r="CS8">
            <v>7521.8</v>
          </cell>
          <cell r="CT8">
            <v>7120.59</v>
          </cell>
          <cell r="CU8">
            <v>7089.8</v>
          </cell>
          <cell r="CV8">
            <v>6099.23</v>
          </cell>
          <cell r="CW8">
            <v>5724.61</v>
          </cell>
          <cell r="CX8">
            <v>5125.1000000000004</v>
          </cell>
          <cell r="CY8">
            <v>4207.05</v>
          </cell>
          <cell r="CZ8">
            <v>3730.35</v>
          </cell>
          <cell r="DA8">
            <v>3868.32</v>
          </cell>
          <cell r="DB8">
            <v>3930.56</v>
          </cell>
          <cell r="DC8">
            <v>3516.72</v>
          </cell>
          <cell r="DD8">
            <v>3533.4</v>
          </cell>
          <cell r="DE8">
            <v>5326.97</v>
          </cell>
          <cell r="DF8">
            <v>6225.87</v>
          </cell>
          <cell r="DG8">
            <v>6587.43</v>
          </cell>
          <cell r="DH8">
            <v>6579.36</v>
          </cell>
          <cell r="DI8">
            <v>6774.02</v>
          </cell>
          <cell r="DJ8">
            <v>6417.75</v>
          </cell>
          <cell r="DK8">
            <v>6787.1</v>
          </cell>
          <cell r="DL8">
            <v>7682.61</v>
          </cell>
          <cell r="DM8">
            <v>7453.47</v>
          </cell>
          <cell r="DN8">
            <v>7746.66</v>
          </cell>
          <cell r="DO8">
            <v>7746.66</v>
          </cell>
          <cell r="DP8">
            <v>7617.04</v>
          </cell>
          <cell r="DQ8">
            <v>6674.37</v>
          </cell>
          <cell r="DR8">
            <v>6269.65</v>
          </cell>
          <cell r="DS8">
            <v>6518.66</v>
          </cell>
          <cell r="DT8">
            <v>6036.89</v>
          </cell>
        </row>
        <row r="9">
          <cell r="A9" t="str">
            <v>PRU link Rupiah Equity Fund plus</v>
          </cell>
          <cell r="B9" t="str">
            <v>Prudential Life Assurance</v>
          </cell>
          <cell r="C9" t="str">
            <v>REF</v>
          </cell>
          <cell r="D9" t="str">
            <v>REP</v>
          </cell>
          <cell r="E9" t="str">
            <v>Equity</v>
          </cell>
          <cell r="F9">
            <v>1123.99</v>
          </cell>
          <cell r="G9">
            <v>1104.28</v>
          </cell>
          <cell r="H9">
            <v>1094.3</v>
          </cell>
          <cell r="I9">
            <v>1068.3900000000001</v>
          </cell>
          <cell r="J9">
            <v>1149.75</v>
          </cell>
          <cell r="K9">
            <v>1140.98</v>
          </cell>
          <cell r="L9">
            <v>1150.81</v>
          </cell>
          <cell r="M9">
            <v>1128.8699999999999</v>
          </cell>
          <cell r="N9">
            <v>1092.8499999999999</v>
          </cell>
          <cell r="O9">
            <v>1045.98</v>
          </cell>
          <cell r="P9">
            <v>1055.45</v>
          </cell>
          <cell r="Q9">
            <v>1063.3900000000001</v>
          </cell>
          <cell r="R9">
            <v>1032.51</v>
          </cell>
          <cell r="S9">
            <v>1005.56</v>
          </cell>
          <cell r="T9">
            <v>1007.13</v>
          </cell>
          <cell r="U9">
            <v>977.76</v>
          </cell>
          <cell r="V9">
            <v>989.67</v>
          </cell>
          <cell r="W9">
            <v>941.38</v>
          </cell>
          <cell r="X9">
            <v>1004.71</v>
          </cell>
          <cell r="Y9">
            <v>1092.24</v>
          </cell>
          <cell r="Z9">
            <v>1103.6100000000001</v>
          </cell>
          <cell r="AA9">
            <v>1171.99</v>
          </cell>
          <cell r="AB9">
            <v>1143.54</v>
          </cell>
          <cell r="AC9">
            <v>1222.97</v>
          </cell>
          <cell r="AD9">
            <v>1216.01</v>
          </cell>
          <cell r="AE9">
            <v>1184.3699999999999</v>
          </cell>
          <cell r="AF9">
            <v>1161.58</v>
          </cell>
          <cell r="AG9">
            <v>1142.1199999999999</v>
          </cell>
          <cell r="AH9">
            <v>1128.01</v>
          </cell>
          <cell r="AI9">
            <v>1132.83</v>
          </cell>
          <cell r="AJ9">
            <v>1118.73</v>
          </cell>
          <cell r="AK9">
            <v>1102.31</v>
          </cell>
          <cell r="AL9">
            <v>1052.72</v>
          </cell>
          <cell r="AM9">
            <v>1044.8800000000001</v>
          </cell>
          <cell r="AN9">
            <v>1034.52</v>
          </cell>
          <cell r="AO9">
            <v>1525.47</v>
          </cell>
          <cell r="AP9">
            <v>1513.75</v>
          </cell>
          <cell r="AQ9">
            <v>1575.84</v>
          </cell>
          <cell r="AR9">
            <v>1543.12</v>
          </cell>
          <cell r="AS9">
            <v>1596.55</v>
          </cell>
          <cell r="AT9">
            <v>1569.44</v>
          </cell>
          <cell r="AU9">
            <v>1479.21</v>
          </cell>
          <cell r="AV9">
            <v>1487.79</v>
          </cell>
          <cell r="AW9">
            <v>1438.58</v>
          </cell>
          <cell r="AX9">
            <v>1404.43</v>
          </cell>
          <cell r="AY9">
            <v>1450.95</v>
          </cell>
          <cell r="AZ9">
            <v>1384.48</v>
          </cell>
          <cell r="BA9">
            <v>1337.29</v>
          </cell>
          <cell r="BB9">
            <v>1351.59</v>
          </cell>
          <cell r="BC9">
            <v>1340.11</v>
          </cell>
          <cell r="BD9">
            <v>1296.4000000000001</v>
          </cell>
          <cell r="BE9">
            <v>1257.28</v>
          </cell>
          <cell r="BF9">
            <v>1282.6500000000001</v>
          </cell>
          <cell r="BG9">
            <v>1243.53</v>
          </cell>
          <cell r="BH9">
            <v>1250.8900000000001</v>
          </cell>
          <cell r="BI9">
            <v>1110.6099999999999</v>
          </cell>
          <cell r="BJ9">
            <v>1075.01</v>
          </cell>
          <cell r="BK9">
            <v>1017.12</v>
          </cell>
          <cell r="BL9">
            <v>931.2</v>
          </cell>
          <cell r="BM9">
            <v>891.38</v>
          </cell>
          <cell r="BN9">
            <v>868.23</v>
          </cell>
          <cell r="BO9">
            <v>871.75</v>
          </cell>
          <cell r="BP9">
            <v>888.62549999999999</v>
          </cell>
          <cell r="BQ9">
            <v>831.84</v>
          </cell>
          <cell r="BR9">
            <v>957.97</v>
          </cell>
          <cell r="BS9">
            <v>1030.6400000000001</v>
          </cell>
          <cell r="BT9">
            <v>1062.69</v>
          </cell>
          <cell r="BU9">
            <v>1099.53</v>
          </cell>
          <cell r="BV9">
            <v>1106.8900000000001</v>
          </cell>
          <cell r="BW9">
            <v>1083.06</v>
          </cell>
          <cell r="BX9">
            <v>1091.5999999999999</v>
          </cell>
          <cell r="BY9">
            <v>1144.24</v>
          </cell>
          <cell r="BZ9">
            <v>1114.8</v>
          </cell>
          <cell r="CA9">
            <v>1128.72</v>
          </cell>
          <cell r="CB9">
            <v>1128.72</v>
          </cell>
          <cell r="CC9">
            <v>1097.55</v>
          </cell>
          <cell r="CD9">
            <v>1017.97</v>
          </cell>
          <cell r="CE9" t="e">
            <v>#N/A</v>
          </cell>
          <cell r="CF9" t="e">
            <v>#N/A</v>
          </cell>
          <cell r="CG9" t="e">
            <v>#N/A</v>
          </cell>
          <cell r="CH9" t="e">
            <v>#N/A</v>
          </cell>
          <cell r="CI9" t="e">
            <v>#N/A</v>
          </cell>
        </row>
        <row r="10">
          <cell r="A10" t="str">
            <v>PRU link Rupiah IGC Equity Fund</v>
          </cell>
          <cell r="B10" t="str">
            <v>Prudential Life Assurance</v>
          </cell>
          <cell r="C10" t="str">
            <v>RGCF</v>
          </cell>
          <cell r="D10" t="str">
            <v>RGCF</v>
          </cell>
          <cell r="E10" t="str">
            <v>IDRchina</v>
          </cell>
          <cell r="F10">
            <v>1062.8399999999999</v>
          </cell>
          <cell r="G10">
            <v>1210.2</v>
          </cell>
          <cell r="H10">
            <v>1179.49</v>
          </cell>
          <cell r="I10">
            <v>1169.23</v>
          </cell>
          <cell r="J10">
            <v>1242.71</v>
          </cell>
          <cell r="K10">
            <v>1239.74</v>
          </cell>
          <cell r="L10">
            <v>1244.1400000000001</v>
          </cell>
          <cell r="M10">
            <v>1214.97</v>
          </cell>
          <cell r="N10">
            <v>1162.8</v>
          </cell>
          <cell r="O10">
            <v>1131.52</v>
          </cell>
          <cell r="P10">
            <v>1140.78</v>
          </cell>
          <cell r="Q10">
            <v>1144.49</v>
          </cell>
          <cell r="R10">
            <v>1101.78</v>
          </cell>
          <cell r="S10">
            <v>1075.8900000000001</v>
          </cell>
          <cell r="T10">
            <v>1105.45</v>
          </cell>
          <cell r="U10">
            <v>1081.72</v>
          </cell>
          <cell r="V10">
            <v>1096.83</v>
          </cell>
          <cell r="W10">
            <v>1047.5999999999999</v>
          </cell>
          <cell r="X10">
            <v>1113.3900000000001</v>
          </cell>
          <cell r="Y10">
            <v>1198.04</v>
          </cell>
          <cell r="Z10">
            <v>1227.42</v>
          </cell>
          <cell r="AA10">
            <v>1305.04</v>
          </cell>
          <cell r="AB10">
            <v>1280.75</v>
          </cell>
          <cell r="AC10">
            <v>1318.04</v>
          </cell>
          <cell r="AD10">
            <v>1306.8900000000001</v>
          </cell>
          <cell r="AE10">
            <v>1270.32</v>
          </cell>
          <cell r="AF10">
            <v>1256.9000000000001</v>
          </cell>
          <cell r="AG10">
            <v>1240.23</v>
          </cell>
          <cell r="AH10">
            <v>1219.3699999999999</v>
          </cell>
          <cell r="AI10">
            <v>1218.48</v>
          </cell>
          <cell r="AJ10">
            <v>1213.18</v>
          </cell>
          <cell r="AK10">
            <v>1203.3599999999999</v>
          </cell>
          <cell r="AL10">
            <v>1160.3800000000001</v>
          </cell>
          <cell r="AM10">
            <v>1141.83</v>
          </cell>
          <cell r="AN10">
            <v>1117.94</v>
          </cell>
          <cell r="AO10">
            <v>1091.76</v>
          </cell>
          <cell r="AP10">
            <v>1078.5899999999999</v>
          </cell>
          <cell r="AQ10">
            <v>1045.54</v>
          </cell>
          <cell r="AR10">
            <v>1007.07</v>
          </cell>
          <cell r="AS10">
            <v>1006.38</v>
          </cell>
          <cell r="AT10">
            <v>1040.05</v>
          </cell>
          <cell r="AU10">
            <v>1008.55</v>
          </cell>
          <cell r="AV10">
            <v>954.58</v>
          </cell>
          <cell r="AW10">
            <v>1005.01</v>
          </cell>
          <cell r="AX10">
            <v>1022.98</v>
          </cell>
          <cell r="AY10">
            <v>1098.18</v>
          </cell>
          <cell r="AZ10">
            <v>1082.74</v>
          </cell>
          <cell r="BA10">
            <v>1073.81</v>
          </cell>
          <cell r="BB10">
            <v>1042.6300000000001</v>
          </cell>
          <cell r="BC10">
            <v>1243.6099999999999</v>
          </cell>
          <cell r="BD10">
            <v>1183.77</v>
          </cell>
          <cell r="BE10">
            <v>1139.22</v>
          </cell>
          <cell r="BF10">
            <v>1184.3900000000001</v>
          </cell>
          <cell r="BG10">
            <v>1126.23</v>
          </cell>
          <cell r="BH10">
            <v>1136.8699999999999</v>
          </cell>
          <cell r="BI10">
            <v>944.29</v>
          </cell>
          <cell r="BJ10">
            <v>898.98</v>
          </cell>
          <cell r="BK10">
            <v>817.92</v>
          </cell>
          <cell r="BL10">
            <v>694.35</v>
          </cell>
          <cell r="BM10">
            <v>650.95000000000005</v>
          </cell>
          <cell r="BN10">
            <v>652.25</v>
          </cell>
          <cell r="BO10">
            <v>670.19</v>
          </cell>
          <cell r="BP10">
            <v>609.89</v>
          </cell>
          <cell r="BQ10">
            <v>589.32000000000005</v>
          </cell>
          <cell r="BR10">
            <v>817.67</v>
          </cell>
          <cell r="BS10">
            <v>978.19</v>
          </cell>
          <cell r="BT10">
            <v>1054.94</v>
          </cell>
          <cell r="BU10">
            <v>1146.73</v>
          </cell>
          <cell r="BV10">
            <v>1165.8499999999999</v>
          </cell>
          <cell r="BW10">
            <v>1108.82</v>
          </cell>
          <cell r="BX10">
            <v>1147.5899999999999</v>
          </cell>
          <cell r="BY10">
            <v>1288.32</v>
          </cell>
          <cell r="BZ10">
            <v>1213.4100000000001</v>
          </cell>
          <cell r="CA10">
            <v>1242.98</v>
          </cell>
          <cell r="CB10">
            <v>1242.98</v>
          </cell>
          <cell r="CC10">
            <v>1183.8800000000001</v>
          </cell>
          <cell r="CD10">
            <v>1035.45</v>
          </cell>
          <cell r="CE10" t="e">
            <v>#N/A</v>
          </cell>
          <cell r="CF10" t="e">
            <v>#N/A</v>
          </cell>
          <cell r="CG10" t="e">
            <v>#N/A</v>
          </cell>
          <cell r="CH10" t="e">
            <v>#N/A</v>
          </cell>
          <cell r="CI10" t="e">
            <v>#N/A</v>
          </cell>
        </row>
        <row r="11">
          <cell r="A11" t="str">
            <v>PRU link USD IGC Equity Fund</v>
          </cell>
          <cell r="B11" t="str">
            <v>Prudential Life Assurance</v>
          </cell>
          <cell r="C11" t="str">
            <v>DGCF</v>
          </cell>
          <cell r="D11" t="str">
            <v>DGCF</v>
          </cell>
          <cell r="E11" t="str">
            <v>USDchina</v>
          </cell>
          <cell r="F11">
            <v>9.2600000000000002E-2</v>
          </cell>
          <cell r="G11">
            <v>9.0700000000000003E-2</v>
          </cell>
          <cell r="H11">
            <v>8.7790000000000007E-2</v>
          </cell>
          <cell r="I11">
            <v>8.6209999999999995E-2</v>
          </cell>
          <cell r="J11">
            <v>9.5219999999999999E-2</v>
          </cell>
          <cell r="K11">
            <v>9.5380000000000006E-2</v>
          </cell>
          <cell r="L11">
            <v>9.3539999999999998E-2</v>
          </cell>
          <cell r="M11">
            <v>9.2789999999999997E-2</v>
          </cell>
          <cell r="N11">
            <v>8.8230000000000003E-2</v>
          </cell>
          <cell r="O11">
            <v>8.3110000000000003E-2</v>
          </cell>
          <cell r="P11">
            <v>8.6400000000000005E-2</v>
          </cell>
          <cell r="Q11">
            <v>8.6209999999999995E-2</v>
          </cell>
          <cell r="R11">
            <v>8.2250000000000004E-2</v>
          </cell>
          <cell r="S11">
            <v>7.7700000000000005E-2</v>
          </cell>
          <cell r="T11">
            <v>8.0130000000000007E-2</v>
          </cell>
          <cell r="U11">
            <v>7.8159999999999993E-2</v>
          </cell>
          <cell r="V11">
            <v>8.0420000000000005E-2</v>
          </cell>
          <cell r="W11">
            <v>7.1470000000000006E-2</v>
          </cell>
          <cell r="X11">
            <v>7.9369999999999996E-2</v>
          </cell>
          <cell r="Y11">
            <v>8.8870000000000005E-2</v>
          </cell>
          <cell r="Z11">
            <v>9.2069999999999999E-2</v>
          </cell>
          <cell r="AA11">
            <v>9.8780000000000007E-2</v>
          </cell>
          <cell r="AB11">
            <v>9.9000000000000005E-2</v>
          </cell>
          <cell r="AC11">
            <v>0.10074</v>
          </cell>
          <cell r="AD11">
            <v>0.1016</v>
          </cell>
          <cell r="AE11">
            <v>0.10062</v>
          </cell>
          <cell r="AF11">
            <v>0.10104</v>
          </cell>
          <cell r="AG11">
            <v>0.10169</v>
          </cell>
          <cell r="AH11">
            <v>0.10092</v>
          </cell>
          <cell r="AI11">
            <v>9.9779999999999994E-2</v>
          </cell>
          <cell r="AJ11">
            <v>0.10353999999999999</v>
          </cell>
          <cell r="AK11">
            <v>0.10382</v>
          </cell>
          <cell r="AL11">
            <v>9.6949999999999995E-2</v>
          </cell>
          <cell r="AM11">
            <v>9.8339999999999997E-2</v>
          </cell>
          <cell r="AN11">
            <v>9.6939999999999998E-2</v>
          </cell>
          <cell r="AO11">
            <v>9.5740000000000006E-2</v>
          </cell>
          <cell r="AP11">
            <v>9.2710000000000001E-2</v>
          </cell>
          <cell r="AQ11">
            <v>8.5519999999999999E-2</v>
          </cell>
          <cell r="AR11">
            <v>8.2619999999999999E-2</v>
          </cell>
          <cell r="AS11">
            <v>8.4000000000000005E-2</v>
          </cell>
          <cell r="AT11">
            <v>9.2600000000000002E-2</v>
          </cell>
          <cell r="AU11">
            <v>8.6900000000000005E-2</v>
          </cell>
          <cell r="AV11">
            <v>8.7400000000000005E-2</v>
          </cell>
          <cell r="AW11">
            <v>9.7799999999999998E-2</v>
          </cell>
          <cell r="AX11">
            <v>0.10303</v>
          </cell>
          <cell r="AY11">
            <v>0.11204</v>
          </cell>
          <cell r="AZ11">
            <v>0.11137</v>
          </cell>
          <cell r="BA11">
            <v>0.11049</v>
          </cell>
          <cell r="BB11">
            <v>0.10785455673942279</v>
          </cell>
          <cell r="BC11">
            <v>1206.6099999999999</v>
          </cell>
          <cell r="BD11">
            <v>1185.19</v>
          </cell>
          <cell r="BE11">
            <v>1156.0899999999999</v>
          </cell>
          <cell r="BF11">
            <v>1159.72</v>
          </cell>
          <cell r="BG11">
            <v>1152.9100000000001</v>
          </cell>
          <cell r="BH11">
            <v>1154.93</v>
          </cell>
          <cell r="BI11">
            <v>1131.22</v>
          </cell>
          <cell r="BJ11">
            <v>1122.1500000000001</v>
          </cell>
          <cell r="BK11">
            <v>1117.56</v>
          </cell>
          <cell r="BL11">
            <v>1112.8599999999999</v>
          </cell>
          <cell r="BM11">
            <v>1083.23</v>
          </cell>
          <cell r="BN11">
            <v>1024.27</v>
          </cell>
          <cell r="BO11">
            <v>1005.61</v>
          </cell>
          <cell r="BP11">
            <v>1074.3599999999999</v>
          </cell>
          <cell r="BQ11">
            <v>1034.6500000000001</v>
          </cell>
          <cell r="BR11">
            <v>1042.42</v>
          </cell>
          <cell r="BS11">
            <v>1036.8</v>
          </cell>
          <cell r="BT11">
            <v>1031.95</v>
          </cell>
          <cell r="BU11">
            <v>1031.8499999999999</v>
          </cell>
          <cell r="BV11">
            <v>1031.5999999999999</v>
          </cell>
          <cell r="BW11">
            <v>1028.7</v>
          </cell>
          <cell r="BX11">
            <v>1023.33</v>
          </cell>
          <cell r="BY11">
            <v>1019.51</v>
          </cell>
          <cell r="BZ11">
            <v>1015.84</v>
          </cell>
          <cell r="CA11" t="e">
            <v>#N/A</v>
          </cell>
          <cell r="CB11" t="e">
            <v>#N/A</v>
          </cell>
          <cell r="CC11" t="e">
            <v>#N/A</v>
          </cell>
          <cell r="CD11" t="e">
            <v>#N/A</v>
          </cell>
          <cell r="CE11" t="e">
            <v>#N/A</v>
          </cell>
          <cell r="CF11" t="e">
            <v>#N/A</v>
          </cell>
          <cell r="CG11" t="e">
            <v>#N/A</v>
          </cell>
          <cell r="CH11" t="e">
            <v>#N/A</v>
          </cell>
          <cell r="CI11" t="e">
            <v>#N/A</v>
          </cell>
        </row>
        <row r="12">
          <cell r="A12" t="str">
            <v>PRU link Rupiah Infrastructure and Equity Fund</v>
          </cell>
          <cell r="B12" t="str">
            <v>Prudential Life Assurance</v>
          </cell>
          <cell r="C12" t="str">
            <v>RIE</v>
          </cell>
          <cell r="D12" t="str">
            <v>RIE</v>
          </cell>
          <cell r="E12" t="str">
            <v>Equity</v>
          </cell>
          <cell r="F12">
            <v>1062.8399999999999</v>
          </cell>
          <cell r="G12">
            <v>1042.7</v>
          </cell>
          <cell r="H12">
            <v>1039.6099999999999</v>
          </cell>
          <cell r="I12">
            <v>1022.02</v>
          </cell>
          <cell r="J12">
            <v>1117.3599999999999</v>
          </cell>
          <cell r="K12">
            <v>1107.26</v>
          </cell>
          <cell r="L12">
            <v>1119</v>
          </cell>
          <cell r="M12">
            <v>1094.8800000000001</v>
          </cell>
          <cell r="N12">
            <v>1049.31</v>
          </cell>
          <cell r="O12">
            <v>995.46</v>
          </cell>
          <cell r="P12">
            <v>1004.66</v>
          </cell>
          <cell r="Q12">
            <v>1011.11</v>
          </cell>
          <cell r="R12">
            <v>995.23</v>
          </cell>
          <cell r="S12">
            <v>959.1</v>
          </cell>
          <cell r="T12">
            <v>940.62</v>
          </cell>
          <cell r="U12">
            <v>905.31</v>
          </cell>
          <cell r="V12">
            <v>901</v>
          </cell>
          <cell r="W12">
            <v>850.63</v>
          </cell>
          <cell r="X12">
            <v>921.87</v>
          </cell>
          <cell r="Y12">
            <v>965.46</v>
          </cell>
          <cell r="Z12">
            <v>983.91</v>
          </cell>
          <cell r="AA12">
            <v>1810.52</v>
          </cell>
          <cell r="AB12">
            <v>1810.52</v>
          </cell>
          <cell r="AC12">
            <v>1803.08</v>
          </cell>
          <cell r="AD12">
            <v>1829.63</v>
          </cell>
          <cell r="AE12">
            <v>1793.49</v>
          </cell>
          <cell r="AF12">
            <v>1793.49</v>
          </cell>
          <cell r="AG12">
            <v>1735.76</v>
          </cell>
          <cell r="AH12">
            <v>1748.59</v>
          </cell>
          <cell r="AI12">
            <v>1695.79</v>
          </cell>
          <cell r="AJ12">
            <v>1656.66</v>
          </cell>
          <cell r="AK12">
            <v>1722.8</v>
          </cell>
          <cell r="AL12">
            <v>1727.78</v>
          </cell>
          <cell r="AM12">
            <v>1689.51</v>
          </cell>
          <cell r="AN12">
            <v>1681.34</v>
          </cell>
          <cell r="AO12">
            <v>1643.50335</v>
          </cell>
          <cell r="AP12">
            <v>1608.59</v>
          </cell>
          <cell r="AQ12">
            <v>1610.79</v>
          </cell>
          <cell r="AR12">
            <v>1557.6</v>
          </cell>
          <cell r="AS12">
            <v>1601.41</v>
          </cell>
          <cell r="AT12">
            <v>1655.82</v>
          </cell>
          <cell r="AU12">
            <v>1599.79</v>
          </cell>
          <cell r="AV12">
            <v>1580.55</v>
          </cell>
          <cell r="AW12">
            <v>1569.32</v>
          </cell>
          <cell r="AX12">
            <v>1548.16</v>
          </cell>
          <cell r="AY12">
            <v>1525.47</v>
          </cell>
          <cell r="AZ12">
            <v>1513.75</v>
          </cell>
          <cell r="BA12">
            <v>1575.84</v>
          </cell>
          <cell r="BB12">
            <v>1543.12</v>
          </cell>
          <cell r="BC12">
            <v>1596.55</v>
          </cell>
          <cell r="BD12">
            <v>1569.44</v>
          </cell>
          <cell r="BE12">
            <v>1479.21</v>
          </cell>
          <cell r="BF12">
            <v>1487.79</v>
          </cell>
          <cell r="BG12">
            <v>1438.58</v>
          </cell>
          <cell r="BH12">
            <v>1404.43</v>
          </cell>
          <cell r="BI12">
            <v>1450.95</v>
          </cell>
          <cell r="BJ12">
            <v>1384.48</v>
          </cell>
          <cell r="BK12">
            <v>1337.29</v>
          </cell>
          <cell r="BL12">
            <v>1351.59</v>
          </cell>
          <cell r="BM12">
            <v>1340.11</v>
          </cell>
          <cell r="BN12">
            <v>1296.4000000000001</v>
          </cell>
          <cell r="BO12">
            <v>1257.28</v>
          </cell>
          <cell r="BP12">
            <v>1282.6500000000001</v>
          </cell>
          <cell r="BQ12">
            <v>1243.53</v>
          </cell>
          <cell r="BR12">
            <v>1250.8900000000001</v>
          </cell>
          <cell r="BS12">
            <v>1110.6099999999999</v>
          </cell>
          <cell r="BT12">
            <v>1075.01</v>
          </cell>
          <cell r="BU12">
            <v>1017.12</v>
          </cell>
          <cell r="BV12">
            <v>931.2</v>
          </cell>
          <cell r="BW12">
            <v>891.38</v>
          </cell>
          <cell r="BX12">
            <v>868.23</v>
          </cell>
          <cell r="BY12">
            <v>871.75</v>
          </cell>
          <cell r="BZ12">
            <v>888.62549999999999</v>
          </cell>
          <cell r="CA12">
            <v>831.84</v>
          </cell>
          <cell r="CB12">
            <v>957.97</v>
          </cell>
          <cell r="CC12">
            <v>1030.6400000000001</v>
          </cell>
          <cell r="CD12">
            <v>1062.69</v>
          </cell>
          <cell r="CE12">
            <v>1099.53</v>
          </cell>
          <cell r="CF12">
            <v>1106.8900000000001</v>
          </cell>
          <cell r="CG12">
            <v>1083.06</v>
          </cell>
          <cell r="CH12">
            <v>1091.5999999999999</v>
          </cell>
          <cell r="CI12">
            <v>1144.24</v>
          </cell>
          <cell r="CJ12">
            <v>1114.8</v>
          </cell>
          <cell r="CK12">
            <v>1128.72</v>
          </cell>
          <cell r="CL12">
            <v>1128.72</v>
          </cell>
          <cell r="CM12">
            <v>1097.55</v>
          </cell>
          <cell r="CN12">
            <v>1017.97</v>
          </cell>
          <cell r="CO12" t="e">
            <v>#N/A</v>
          </cell>
          <cell r="CP12" t="e">
            <v>#N/A</v>
          </cell>
          <cell r="CQ12" t="e">
            <v>#N/A</v>
          </cell>
          <cell r="CR12">
            <v>1106.8900000000001</v>
          </cell>
          <cell r="CS12">
            <v>1083.06</v>
          </cell>
          <cell r="CT12">
            <v>1091.5999999999999</v>
          </cell>
          <cell r="CU12">
            <v>1144.24</v>
          </cell>
          <cell r="CV12">
            <v>1114.8</v>
          </cell>
          <cell r="CW12">
            <v>1128.72</v>
          </cell>
          <cell r="CX12">
            <v>1128.72</v>
          </cell>
          <cell r="CY12">
            <v>1097.55</v>
          </cell>
          <cell r="CZ12">
            <v>1017.97</v>
          </cell>
          <cell r="DA12" t="e">
            <v>#N/A</v>
          </cell>
          <cell r="DB12" t="e">
            <v>#N/A</v>
          </cell>
          <cell r="DC12" t="e">
            <v>#N/A</v>
          </cell>
        </row>
        <row r="13">
          <cell r="A13" t="str">
            <v>PRU link Syariah Rupiah Managed Fund</v>
          </cell>
          <cell r="B13" t="str">
            <v>Prudential Life Assurance</v>
          </cell>
          <cell r="C13" t="str">
            <v>SMF</v>
          </cell>
          <cell r="D13" t="str">
            <v>SMF</v>
          </cell>
          <cell r="E13" t="str">
            <v>Symanaged</v>
          </cell>
          <cell r="F13">
            <v>2176.8200000000002</v>
          </cell>
          <cell r="G13">
            <v>2158.83</v>
          </cell>
          <cell r="H13">
            <v>2154.58</v>
          </cell>
          <cell r="I13">
            <v>2128.8200000000002</v>
          </cell>
          <cell r="J13">
            <v>2238.0500000000002</v>
          </cell>
          <cell r="K13">
            <v>2232.77</v>
          </cell>
          <cell r="L13">
            <v>2231.61</v>
          </cell>
          <cell r="M13">
            <v>2203.56</v>
          </cell>
          <cell r="N13">
            <v>2129.81</v>
          </cell>
          <cell r="O13">
            <v>2053.63</v>
          </cell>
          <cell r="P13">
            <v>2050.9499999999998</v>
          </cell>
          <cell r="Q13">
            <v>2041.11</v>
          </cell>
          <cell r="R13">
            <v>2005.09</v>
          </cell>
          <cell r="S13">
            <v>1958.44</v>
          </cell>
          <cell r="T13">
            <v>1930.06</v>
          </cell>
          <cell r="U13">
            <v>1901.53</v>
          </cell>
          <cell r="V13">
            <v>1900.14</v>
          </cell>
          <cell r="W13">
            <v>1843.87</v>
          </cell>
          <cell r="X13">
            <v>1918.22</v>
          </cell>
          <cell r="Y13">
            <v>1980.1200000000001</v>
          </cell>
          <cell r="Z13">
            <v>2002.0800000000004</v>
          </cell>
          <cell r="AA13">
            <v>2049.7399999999998</v>
          </cell>
          <cell r="AB13">
            <v>2012.32</v>
          </cell>
          <cell r="AC13">
            <v>2094.19</v>
          </cell>
          <cell r="AD13">
            <v>2089.23</v>
          </cell>
          <cell r="AE13">
            <v>2058.13</v>
          </cell>
          <cell r="AF13">
            <v>2010.43</v>
          </cell>
          <cell r="AG13">
            <v>1991.27</v>
          </cell>
          <cell r="AH13">
            <v>1970.08</v>
          </cell>
          <cell r="AI13">
            <v>1981.08</v>
          </cell>
          <cell r="AJ13">
            <v>1987.18</v>
          </cell>
          <cell r="AK13">
            <v>1985.3</v>
          </cell>
          <cell r="AL13">
            <v>1926.85</v>
          </cell>
          <cell r="AM13">
            <v>1932.86</v>
          </cell>
          <cell r="AN13">
            <v>1919.36</v>
          </cell>
          <cell r="AO13">
            <v>1898.65</v>
          </cell>
          <cell r="AP13">
            <v>1866.71</v>
          </cell>
          <cell r="AQ13">
            <v>1815.55</v>
          </cell>
          <cell r="AR13">
            <v>1792.85</v>
          </cell>
          <cell r="AS13">
            <v>1779.31</v>
          </cell>
          <cell r="AT13">
            <v>1858.63</v>
          </cell>
          <cell r="AU13">
            <v>1793.39</v>
          </cell>
          <cell r="AV13">
            <v>1785.81</v>
          </cell>
          <cell r="AW13">
            <v>1857.13</v>
          </cell>
          <cell r="AX13">
            <v>1921.8</v>
          </cell>
          <cell r="AY13">
            <v>1981.49</v>
          </cell>
          <cell r="AZ13">
            <v>1972.23</v>
          </cell>
          <cell r="BA13">
            <v>1933.48</v>
          </cell>
          <cell r="BB13">
            <v>1891.91</v>
          </cell>
          <cell r="BC13">
            <v>1835.49</v>
          </cell>
          <cell r="BD13">
            <v>1810.52</v>
          </cell>
          <cell r="BE13">
            <v>1810.52</v>
          </cell>
          <cell r="BF13">
            <v>1803.08</v>
          </cell>
          <cell r="BG13">
            <v>1829.63</v>
          </cell>
          <cell r="BH13">
            <v>1793.49</v>
          </cell>
          <cell r="BI13">
            <v>1793.49</v>
          </cell>
          <cell r="BJ13">
            <v>1735.76</v>
          </cell>
          <cell r="BK13">
            <v>1748.59</v>
          </cell>
          <cell r="BL13">
            <v>1695.79</v>
          </cell>
          <cell r="BM13">
            <v>1656.66</v>
          </cell>
          <cell r="BN13">
            <v>1722.8</v>
          </cell>
          <cell r="BO13">
            <v>1727.78</v>
          </cell>
          <cell r="BP13">
            <v>1689.51</v>
          </cell>
          <cell r="BQ13">
            <v>1681.34</v>
          </cell>
          <cell r="BR13">
            <v>1643.50335</v>
          </cell>
          <cell r="BS13">
            <v>1608.59</v>
          </cell>
          <cell r="BT13">
            <v>1610.79</v>
          </cell>
          <cell r="BU13">
            <v>1557.6</v>
          </cell>
          <cell r="BV13">
            <v>1601.41</v>
          </cell>
          <cell r="BW13">
            <v>1655.82</v>
          </cell>
          <cell r="BX13">
            <v>1599.79</v>
          </cell>
          <cell r="BY13">
            <v>1580.55</v>
          </cell>
          <cell r="BZ13">
            <v>1569.32</v>
          </cell>
          <cell r="CA13">
            <v>1548.16</v>
          </cell>
          <cell r="CB13">
            <v>1525.47</v>
          </cell>
          <cell r="CC13">
            <v>1513.75</v>
          </cell>
          <cell r="CD13">
            <v>1575.84</v>
          </cell>
          <cell r="CE13">
            <v>1543.12</v>
          </cell>
          <cell r="CF13">
            <v>1596.55</v>
          </cell>
          <cell r="CG13">
            <v>1569.44</v>
          </cell>
          <cell r="CH13">
            <v>1479.21</v>
          </cell>
          <cell r="CI13">
            <v>1487.79</v>
          </cell>
          <cell r="CJ13">
            <v>1438.58</v>
          </cell>
          <cell r="CK13">
            <v>1404.43</v>
          </cell>
          <cell r="CL13">
            <v>1450.95</v>
          </cell>
          <cell r="CM13">
            <v>1384.48</v>
          </cell>
          <cell r="CN13">
            <v>1337.29</v>
          </cell>
          <cell r="CO13">
            <v>1351.59</v>
          </cell>
          <cell r="CP13">
            <v>1340.11</v>
          </cell>
          <cell r="CQ13">
            <v>1296.4000000000001</v>
          </cell>
          <cell r="CR13">
            <v>1257.28</v>
          </cell>
          <cell r="CS13">
            <v>1282.6500000000001</v>
          </cell>
          <cell r="CT13">
            <v>1243.53</v>
          </cell>
          <cell r="CU13">
            <v>1250.8900000000001</v>
          </cell>
          <cell r="CV13">
            <v>1110.6099999999999</v>
          </cell>
          <cell r="CW13">
            <v>1075.01</v>
          </cell>
          <cell r="CX13">
            <v>1017.12</v>
          </cell>
          <cell r="CY13">
            <v>931.2</v>
          </cell>
          <cell r="CZ13">
            <v>891.38</v>
          </cell>
          <cell r="DA13">
            <v>868.23</v>
          </cell>
          <cell r="DB13">
            <v>871.75</v>
          </cell>
          <cell r="DC13">
            <v>888.62549999999999</v>
          </cell>
          <cell r="DD13">
            <v>831.84</v>
          </cell>
          <cell r="DE13">
            <v>957.97</v>
          </cell>
          <cell r="DF13">
            <v>1030.6400000000001</v>
          </cell>
          <cell r="DG13">
            <v>1062.69</v>
          </cell>
          <cell r="DH13">
            <v>1099.53</v>
          </cell>
          <cell r="DI13">
            <v>1106.8900000000001</v>
          </cell>
          <cell r="DJ13">
            <v>1083.06</v>
          </cell>
          <cell r="DK13">
            <v>1091.5999999999999</v>
          </cell>
          <cell r="DL13">
            <v>1144.24</v>
          </cell>
          <cell r="DM13">
            <v>1114.8</v>
          </cell>
          <cell r="DN13">
            <v>1128.72</v>
          </cell>
          <cell r="DO13">
            <v>1128.72</v>
          </cell>
          <cell r="DP13">
            <v>1097.55</v>
          </cell>
          <cell r="DQ13">
            <v>1017.97</v>
          </cell>
          <cell r="DR13" t="e">
            <v>#N/A</v>
          </cell>
          <cell r="DS13" t="e">
            <v>#N/A</v>
          </cell>
          <cell r="DT13" t="e">
            <v>#N/A</v>
          </cell>
        </row>
        <row r="14">
          <cell r="A14" t="str">
            <v>PRU link Syariah Rupiah Cash and Bond Fund</v>
          </cell>
          <cell r="B14" t="str">
            <v>Prudential Life Assurance</v>
          </cell>
          <cell r="C14" t="str">
            <v>SCBF</v>
          </cell>
          <cell r="D14" t="str">
            <v>SCBF</v>
          </cell>
          <cell r="E14" t="str">
            <v>Sybalance</v>
          </cell>
          <cell r="F14">
            <v>1739.57</v>
          </cell>
          <cell r="G14">
            <v>1731.22</v>
          </cell>
          <cell r="H14">
            <v>1714.05</v>
          </cell>
          <cell r="I14">
            <v>1699.17</v>
          </cell>
          <cell r="J14">
            <v>1728.16</v>
          </cell>
          <cell r="K14">
            <v>1733.27</v>
          </cell>
          <cell r="L14">
            <v>1721.89</v>
          </cell>
          <cell r="M14">
            <v>1713.59</v>
          </cell>
          <cell r="N14">
            <v>1681.82</v>
          </cell>
          <cell r="O14">
            <v>1664.9</v>
          </cell>
          <cell r="P14">
            <v>1665.67</v>
          </cell>
          <cell r="Q14">
            <v>1644.05</v>
          </cell>
          <cell r="R14">
            <v>1613.01</v>
          </cell>
          <cell r="S14">
            <v>1596.36</v>
          </cell>
          <cell r="T14">
            <v>1572.19</v>
          </cell>
          <cell r="U14">
            <v>1571.72</v>
          </cell>
          <cell r="V14">
            <v>1554.65</v>
          </cell>
          <cell r="W14">
            <v>1510.29</v>
          </cell>
          <cell r="X14">
            <v>1535.95</v>
          </cell>
          <cell r="Y14">
            <v>1547.69</v>
          </cell>
          <cell r="Z14">
            <v>1551.3</v>
          </cell>
          <cell r="AA14">
            <v>1548.18</v>
          </cell>
          <cell r="AB14">
            <v>1555.2</v>
          </cell>
          <cell r="AC14">
            <v>1570.49</v>
          </cell>
          <cell r="AD14">
            <v>1558.92</v>
          </cell>
          <cell r="AE14">
            <v>1537.33</v>
          </cell>
          <cell r="AF14">
            <v>1511.03</v>
          </cell>
          <cell r="AG14">
            <v>1503.81</v>
          </cell>
          <cell r="AH14">
            <v>1489.93</v>
          </cell>
          <cell r="AI14">
            <v>1474.83</v>
          </cell>
          <cell r="AJ14">
            <v>1474.39</v>
          </cell>
          <cell r="AK14">
            <v>1470.98</v>
          </cell>
          <cell r="AL14">
            <v>1456.67</v>
          </cell>
          <cell r="AM14">
            <v>1458.86</v>
          </cell>
          <cell r="AN14">
            <v>1463.45</v>
          </cell>
          <cell r="AO14">
            <v>1452.74</v>
          </cell>
          <cell r="AP14">
            <v>1431.81</v>
          </cell>
          <cell r="AQ14">
            <v>1408.28</v>
          </cell>
          <cell r="AR14">
            <v>1409.73</v>
          </cell>
          <cell r="AS14">
            <v>1396.27</v>
          </cell>
          <cell r="AT14">
            <v>1443.69</v>
          </cell>
          <cell r="AU14">
            <v>1405.64</v>
          </cell>
          <cell r="AV14">
            <v>1389.13</v>
          </cell>
          <cell r="AW14">
            <v>1409.64</v>
          </cell>
          <cell r="AX14">
            <v>1428.24</v>
          </cell>
          <cell r="AY14">
            <v>1479.99</v>
          </cell>
          <cell r="AZ14">
            <v>1495.39</v>
          </cell>
          <cell r="BA14">
            <v>1480.71</v>
          </cell>
          <cell r="BB14">
            <v>1474.14</v>
          </cell>
          <cell r="BC14">
            <v>1476.28</v>
          </cell>
          <cell r="BD14">
            <v>1461.99</v>
          </cell>
          <cell r="BE14">
            <v>1461.99</v>
          </cell>
          <cell r="BF14">
            <v>1456.85</v>
          </cell>
          <cell r="BG14">
            <v>1453.48</v>
          </cell>
          <cell r="BH14">
            <v>1448.68</v>
          </cell>
          <cell r="BI14">
            <v>1448.68</v>
          </cell>
          <cell r="BJ14">
            <v>1436.12</v>
          </cell>
          <cell r="BK14">
            <v>1433.12</v>
          </cell>
          <cell r="BL14">
            <v>1427.3</v>
          </cell>
          <cell r="BM14">
            <v>1420.1</v>
          </cell>
          <cell r="BN14">
            <v>1414.42</v>
          </cell>
          <cell r="BO14">
            <v>1409.4</v>
          </cell>
          <cell r="BP14">
            <v>1404.97</v>
          </cell>
          <cell r="BQ14">
            <v>1395.55</v>
          </cell>
          <cell r="BR14">
            <v>1387.0338300000001</v>
          </cell>
          <cell r="BS14">
            <v>1377.38</v>
          </cell>
          <cell r="BT14">
            <v>1368.68</v>
          </cell>
          <cell r="BU14">
            <v>1362.84</v>
          </cell>
          <cell r="BV14">
            <v>1353.74</v>
          </cell>
          <cell r="BW14">
            <v>1347.6</v>
          </cell>
          <cell r="BX14">
            <v>1341.57</v>
          </cell>
          <cell r="BY14">
            <v>1334.63</v>
          </cell>
          <cell r="BZ14">
            <v>1321.85</v>
          </cell>
          <cell r="CA14">
            <v>1316.86</v>
          </cell>
          <cell r="CB14">
            <v>1319.51</v>
          </cell>
          <cell r="CC14">
            <v>1308.6400000000001</v>
          </cell>
          <cell r="CD14">
            <v>1297.94</v>
          </cell>
          <cell r="CE14">
            <v>1299.42</v>
          </cell>
          <cell r="CF14">
            <v>1303.8</v>
          </cell>
          <cell r="CG14">
            <v>1296.07</v>
          </cell>
          <cell r="CH14">
            <v>1279.43</v>
          </cell>
          <cell r="CI14">
            <v>1262.22</v>
          </cell>
          <cell r="CJ14">
            <v>1248.44</v>
          </cell>
          <cell r="CK14">
            <v>1237.1300000000001</v>
          </cell>
          <cell r="CL14">
            <v>1235.21</v>
          </cell>
          <cell r="CM14">
            <v>1210.57</v>
          </cell>
          <cell r="CN14">
            <v>1210.0999999999999</v>
          </cell>
          <cell r="CO14">
            <v>1195.9000000000001</v>
          </cell>
          <cell r="CP14">
            <v>1206.6099999999999</v>
          </cell>
          <cell r="CQ14">
            <v>1185.19</v>
          </cell>
          <cell r="CR14">
            <v>1156.0899999999999</v>
          </cell>
          <cell r="CS14">
            <v>1159.72</v>
          </cell>
          <cell r="CT14">
            <v>1152.9100000000001</v>
          </cell>
          <cell r="CU14">
            <v>1154.93</v>
          </cell>
          <cell r="CV14">
            <v>1131.22</v>
          </cell>
          <cell r="CW14">
            <v>1122.1500000000001</v>
          </cell>
          <cell r="CX14">
            <v>1117.56</v>
          </cell>
          <cell r="CY14">
            <v>1112.8599999999999</v>
          </cell>
          <cell r="CZ14">
            <v>1083.23</v>
          </cell>
          <cell r="DA14">
            <v>1024.27</v>
          </cell>
          <cell r="DB14">
            <v>1005.61</v>
          </cell>
          <cell r="DC14">
            <v>1074.3599999999999</v>
          </cell>
          <cell r="DD14">
            <v>1034.6500000000001</v>
          </cell>
          <cell r="DE14">
            <v>1042.42</v>
          </cell>
          <cell r="DF14">
            <v>1036.8</v>
          </cell>
          <cell r="DG14">
            <v>1031.95</v>
          </cell>
          <cell r="DH14">
            <v>1031.8499999999999</v>
          </cell>
          <cell r="DI14">
            <v>1031.5999999999999</v>
          </cell>
          <cell r="DJ14">
            <v>1028.7</v>
          </cell>
          <cell r="DK14">
            <v>1023.33</v>
          </cell>
          <cell r="DL14">
            <v>1019.51</v>
          </cell>
          <cell r="DM14">
            <v>1015.84</v>
          </cell>
          <cell r="DN14" t="e">
            <v>#N/A</v>
          </cell>
          <cell r="DO14" t="e">
            <v>#N/A</v>
          </cell>
          <cell r="DP14" t="e">
            <v>#N/A</v>
          </cell>
          <cell r="DQ14" t="e">
            <v>#N/A</v>
          </cell>
          <cell r="DR14" t="e">
            <v>#N/A</v>
          </cell>
          <cell r="DS14" t="e">
            <v>#N/A</v>
          </cell>
          <cell r="DT14" t="e">
            <v>#N/A</v>
          </cell>
        </row>
        <row r="15">
          <cell r="A15" t="str">
            <v>PRU link Syariah Rupiah Equity Fund</v>
          </cell>
          <cell r="B15" t="str">
            <v>Prudential Life Assurance</v>
          </cell>
          <cell r="C15" t="str">
            <v>SEF</v>
          </cell>
          <cell r="D15" t="str">
            <v>SEF</v>
          </cell>
          <cell r="E15" t="str">
            <v>Syequity</v>
          </cell>
          <cell r="F15">
            <v>2205.63</v>
          </cell>
          <cell r="G15">
            <v>2178.02</v>
          </cell>
          <cell r="H15">
            <v>2191.19</v>
          </cell>
          <cell r="I15">
            <v>2156.25</v>
          </cell>
          <cell r="J15">
            <v>2344.98</v>
          </cell>
          <cell r="K15">
            <v>2327.19</v>
          </cell>
          <cell r="L15">
            <v>2338.73</v>
          </cell>
          <cell r="M15">
            <v>2291.46</v>
          </cell>
          <cell r="N15">
            <v>2179.7800000000002</v>
          </cell>
          <cell r="O15">
            <v>2043.59</v>
          </cell>
          <cell r="P15">
            <v>2036.79</v>
          </cell>
          <cell r="Q15">
            <v>2043.58</v>
          </cell>
          <cell r="R15">
            <v>2009.18</v>
          </cell>
          <cell r="S15">
            <v>1934.83</v>
          </cell>
          <cell r="T15">
            <v>1906.62</v>
          </cell>
          <cell r="U15">
            <v>1848.84</v>
          </cell>
          <cell r="V15">
            <v>1867.44</v>
          </cell>
          <cell r="W15">
            <v>1805.08</v>
          </cell>
          <cell r="X15">
            <v>1935.18</v>
          </cell>
          <cell r="Y15">
            <v>2066.9299999999998</v>
          </cell>
          <cell r="Z15">
            <v>2112.88</v>
          </cell>
          <cell r="AA15">
            <v>2226.16</v>
          </cell>
          <cell r="AB15">
            <v>2130.6</v>
          </cell>
          <cell r="AC15">
            <v>2296.5300000000002</v>
          </cell>
          <cell r="AD15">
            <v>2302.29</v>
          </cell>
          <cell r="AE15">
            <v>2264.19</v>
          </cell>
          <cell r="AF15">
            <v>2195.84</v>
          </cell>
          <cell r="AG15">
            <v>2163.16</v>
          </cell>
          <cell r="AH15">
            <v>2137.54</v>
          </cell>
          <cell r="AI15">
            <v>2185.5300000000002</v>
          </cell>
          <cell r="AJ15">
            <v>2200.4499999999998</v>
          </cell>
          <cell r="AK15">
            <v>2203.12</v>
          </cell>
          <cell r="AL15">
            <v>2095.88</v>
          </cell>
          <cell r="AM15">
            <v>2105.38</v>
          </cell>
          <cell r="AN15">
            <v>2070.0300000000002</v>
          </cell>
          <cell r="AO15">
            <v>2040.28</v>
          </cell>
          <cell r="AP15">
            <v>2000</v>
          </cell>
          <cell r="AQ15">
            <v>1920.69</v>
          </cell>
          <cell r="AR15">
            <v>1868.77</v>
          </cell>
          <cell r="AS15">
            <v>1857.35</v>
          </cell>
          <cell r="AT15">
            <v>1966.4</v>
          </cell>
          <cell r="AU15">
            <v>1876.54</v>
          </cell>
          <cell r="AV15">
            <v>1883.37</v>
          </cell>
          <cell r="AW15">
            <v>2020.82</v>
          </cell>
          <cell r="AX15">
            <v>2136.66</v>
          </cell>
          <cell r="AY15">
            <v>2193.61</v>
          </cell>
          <cell r="AZ15">
            <v>2153.61</v>
          </cell>
          <cell r="BA15">
            <v>2090.2600000000002</v>
          </cell>
          <cell r="BB15">
            <v>2013.67</v>
          </cell>
          <cell r="BC15">
            <v>1896.47</v>
          </cell>
          <cell r="BD15">
            <v>1863.06</v>
          </cell>
          <cell r="BE15">
            <v>1863.06</v>
          </cell>
          <cell r="BF15">
            <v>1853.71</v>
          </cell>
          <cell r="BG15">
            <v>1909.69</v>
          </cell>
          <cell r="BH15">
            <v>1843.73</v>
          </cell>
          <cell r="BI15">
            <v>1843.73</v>
          </cell>
          <cell r="BJ15">
            <v>1745.85</v>
          </cell>
          <cell r="BK15">
            <v>1772.68</v>
          </cell>
          <cell r="BL15">
            <v>1681.31</v>
          </cell>
          <cell r="BM15">
            <v>1616.98</v>
          </cell>
          <cell r="BN15">
            <v>1743.79</v>
          </cell>
          <cell r="BO15">
            <v>1757.37</v>
          </cell>
          <cell r="BP15">
            <v>1689.79</v>
          </cell>
          <cell r="BQ15">
            <v>1683.76</v>
          </cell>
          <cell r="BR15">
            <v>1623.9754700000001</v>
          </cell>
          <cell r="BS15">
            <v>1569.44</v>
          </cell>
          <cell r="BT15">
            <v>1579.7</v>
          </cell>
          <cell r="BU15">
            <v>1486.89</v>
          </cell>
          <cell r="BV15">
            <v>1575.91</v>
          </cell>
          <cell r="BW15">
            <v>1681.01</v>
          </cell>
          <cell r="BX15">
            <v>1584</v>
          </cell>
          <cell r="BY15">
            <v>1554.67</v>
          </cell>
          <cell r="BZ15">
            <v>1544.75</v>
          </cell>
          <cell r="CA15">
            <v>1511.43</v>
          </cell>
          <cell r="CB15">
            <v>1468.44</v>
          </cell>
          <cell r="CC15">
            <v>1465.36</v>
          </cell>
          <cell r="CD15">
            <v>1581.91</v>
          </cell>
          <cell r="CE15">
            <v>1520.93</v>
          </cell>
          <cell r="CF15">
            <v>1612.25</v>
          </cell>
          <cell r="CG15">
            <v>1571.24</v>
          </cell>
          <cell r="CH15">
            <v>1428.39</v>
          </cell>
          <cell r="CI15">
            <v>1457.27</v>
          </cell>
          <cell r="CJ15">
            <v>1382.8</v>
          </cell>
          <cell r="CK15">
            <v>1329.18</v>
          </cell>
          <cell r="CL15">
            <v>1411.85</v>
          </cell>
          <cell r="CM15">
            <v>1317.06</v>
          </cell>
          <cell r="CN15">
            <v>1233.71</v>
          </cell>
          <cell r="CO15">
            <v>1272.82</v>
          </cell>
          <cell r="CP15">
            <v>1243.6099999999999</v>
          </cell>
          <cell r="CQ15">
            <v>1183.77</v>
          </cell>
          <cell r="CR15">
            <v>1139.22</v>
          </cell>
          <cell r="CS15">
            <v>1184.3900000000001</v>
          </cell>
          <cell r="CT15">
            <v>1126.23</v>
          </cell>
          <cell r="CU15">
            <v>1136.8699999999999</v>
          </cell>
          <cell r="CV15">
            <v>944.29</v>
          </cell>
          <cell r="CW15">
            <v>898.98</v>
          </cell>
          <cell r="CX15">
            <v>817.92</v>
          </cell>
          <cell r="CY15">
            <v>694.35</v>
          </cell>
          <cell r="CZ15">
            <v>650.95000000000005</v>
          </cell>
          <cell r="DA15">
            <v>652.25</v>
          </cell>
          <cell r="DB15">
            <v>670.19</v>
          </cell>
          <cell r="DC15">
            <v>609.89</v>
          </cell>
          <cell r="DD15">
            <v>589.32000000000005</v>
          </cell>
          <cell r="DE15">
            <v>817.67</v>
          </cell>
          <cell r="DF15">
            <v>978.19</v>
          </cell>
          <cell r="DG15">
            <v>1054.94</v>
          </cell>
          <cell r="DH15">
            <v>1146.73</v>
          </cell>
          <cell r="DI15">
            <v>1165.8499999999999</v>
          </cell>
          <cell r="DJ15">
            <v>1108.82</v>
          </cell>
          <cell r="DK15">
            <v>1147.5899999999999</v>
          </cell>
          <cell r="DL15">
            <v>1288.32</v>
          </cell>
          <cell r="DM15">
            <v>1213.4100000000001</v>
          </cell>
          <cell r="DN15">
            <v>1242.98</v>
          </cell>
          <cell r="DO15">
            <v>1242.98</v>
          </cell>
          <cell r="DP15">
            <v>1183.8800000000001</v>
          </cell>
          <cell r="DQ15">
            <v>1035.45</v>
          </cell>
          <cell r="DR15" t="e">
            <v>#N/A</v>
          </cell>
          <cell r="DS15" t="e">
            <v>#N/A</v>
          </cell>
          <cell r="DT15" t="e">
            <v>#N/A</v>
          </cell>
        </row>
        <row r="16">
          <cell r="A16" t="str">
            <v>PRU link Syariah Rupiah Infrastructure and Equity Fund</v>
          </cell>
          <cell r="B16" t="str">
            <v>Prudential Life Assurance</v>
          </cell>
          <cell r="C16" t="str">
            <v>SIE</v>
          </cell>
          <cell r="D16" t="str">
            <v>SIE</v>
          </cell>
          <cell r="E16" t="str">
            <v>Syequity</v>
          </cell>
          <cell r="F16">
            <v>1078.72</v>
          </cell>
          <cell r="G16">
            <v>1064.81</v>
          </cell>
          <cell r="H16">
            <v>1065.8399999999999</v>
          </cell>
          <cell r="I16">
            <v>1053.1600000000001</v>
          </cell>
          <cell r="J16">
            <v>1151.26</v>
          </cell>
          <cell r="K16">
            <v>1151.53</v>
          </cell>
          <cell r="L16">
            <v>1159.23</v>
          </cell>
          <cell r="M16">
            <v>1130.77</v>
          </cell>
          <cell r="N16">
            <v>1080.08</v>
          </cell>
          <cell r="O16">
            <v>1013.8</v>
          </cell>
          <cell r="P16">
            <v>1003.12</v>
          </cell>
          <cell r="Q16">
            <v>1004.69</v>
          </cell>
          <cell r="R16">
            <v>990.93</v>
          </cell>
          <cell r="S16">
            <v>948.77</v>
          </cell>
          <cell r="T16">
            <v>936.99</v>
          </cell>
          <cell r="U16">
            <v>903.56</v>
          </cell>
          <cell r="V16">
            <v>901.48</v>
          </cell>
          <cell r="W16">
            <v>866.15</v>
          </cell>
          <cell r="X16">
            <v>923.74</v>
          </cell>
          <cell r="Y16">
            <v>976.53</v>
          </cell>
          <cell r="Z16">
            <v>991.75</v>
          </cell>
          <cell r="AA16">
            <v>1090.0983000000001</v>
          </cell>
          <cell r="AB16">
            <v>1127.8189</v>
          </cell>
          <cell r="AC16">
            <v>1127.8189</v>
          </cell>
          <cell r="AD16">
            <v>1127.8189</v>
          </cell>
          <cell r="AE16">
            <v>1127.8189</v>
          </cell>
          <cell r="AF16">
            <v>1127.8189</v>
          </cell>
          <cell r="AG16">
            <v>1100.5382999999999</v>
          </cell>
          <cell r="AH16">
            <v>1090.0983000000001</v>
          </cell>
          <cell r="AI16">
            <v>1091.2657999999999</v>
          </cell>
          <cell r="AJ16">
            <v>1082.4131</v>
          </cell>
          <cell r="AK16">
            <v>1097.6768</v>
          </cell>
          <cell r="AL16">
            <v>1109.5179000000001</v>
          </cell>
          <cell r="AM16">
            <v>1093.5789</v>
          </cell>
          <cell r="AN16">
            <v>1092.7172</v>
          </cell>
          <cell r="AO16">
            <v>1093.1179999999999</v>
          </cell>
          <cell r="AP16">
            <v>1082.9204999999999</v>
          </cell>
          <cell r="AQ16">
            <v>1070.606</v>
          </cell>
          <cell r="AR16">
            <v>1072.7268999999999</v>
          </cell>
          <cell r="AS16">
            <v>1087.5942</v>
          </cell>
          <cell r="AT16">
            <v>1083.3433</v>
          </cell>
          <cell r="AU16">
            <v>1086.2193</v>
          </cell>
          <cell r="AV16">
            <v>1070.9372000000001</v>
          </cell>
          <cell r="AW16">
            <v>1047.3434</v>
          </cell>
          <cell r="AX16">
            <v>1048.7190000000001</v>
          </cell>
          <cell r="AY16">
            <v>1036.5154</v>
          </cell>
          <cell r="AZ16">
            <v>1027.971</v>
          </cell>
          <cell r="BA16">
            <v>1057.6985999999999</v>
          </cell>
          <cell r="BB16">
            <v>1048.1116999999999</v>
          </cell>
          <cell r="BC16">
            <v>1034.9691</v>
          </cell>
          <cell r="BD16">
            <v>1038.2207000000001</v>
          </cell>
          <cell r="BE16">
            <v>1028.2429999999999</v>
          </cell>
          <cell r="BF16">
            <v>993.51279999999997</v>
          </cell>
          <cell r="BG16" t="e">
            <v>#N/A</v>
          </cell>
          <cell r="BH16" t="e">
            <v>#N/A</v>
          </cell>
          <cell r="BI16" t="e">
            <v>#N/A</v>
          </cell>
          <cell r="BJ16" t="e">
            <v>#N/A</v>
          </cell>
          <cell r="BK16" t="e">
            <v>#N/A</v>
          </cell>
          <cell r="BL16" t="e">
            <v>#N/A</v>
          </cell>
          <cell r="BM16" t="e">
            <v>#N/A</v>
          </cell>
          <cell r="BN16" t="e">
            <v>#N/A</v>
          </cell>
          <cell r="BO16" t="e">
            <v>#N/A</v>
          </cell>
          <cell r="BP16" t="e">
            <v>#N/A</v>
          </cell>
          <cell r="BQ16" t="e">
            <v>#N/A</v>
          </cell>
          <cell r="BR16" t="e">
            <v>#N/A</v>
          </cell>
          <cell r="BS16" t="e">
            <v>#N/A</v>
          </cell>
          <cell r="BT16" t="e">
            <v>#N/A</v>
          </cell>
          <cell r="BU16" t="e">
            <v>#N/A</v>
          </cell>
          <cell r="BV16" t="e">
            <v>#N/A</v>
          </cell>
          <cell r="BW16" t="e">
            <v>#N/A</v>
          </cell>
          <cell r="BX16" t="e">
            <v>#N/A</v>
          </cell>
          <cell r="BY16" t="e">
            <v>#N/A</v>
          </cell>
          <cell r="BZ16" t="e">
            <v>#N/A</v>
          </cell>
          <cell r="CA16" t="e">
            <v>#N/A</v>
          </cell>
          <cell r="CB16" t="e">
            <v>#N/A</v>
          </cell>
          <cell r="CC16" t="e">
            <v>#N/A</v>
          </cell>
          <cell r="CD16" t="e">
            <v>#N/A</v>
          </cell>
          <cell r="CE16" t="e">
            <v>#N/A</v>
          </cell>
          <cell r="CF16" t="e">
            <v>#N/A</v>
          </cell>
          <cell r="CG16" t="e">
            <v>#N/A</v>
          </cell>
          <cell r="CH16" t="e">
            <v>#N/A</v>
          </cell>
          <cell r="CI16" t="e">
            <v>#N/A</v>
          </cell>
          <cell r="CJ16">
            <v>2345.1869000000002</v>
          </cell>
          <cell r="CK16">
            <v>2304.6664999999998</v>
          </cell>
          <cell r="CL16">
            <v>2304.6664999999998</v>
          </cell>
          <cell r="CM16">
            <v>2201.9069</v>
          </cell>
          <cell r="CN16">
            <v>1912.72</v>
          </cell>
          <cell r="CO16">
            <v>1728.4537</v>
          </cell>
          <cell r="CP16">
            <v>1929.5736999999999</v>
          </cell>
          <cell r="CQ16" t="e">
            <v>#N/A</v>
          </cell>
        </row>
        <row r="17">
          <cell r="A17" t="str">
            <v>PRUlink Syariah Rupiah Asia Pacific Equity Fund</v>
          </cell>
          <cell r="B17" t="str">
            <v>Prudential Life Assurance</v>
          </cell>
          <cell r="D17" t="str">
            <v>SAPF</v>
          </cell>
          <cell r="E17" t="str">
            <v>Managed</v>
          </cell>
          <cell r="F17">
            <v>1018.34</v>
          </cell>
          <cell r="G17">
            <v>1004.12</v>
          </cell>
          <cell r="H17">
            <v>970.66</v>
          </cell>
          <cell r="I17">
            <v>1005.72</v>
          </cell>
          <cell r="J17">
            <v>1000.7</v>
          </cell>
          <cell r="Q17">
            <v>2354.13</v>
          </cell>
          <cell r="R17">
            <v>2356.16</v>
          </cell>
          <cell r="S17">
            <v>2414.35</v>
          </cell>
          <cell r="T17">
            <v>2415.6799999999998</v>
          </cell>
          <cell r="U17">
            <v>2368</v>
          </cell>
          <cell r="V17">
            <v>2354.13</v>
          </cell>
          <cell r="W17">
            <v>2356.16</v>
          </cell>
          <cell r="X17">
            <v>2414.35</v>
          </cell>
          <cell r="Y17">
            <v>2415.6799999999998</v>
          </cell>
          <cell r="Z17">
            <v>2368</v>
          </cell>
          <cell r="AA17">
            <v>2367.31</v>
          </cell>
          <cell r="AB17">
            <v>1134.5277000000001</v>
          </cell>
          <cell r="AC17">
            <v>1134.5277000000001</v>
          </cell>
          <cell r="AD17">
            <v>1134.5277000000001</v>
          </cell>
          <cell r="AE17">
            <v>1134.5277000000001</v>
          </cell>
          <cell r="AF17">
            <v>1134.5277000000001</v>
          </cell>
          <cell r="AG17">
            <v>1130.4829</v>
          </cell>
          <cell r="AH17">
            <v>1125.5065</v>
          </cell>
          <cell r="AI17">
            <v>1126.0879</v>
          </cell>
          <cell r="AJ17">
            <v>1116.5666000000001</v>
          </cell>
          <cell r="AK17">
            <v>1136.4141</v>
          </cell>
          <cell r="AL17">
            <v>1151.5830000000001</v>
          </cell>
          <cell r="AM17">
            <v>1132.9028000000001</v>
          </cell>
          <cell r="AN17">
            <v>1134.6507999999999</v>
          </cell>
          <cell r="AO17">
            <v>1133.1445000000001</v>
          </cell>
          <cell r="AP17">
            <v>1121.8735999999999</v>
          </cell>
          <cell r="AQ17">
            <v>1102.0165</v>
          </cell>
          <cell r="AR17">
            <v>1109.6813999999999</v>
          </cell>
          <cell r="AS17">
            <v>1122.1262999999999</v>
          </cell>
          <cell r="AT17">
            <v>1122.5355999999999</v>
          </cell>
          <cell r="AU17">
            <v>1126.6259</v>
          </cell>
          <cell r="AV17">
            <v>1109.2757999999999</v>
          </cell>
          <cell r="AW17">
            <v>1073.4721999999999</v>
          </cell>
          <cell r="AX17">
            <v>1075.1853000000001</v>
          </cell>
          <cell r="AY17">
            <v>1052.1113</v>
          </cell>
          <cell r="AZ17">
            <v>1037.2080000000001</v>
          </cell>
          <cell r="BA17">
            <v>1062.2788</v>
          </cell>
          <cell r="BB17">
            <v>1053.6959999999999</v>
          </cell>
          <cell r="BC17">
            <v>1032.4803999999999</v>
          </cell>
          <cell r="BD17">
            <v>1036.8373999999999</v>
          </cell>
          <cell r="BE17">
            <v>1028.3532</v>
          </cell>
          <cell r="BF17">
            <v>999.75750000000005</v>
          </cell>
          <cell r="BG17">
            <v>1000</v>
          </cell>
          <cell r="BH17" t="e">
            <v>#N/A</v>
          </cell>
          <cell r="BI17" t="e">
            <v>#N/A</v>
          </cell>
          <cell r="BJ17" t="e">
            <v>#N/A</v>
          </cell>
          <cell r="BK17" t="e">
            <v>#N/A</v>
          </cell>
          <cell r="BL17" t="e">
            <v>#N/A</v>
          </cell>
          <cell r="BM17" t="e">
            <v>#N/A</v>
          </cell>
          <cell r="BN17" t="e">
            <v>#N/A</v>
          </cell>
          <cell r="BO17" t="e">
            <v>#N/A</v>
          </cell>
          <cell r="BP17" t="e">
            <v>#N/A</v>
          </cell>
          <cell r="BQ17" t="e">
            <v>#N/A</v>
          </cell>
          <cell r="BR17" t="e">
            <v>#N/A</v>
          </cell>
          <cell r="BS17" t="e">
            <v>#N/A</v>
          </cell>
          <cell r="BT17" t="e">
            <v>#N/A</v>
          </cell>
          <cell r="BU17" t="e">
            <v>#N/A</v>
          </cell>
          <cell r="BV17" t="e">
            <v>#N/A</v>
          </cell>
          <cell r="BW17" t="e">
            <v>#N/A</v>
          </cell>
          <cell r="BX17" t="e">
            <v>#N/A</v>
          </cell>
          <cell r="BY17" t="e">
            <v>#N/A</v>
          </cell>
          <cell r="BZ17" t="e">
            <v>#N/A</v>
          </cell>
          <cell r="CA17" t="e">
            <v>#N/A</v>
          </cell>
          <cell r="CB17" t="e">
            <v>#N/A</v>
          </cell>
          <cell r="CC17" t="e">
            <v>#N/A</v>
          </cell>
          <cell r="CD17" t="e">
            <v>#N/A</v>
          </cell>
          <cell r="CE17" t="e">
            <v>#N/A</v>
          </cell>
          <cell r="CF17" t="e">
            <v>#N/A</v>
          </cell>
          <cell r="CG17" t="e">
            <v>#N/A</v>
          </cell>
          <cell r="CH17" t="e">
            <v>#N/A</v>
          </cell>
          <cell r="CI17" t="e">
            <v>#N/A</v>
          </cell>
          <cell r="CJ17">
            <v>1588.454</v>
          </cell>
          <cell r="CK17">
            <v>1540.0918999999999</v>
          </cell>
          <cell r="CL17">
            <v>1449.3208</v>
          </cell>
          <cell r="CM17">
            <v>1384.1839</v>
          </cell>
          <cell r="CN17">
            <v>1305.1958</v>
          </cell>
          <cell r="CO17">
            <v>1368.4929</v>
          </cell>
          <cell r="CP17">
            <v>1352.0767000000001</v>
          </cell>
          <cell r="CQ17">
            <v>1265.1126999999999</v>
          </cell>
          <cell r="CR17">
            <v>1231.8583000000001</v>
          </cell>
          <cell r="CS17">
            <v>1442.1032</v>
          </cell>
          <cell r="CT17">
            <v>1476.3425999999999</v>
          </cell>
          <cell r="CU17">
            <v>1506.8945000000001</v>
          </cell>
          <cell r="CV17">
            <v>1520.6134</v>
          </cell>
          <cell r="CW17">
            <v>1534.9059</v>
          </cell>
          <cell r="CX17">
            <v>1505.384</v>
          </cell>
          <cell r="CY17">
            <v>1609.6349</v>
          </cell>
          <cell r="CZ17">
            <v>1734.8931</v>
          </cell>
          <cell r="DA17">
            <v>1686.1717000000001</v>
          </cell>
          <cell r="DB17">
            <v>1676.4906000000001</v>
          </cell>
          <cell r="DC17">
            <v>1676.4906000000001</v>
          </cell>
          <cell r="DD17">
            <v>1648.5826999999999</v>
          </cell>
          <cell r="DE17">
            <v>1538.58</v>
          </cell>
          <cell r="DF17">
            <v>1483.2671</v>
          </cell>
          <cell r="DG17">
            <v>1601.9991</v>
          </cell>
          <cell r="DH17" t="e">
            <v>#N/A</v>
          </cell>
        </row>
        <row r="18">
          <cell r="A18" t="str">
            <v>PRUlink Rupiah Value Discovery Equity Fund</v>
          </cell>
          <cell r="B18" t="str">
            <v>Prudential Life Assurance</v>
          </cell>
          <cell r="D18" t="str">
            <v>RVDF</v>
          </cell>
          <cell r="F18">
            <v>985.21</v>
          </cell>
          <cell r="G18">
            <v>956.61</v>
          </cell>
          <cell r="H18">
            <v>949.66</v>
          </cell>
          <cell r="I18">
            <v>932.72</v>
          </cell>
          <cell r="J18">
            <v>1004.9</v>
          </cell>
          <cell r="X18">
            <v>2407.4823000000001</v>
          </cell>
          <cell r="Y18">
            <v>2407.4823000000001</v>
          </cell>
          <cell r="Z18">
            <v>2321.4375</v>
          </cell>
          <cell r="AA18">
            <v>2231.2089000000001</v>
          </cell>
          <cell r="AB18">
            <v>2407.4823000000001</v>
          </cell>
          <cell r="AC18">
            <v>2407.4823000000001</v>
          </cell>
          <cell r="AD18">
            <v>2407.4823000000001</v>
          </cell>
          <cell r="AE18">
            <v>2407.4823000000001</v>
          </cell>
          <cell r="AF18">
            <v>2407.4823000000001</v>
          </cell>
          <cell r="AG18">
            <v>2321.4375</v>
          </cell>
          <cell r="AH18">
            <v>2231.2089000000001</v>
          </cell>
          <cell r="AI18">
            <v>2264.33</v>
          </cell>
          <cell r="AJ18">
            <v>2179.2629999999999</v>
          </cell>
          <cell r="AK18">
            <v>2183.9951999999998</v>
          </cell>
          <cell r="AL18">
            <v>2140.9313000000002</v>
          </cell>
          <cell r="AM18">
            <v>2080.2982000000002</v>
          </cell>
          <cell r="AN18">
            <v>2078.2384999999999</v>
          </cell>
          <cell r="AO18">
            <v>2039.3628000000001</v>
          </cell>
          <cell r="AP18">
            <v>1989.7258999999999</v>
          </cell>
          <cell r="AQ18">
            <v>1922.5547999999999</v>
          </cell>
          <cell r="AR18">
            <v>1917.1994999999999</v>
          </cell>
          <cell r="AS18">
            <v>1971.3469</v>
          </cell>
          <cell r="AT18">
            <v>2005.5934</v>
          </cell>
          <cell r="AU18">
            <v>1994.9585</v>
          </cell>
          <cell r="AV18">
            <v>1977.4844000000001</v>
          </cell>
          <cell r="AW18">
            <v>1940.0745999999999</v>
          </cell>
          <cell r="AX18">
            <v>1924.2004999999999</v>
          </cell>
          <cell r="AY18">
            <v>1911.4404999999999</v>
          </cell>
          <cell r="AZ18" t="e">
            <v>#N/A</v>
          </cell>
          <cell r="BA18" t="e">
            <v>#N/A</v>
          </cell>
          <cell r="BB18" t="e">
            <v>#N/A</v>
          </cell>
          <cell r="BC18" t="e">
            <v>#N/A</v>
          </cell>
          <cell r="BD18">
            <v>1761.5282999999999</v>
          </cell>
          <cell r="BE18">
            <v>1726.2763</v>
          </cell>
          <cell r="BF18" t="e">
            <v>#N/A</v>
          </cell>
          <cell r="BG18" t="e">
            <v>#N/A</v>
          </cell>
          <cell r="BH18">
            <v>1684.5696</v>
          </cell>
          <cell r="BI18">
            <v>1641.4304999999999</v>
          </cell>
          <cell r="BJ18">
            <v>1645.521</v>
          </cell>
          <cell r="BK18">
            <v>1615.4934000000001</v>
          </cell>
          <cell r="BL18">
            <v>1601.4468999999999</v>
          </cell>
          <cell r="BM18">
            <v>1496.6754000000001</v>
          </cell>
          <cell r="BN18">
            <v>1446.5646999999999</v>
          </cell>
          <cell r="BO18">
            <v>1336.8644999999999</v>
          </cell>
          <cell r="BP18">
            <v>1468.0784000000001</v>
          </cell>
          <cell r="BQ18">
            <v>1484.8542</v>
          </cell>
          <cell r="BR18">
            <v>1199.7424000000001</v>
          </cell>
          <cell r="BS18">
            <v>1041.6468</v>
          </cell>
          <cell r="BT18">
            <v>1376.1686</v>
          </cell>
          <cell r="BU18">
            <v>1415.1637000000001</v>
          </cell>
          <cell r="BV18">
            <v>1412.3217</v>
          </cell>
          <cell r="BW18">
            <v>1305.9603</v>
          </cell>
          <cell r="BX18">
            <v>1334.5413000000001</v>
          </cell>
          <cell r="BY18">
            <v>1327.6981000000001</v>
          </cell>
          <cell r="BZ18">
            <v>1401.4416000000001</v>
          </cell>
          <cell r="CA18">
            <v>1455.5243</v>
          </cell>
          <cell r="CB18">
            <v>1468.2173</v>
          </cell>
          <cell r="CC18">
            <v>1411.2525000000001</v>
          </cell>
          <cell r="CD18">
            <v>1411.2525000000001</v>
          </cell>
          <cell r="CE18">
            <v>1459.9227000000001</v>
          </cell>
          <cell r="CF18">
            <v>1442.44</v>
          </cell>
          <cell r="CG18">
            <v>1424.5426</v>
          </cell>
          <cell r="CH18">
            <v>1455.3028999999999</v>
          </cell>
          <cell r="CI18" t="e">
            <v>#N/A</v>
          </cell>
          <cell r="CJ18">
            <v>1698.5043000000001</v>
          </cell>
          <cell r="CK18">
            <v>1605.5075999999999</v>
          </cell>
          <cell r="CL18">
            <v>1424.7199000000001</v>
          </cell>
          <cell r="CM18">
            <v>1291.2849000000001</v>
          </cell>
          <cell r="CN18">
            <v>1181.3442</v>
          </cell>
          <cell r="CO18">
            <v>1245.9227000000001</v>
          </cell>
          <cell r="CP18">
            <v>1256.1067</v>
          </cell>
          <cell r="CQ18">
            <v>1111.9947</v>
          </cell>
          <cell r="CR18">
            <v>1060.5333000000001</v>
          </cell>
          <cell r="CS18">
            <v>1588.5492999999999</v>
          </cell>
          <cell r="CT18">
            <v>1801.7928999999999</v>
          </cell>
          <cell r="CU18">
            <v>1922.0219</v>
          </cell>
          <cell r="CV18">
            <v>2082.0947999999999</v>
          </cell>
          <cell r="CW18">
            <v>2166.759</v>
          </cell>
          <cell r="CX18">
            <v>2006.1054999999999</v>
          </cell>
          <cell r="CY18">
            <v>2140.8371000000002</v>
          </cell>
          <cell r="CZ18">
            <v>2437.8753000000002</v>
          </cell>
          <cell r="DA18">
            <v>2345.1869000000002</v>
          </cell>
          <cell r="DB18">
            <v>2304.6664999999998</v>
          </cell>
          <cell r="DC18">
            <v>2304.6664999999998</v>
          </cell>
          <cell r="DD18">
            <v>2201.9069</v>
          </cell>
          <cell r="DE18">
            <v>1912.72</v>
          </cell>
          <cell r="DF18">
            <v>1728.4537</v>
          </cell>
          <cell r="DG18">
            <v>1929.5736999999999</v>
          </cell>
          <cell r="DH18" t="e">
            <v>#N/A</v>
          </cell>
        </row>
        <row r="19">
          <cell r="A19" t="str">
            <v>Investra Balanced Fund</v>
          </cell>
          <cell r="B19" t="str">
            <v>Commonwealth Life</v>
          </cell>
          <cell r="E19" t="str">
            <v>Managed</v>
          </cell>
          <cell r="X19">
            <v>1470.6139000000001</v>
          </cell>
          <cell r="Y19">
            <v>1470.6139000000001</v>
          </cell>
          <cell r="Z19">
            <v>1450.8884</v>
          </cell>
          <cell r="AA19">
            <v>1411.1669999999999</v>
          </cell>
          <cell r="AB19">
            <v>1470.6139000000001</v>
          </cell>
          <cell r="AC19">
            <v>1470.6139000000001</v>
          </cell>
          <cell r="AD19">
            <v>1470.6139000000001</v>
          </cell>
          <cell r="AE19">
            <v>1470.6139000000001</v>
          </cell>
          <cell r="AF19">
            <v>1470.6139000000001</v>
          </cell>
          <cell r="AG19">
            <v>2354.13</v>
          </cell>
          <cell r="AH19">
            <v>2354.13</v>
          </cell>
          <cell r="AI19">
            <v>2356.16</v>
          </cell>
          <cell r="AJ19">
            <v>2414.35</v>
          </cell>
          <cell r="AK19">
            <v>2415.6799999999998</v>
          </cell>
          <cell r="AL19">
            <v>2368</v>
          </cell>
          <cell r="AM19">
            <v>2367.31</v>
          </cell>
          <cell r="AN19">
            <v>2355.89</v>
          </cell>
          <cell r="AO19">
            <v>2341.79</v>
          </cell>
          <cell r="AP19">
            <v>2312.66</v>
          </cell>
          <cell r="AQ19">
            <v>2271.61</v>
          </cell>
          <cell r="AR19">
            <v>2235.5500000000002</v>
          </cell>
          <cell r="AS19">
            <v>2285.06</v>
          </cell>
          <cell r="AT19">
            <v>2285.06</v>
          </cell>
          <cell r="AU19">
            <v>2240.94</v>
          </cell>
          <cell r="AV19">
            <v>2221.36</v>
          </cell>
          <cell r="AW19">
            <v>2290.23</v>
          </cell>
          <cell r="AX19">
            <v>1270.8338000000001</v>
          </cell>
          <cell r="AY19">
            <v>1187.9496999999999</v>
          </cell>
          <cell r="AZ19">
            <v>1120.9166</v>
          </cell>
          <cell r="BA19">
            <v>1194.2348999999999</v>
          </cell>
          <cell r="BB19">
            <v>1154.4811</v>
          </cell>
          <cell r="BC19">
            <v>1078.9568999999999</v>
          </cell>
          <cell r="BD19">
            <v>1101.0723</v>
          </cell>
          <cell r="BE19">
            <v>1070.8915999999999</v>
          </cell>
          <cell r="BF19">
            <v>1005.939</v>
          </cell>
          <cell r="BG19">
            <v>1000</v>
          </cell>
          <cell r="BH19" t="e">
            <v>#N/A</v>
          </cell>
          <cell r="BI19" t="e">
            <v>#N/A</v>
          </cell>
          <cell r="BJ19" t="e">
            <v>#N/A</v>
          </cell>
          <cell r="BK19" t="e">
            <v>#N/A</v>
          </cell>
          <cell r="BL19" t="e">
            <v>#N/A</v>
          </cell>
          <cell r="BM19">
            <v>2184.2440999999999</v>
          </cell>
          <cell r="BN19">
            <v>2184.2440999999999</v>
          </cell>
          <cell r="BO19">
            <v>2182.2865999999999</v>
          </cell>
          <cell r="BP19">
            <v>2166.2291</v>
          </cell>
          <cell r="BQ19">
            <v>2153.2388999999998</v>
          </cell>
          <cell r="BR19">
            <v>2111.0944</v>
          </cell>
          <cell r="BS19">
            <v>2053.1316000000002</v>
          </cell>
          <cell r="BT19">
            <v>2095.0001000000002</v>
          </cell>
          <cell r="BU19">
            <v>2004.5501999999999</v>
          </cell>
          <cell r="BV19">
            <v>2049.8564999999999</v>
          </cell>
          <cell r="BW19">
            <v>2080.9245999999998</v>
          </cell>
          <cell r="BX19">
            <v>2001.6425999999999</v>
          </cell>
          <cell r="BY19">
            <v>1997.4989</v>
          </cell>
          <cell r="BZ19">
            <v>1980.1284000000001</v>
          </cell>
          <cell r="CA19">
            <v>1940.2855</v>
          </cell>
          <cell r="CB19">
            <v>1893.1849</v>
          </cell>
          <cell r="CC19">
            <v>1900.4022</v>
          </cell>
          <cell r="CD19">
            <v>1948.8199</v>
          </cell>
          <cell r="CE19">
            <v>1940.8662999999999</v>
          </cell>
          <cell r="CF19">
            <v>1955.6421</v>
          </cell>
          <cell r="CG19">
            <v>1931.0468000000001</v>
          </cell>
          <cell r="CH19">
            <v>1871.3827000000001</v>
          </cell>
          <cell r="CI19">
            <v>1883.2044000000001</v>
          </cell>
          <cell r="CJ19">
            <v>1837.4671000000001</v>
          </cell>
          <cell r="CK19" t="e">
            <v>#N/A</v>
          </cell>
          <cell r="CL19" t="e">
            <v>#N/A</v>
          </cell>
          <cell r="CM19" t="e">
            <v>#N/A</v>
          </cell>
          <cell r="CN19" t="e">
            <v>#N/A</v>
          </cell>
          <cell r="CO19">
            <v>1773.5693000000001</v>
          </cell>
          <cell r="CP19">
            <v>1761.3823</v>
          </cell>
          <cell r="CQ19">
            <v>1729.9652000000001</v>
          </cell>
          <cell r="CR19">
            <v>1708.8190999999999</v>
          </cell>
          <cell r="CS19">
            <v>1727.1642999999999</v>
          </cell>
          <cell r="CT19">
            <v>1700.5587</v>
          </cell>
          <cell r="CU19">
            <v>1666.1507999999999</v>
          </cell>
          <cell r="CV19">
            <v>1588.454</v>
          </cell>
          <cell r="CW19">
            <v>1540.0918999999999</v>
          </cell>
          <cell r="CX19">
            <v>1449.3208</v>
          </cell>
          <cell r="CY19">
            <v>1384.1839</v>
          </cell>
          <cell r="CZ19">
            <v>1305.1958</v>
          </cell>
          <cell r="DA19">
            <v>1368.4929</v>
          </cell>
          <cell r="DB19">
            <v>1352.0767000000001</v>
          </cell>
          <cell r="DC19">
            <v>1265.1126999999999</v>
          </cell>
          <cell r="DD19">
            <v>1231.8583000000001</v>
          </cell>
          <cell r="DE19">
            <v>1442.1032</v>
          </cell>
          <cell r="DF19">
            <v>1476.3425999999999</v>
          </cell>
          <cell r="DG19">
            <v>1506.8945000000001</v>
          </cell>
          <cell r="DH19">
            <v>1520.6134</v>
          </cell>
          <cell r="DI19">
            <v>1534.9059</v>
          </cell>
          <cell r="DJ19">
            <v>1505.384</v>
          </cell>
          <cell r="DK19">
            <v>1609.6349</v>
          </cell>
          <cell r="DL19">
            <v>1734.8931</v>
          </cell>
          <cell r="DM19">
            <v>1686.1717000000001</v>
          </cell>
          <cell r="DN19">
            <v>1676.4906000000001</v>
          </cell>
          <cell r="DO19">
            <v>1676.4906000000001</v>
          </cell>
          <cell r="DP19">
            <v>1648.5826999999999</v>
          </cell>
          <cell r="DQ19">
            <v>1538.58</v>
          </cell>
          <cell r="DR19">
            <v>1483.2671</v>
          </cell>
          <cell r="DS19">
            <v>1601.9991</v>
          </cell>
          <cell r="DT19" t="e">
            <v>#N/A</v>
          </cell>
        </row>
        <row r="20">
          <cell r="A20" t="str">
            <v>Investra Balanced Progressive Fund</v>
          </cell>
          <cell r="B20" t="str">
            <v>Commonwealth Life</v>
          </cell>
          <cell r="D20" t="str">
            <v>Equity</v>
          </cell>
          <cell r="X20">
            <v>4204.0873000000001</v>
          </cell>
          <cell r="Y20">
            <v>4204.0873000000001</v>
          </cell>
          <cell r="Z20">
            <v>4140.5745999999999</v>
          </cell>
          <cell r="AA20">
            <v>4008.7874000000002</v>
          </cell>
          <cell r="AB20">
            <v>4204.0873000000001</v>
          </cell>
          <cell r="AC20">
            <v>4204.0873000000001</v>
          </cell>
          <cell r="AD20">
            <v>4204.0873000000001</v>
          </cell>
          <cell r="AE20">
            <v>4204.0873000000001</v>
          </cell>
          <cell r="AF20">
            <v>4204.0873000000001</v>
          </cell>
          <cell r="AG20">
            <v>4140.5745999999999</v>
          </cell>
          <cell r="AH20">
            <v>4008.7874000000002</v>
          </cell>
          <cell r="AI20">
            <v>4169.5501000000004</v>
          </cell>
          <cell r="AJ20">
            <v>3794.2337000000002</v>
          </cell>
          <cell r="AK20">
            <v>4125.1696000000002</v>
          </cell>
          <cell r="AL20">
            <v>4442.7069000000001</v>
          </cell>
          <cell r="AM20">
            <v>4096.1148999999996</v>
          </cell>
          <cell r="AN20">
            <v>4074.7547</v>
          </cell>
          <cell r="AO20">
            <v>4056.8678</v>
          </cell>
          <cell r="AP20">
            <v>3889.6412999999998</v>
          </cell>
          <cell r="AQ20">
            <v>3656.7377999999999</v>
          </cell>
          <cell r="AR20">
            <v>3730.9380999999998</v>
          </cell>
          <cell r="AS20">
            <v>3990.1858999999999</v>
          </cell>
          <cell r="AT20">
            <v>3967.9283999999998</v>
          </cell>
          <cell r="AU20">
            <v>4030.1369</v>
          </cell>
          <cell r="AV20">
            <v>3904.5273999999999</v>
          </cell>
          <cell r="AW20">
            <v>3551.2377000000001</v>
          </cell>
          <cell r="AX20">
            <v>3615.9555999999998</v>
          </cell>
          <cell r="AY20">
            <v>3371.0434</v>
          </cell>
          <cell r="AZ20" t="e">
            <v>#N/A</v>
          </cell>
          <cell r="BA20" t="e">
            <v>#N/A</v>
          </cell>
          <cell r="BB20" t="e">
            <v>#N/A</v>
          </cell>
          <cell r="BC20" t="e">
            <v>#N/A</v>
          </cell>
          <cell r="BD20">
            <v>3096.9531999999999</v>
          </cell>
          <cell r="BE20">
            <v>3025.8807999999999</v>
          </cell>
          <cell r="BF20" t="e">
            <v>#N/A</v>
          </cell>
          <cell r="BG20" t="e">
            <v>#N/A</v>
          </cell>
          <cell r="BH20">
            <v>2823.0590999999999</v>
          </cell>
          <cell r="BI20">
            <v>2731.2511</v>
          </cell>
          <cell r="BJ20">
            <v>2620.7487000000001</v>
          </cell>
          <cell r="BK20">
            <v>2282.9560000000001</v>
          </cell>
          <cell r="BL20">
            <v>2116.5895999999998</v>
          </cell>
          <cell r="BM20">
            <v>1834.4565</v>
          </cell>
          <cell r="BN20">
            <v>1612.2582</v>
          </cell>
          <cell r="BO20">
            <v>1468.0170000000001</v>
          </cell>
          <cell r="BP20">
            <v>3016.9049</v>
          </cell>
          <cell r="BQ20">
            <v>3016.9049</v>
          </cell>
          <cell r="BR20">
            <v>2959.0610000000001</v>
          </cell>
          <cell r="BS20">
            <v>2862.2375000000002</v>
          </cell>
          <cell r="BT20">
            <v>2969.3926000000001</v>
          </cell>
          <cell r="BU20">
            <v>2710.6979000000001</v>
          </cell>
          <cell r="BV20">
            <v>2916.7354</v>
          </cell>
          <cell r="BW20">
            <v>3111.5165999999999</v>
          </cell>
          <cell r="BX20">
            <v>2871.1736000000001</v>
          </cell>
          <cell r="BY20">
            <v>2849.9182000000001</v>
          </cell>
          <cell r="BZ20">
            <v>2827.8247999999999</v>
          </cell>
          <cell r="CA20">
            <v>2721.3335999999999</v>
          </cell>
          <cell r="CB20">
            <v>2564.2876000000001</v>
          </cell>
          <cell r="CC20">
            <v>2607.2984999999999</v>
          </cell>
          <cell r="CD20">
            <v>2762.0772999999999</v>
          </cell>
          <cell r="CE20">
            <v>2757.0873999999999</v>
          </cell>
          <cell r="CF20">
            <v>2807.9182999999998</v>
          </cell>
          <cell r="CG20">
            <v>2731.7962000000002</v>
          </cell>
          <cell r="CH20">
            <v>2527.0902999999998</v>
          </cell>
          <cell r="CI20">
            <v>2559.1812</v>
          </cell>
          <cell r="CJ20">
            <v>2408.6196</v>
          </cell>
          <cell r="CK20" t="e">
            <v>#N/A</v>
          </cell>
          <cell r="CL20" t="e">
            <v>#N/A</v>
          </cell>
          <cell r="CM20" t="e">
            <v>#N/A</v>
          </cell>
          <cell r="CN20" t="e">
            <v>#N/A</v>
          </cell>
          <cell r="CO20">
            <v>2220.5171999999998</v>
          </cell>
          <cell r="CP20">
            <v>2164.6678999999999</v>
          </cell>
          <cell r="CQ20">
            <v>2047.3098</v>
          </cell>
          <cell r="CR20">
            <v>1995.1422</v>
          </cell>
          <cell r="CS20">
            <v>2035.2311</v>
          </cell>
          <cell r="CT20">
            <v>1969.9989</v>
          </cell>
          <cell r="CU20">
            <v>1915.8144</v>
          </cell>
          <cell r="CV20">
            <v>1698.5043000000001</v>
          </cell>
          <cell r="CW20">
            <v>1605.5075999999999</v>
          </cell>
          <cell r="CX20">
            <v>1424.7199000000001</v>
          </cell>
          <cell r="CY20">
            <v>1291.2849000000001</v>
          </cell>
          <cell r="CZ20">
            <v>1181.3442</v>
          </cell>
          <cell r="DA20">
            <v>1245.9227000000001</v>
          </cell>
          <cell r="DB20">
            <v>1256.1067</v>
          </cell>
          <cell r="DC20">
            <v>1111.9947</v>
          </cell>
          <cell r="DD20">
            <v>1060.5333000000001</v>
          </cell>
          <cell r="DE20">
            <v>1588.5492999999999</v>
          </cell>
          <cell r="DF20">
            <v>1801.7928999999999</v>
          </cell>
          <cell r="DG20">
            <v>1922.0219</v>
          </cell>
          <cell r="DH20">
            <v>2082.0947999999999</v>
          </cell>
          <cell r="DI20">
            <v>2166.759</v>
          </cell>
          <cell r="DJ20">
            <v>2006.1054999999999</v>
          </cell>
          <cell r="DK20">
            <v>2140.8371000000002</v>
          </cell>
          <cell r="DL20">
            <v>2437.8753000000002</v>
          </cell>
          <cell r="DM20">
            <v>2345.1869000000002</v>
          </cell>
          <cell r="DN20">
            <v>2304.6664999999998</v>
          </cell>
          <cell r="DO20">
            <v>2304.6664999999998</v>
          </cell>
          <cell r="DP20">
            <v>2201.9069</v>
          </cell>
          <cell r="DQ20">
            <v>1912.72</v>
          </cell>
          <cell r="DR20">
            <v>1728.4537</v>
          </cell>
          <cell r="DS20">
            <v>1929.5736999999999</v>
          </cell>
          <cell r="DT20" t="e">
            <v>#N/A</v>
          </cell>
        </row>
        <row r="21">
          <cell r="A21" t="str">
            <v>Investra Balanced Syariah</v>
          </cell>
          <cell r="B21" t="str">
            <v>Commonwealth Life</v>
          </cell>
          <cell r="D21" t="str">
            <v>REP</v>
          </cell>
          <cell r="E21" t="str">
            <v>Equity</v>
          </cell>
          <cell r="F21">
            <v>5109.91</v>
          </cell>
          <cell r="G21">
            <v>5161.42</v>
          </cell>
          <cell r="H21">
            <v>5136.6400000000003</v>
          </cell>
          <cell r="I21">
            <v>4881.8900000000003</v>
          </cell>
          <cell r="J21">
            <v>4923.8100000000004</v>
          </cell>
          <cell r="K21">
            <v>4894.16</v>
          </cell>
          <cell r="L21">
            <v>4853.3999999999996</v>
          </cell>
          <cell r="M21">
            <v>4719.37</v>
          </cell>
          <cell r="N21">
            <v>4507.3500000000004</v>
          </cell>
          <cell r="O21">
            <v>4276.66</v>
          </cell>
          <cell r="R21">
            <v>4389.5</v>
          </cell>
          <cell r="S21">
            <v>4290.33</v>
          </cell>
          <cell r="T21">
            <v>4716.6400000000003</v>
          </cell>
          <cell r="X21">
            <v>3030.7784999999999</v>
          </cell>
          <cell r="Y21">
            <v>3030.7784999999999</v>
          </cell>
          <cell r="Z21">
            <v>2972.1799000000001</v>
          </cell>
          <cell r="AA21">
            <v>2879.4445999999998</v>
          </cell>
          <cell r="AB21">
            <v>3030.7784999999999</v>
          </cell>
          <cell r="AC21">
            <v>3030.7784999999999</v>
          </cell>
          <cell r="AD21">
            <v>3030.7784999999999</v>
          </cell>
          <cell r="AE21">
            <v>3030.7784999999999</v>
          </cell>
          <cell r="AF21">
            <v>3030.7784999999999</v>
          </cell>
          <cell r="AG21">
            <v>2972.1799000000001</v>
          </cell>
          <cell r="AH21">
            <v>2879.4445999999998</v>
          </cell>
          <cell r="AI21">
            <v>2990.4965000000002</v>
          </cell>
          <cell r="AJ21">
            <v>2726.2255</v>
          </cell>
          <cell r="AK21">
            <v>2957.3724999999999</v>
          </cell>
          <cell r="AL21">
            <v>3203.5050000000001</v>
          </cell>
          <cell r="AM21">
            <v>2964.1365000000001</v>
          </cell>
          <cell r="AN21">
            <v>2951.0567999999998</v>
          </cell>
          <cell r="AO21">
            <v>2943.2882</v>
          </cell>
          <cell r="AP21">
            <v>2822.6030000000001</v>
          </cell>
          <cell r="AQ21">
            <v>2665.5050999999999</v>
          </cell>
          <cell r="AR21">
            <v>2712.7368999999999</v>
          </cell>
          <cell r="AS21">
            <v>2903.8110999999999</v>
          </cell>
          <cell r="AT21">
            <v>2886.1669000000002</v>
          </cell>
          <cell r="AU21">
            <v>2957.038</v>
          </cell>
          <cell r="AV21">
            <v>2869.1264999999999</v>
          </cell>
          <cell r="AW21">
            <v>2608.3789000000002</v>
          </cell>
          <cell r="AX21">
            <v>2662.1912000000002</v>
          </cell>
          <cell r="AY21">
            <v>2486.3053</v>
          </cell>
          <cell r="AZ21" t="e">
            <v>#N/A</v>
          </cell>
          <cell r="BA21" t="e">
            <v>#N/A</v>
          </cell>
          <cell r="BB21" t="e">
            <v>#N/A</v>
          </cell>
          <cell r="BC21" t="e">
            <v>#N/A</v>
          </cell>
          <cell r="BD21">
            <v>2267.4245000000001</v>
          </cell>
          <cell r="BE21">
            <v>2230.4265999999998</v>
          </cell>
          <cell r="BF21" t="e">
            <v>#N/A</v>
          </cell>
          <cell r="BG21" t="e">
            <v>#N/A</v>
          </cell>
          <cell r="BH21">
            <v>2089.7293</v>
          </cell>
          <cell r="BI21">
            <v>2028.9070999999999</v>
          </cell>
          <cell r="BJ21">
            <v>1944.6395</v>
          </cell>
          <cell r="BK21">
            <v>1711.6604</v>
          </cell>
          <cell r="BL21">
            <v>1605.4082000000001</v>
          </cell>
          <cell r="BM21">
            <v>1374.0997</v>
          </cell>
          <cell r="BN21">
            <v>1206.8043</v>
          </cell>
          <cell r="BO21">
            <v>1126.9736</v>
          </cell>
          <cell r="BP21">
            <v>1127.8189</v>
          </cell>
          <cell r="BQ21">
            <v>1127.8189</v>
          </cell>
          <cell r="BR21">
            <v>1100.5382999999999</v>
          </cell>
          <cell r="BS21">
            <v>1090.0983000000001</v>
          </cell>
          <cell r="BT21">
            <v>1091.2657999999999</v>
          </cell>
          <cell r="BU21">
            <v>1082.4131</v>
          </cell>
          <cell r="BV21">
            <v>1097.6768</v>
          </cell>
          <cell r="BW21">
            <v>1109.5179000000001</v>
          </cell>
          <cell r="BX21">
            <v>1093.5789</v>
          </cell>
          <cell r="BY21">
            <v>1092.7172</v>
          </cell>
          <cell r="BZ21">
            <v>1093.1179999999999</v>
          </cell>
          <cell r="CA21">
            <v>1082.9204999999999</v>
          </cell>
          <cell r="CB21">
            <v>1070.606</v>
          </cell>
          <cell r="CC21">
            <v>1072.7268999999999</v>
          </cell>
          <cell r="CD21">
            <v>1087.5942</v>
          </cell>
          <cell r="CE21">
            <v>1083.3433</v>
          </cell>
          <cell r="CF21">
            <v>1086.2193</v>
          </cell>
          <cell r="CG21">
            <v>1070.9372000000001</v>
          </cell>
          <cell r="CH21">
            <v>1047.3434</v>
          </cell>
          <cell r="CI21">
            <v>1048.7190000000001</v>
          </cell>
          <cell r="CJ21">
            <v>1036.5154</v>
          </cell>
          <cell r="CK21">
            <v>1027.971</v>
          </cell>
          <cell r="CL21">
            <v>1057.6985999999999</v>
          </cell>
          <cell r="CM21">
            <v>1048.1116999999999</v>
          </cell>
          <cell r="CN21">
            <v>1034.9691</v>
          </cell>
          <cell r="CO21">
            <v>1038.2207000000001</v>
          </cell>
          <cell r="CP21">
            <v>1028.2429999999999</v>
          </cell>
          <cell r="CQ21">
            <v>993.51279999999997</v>
          </cell>
          <cell r="CR21" t="e">
            <v>#N/A</v>
          </cell>
          <cell r="CS21" t="e">
            <v>#N/A</v>
          </cell>
          <cell r="CT21" t="e">
            <v>#N/A</v>
          </cell>
          <cell r="CU21" t="e">
            <v>#N/A</v>
          </cell>
          <cell r="CV21" t="e">
            <v>#N/A</v>
          </cell>
          <cell r="CW21" t="e">
            <v>#N/A</v>
          </cell>
          <cell r="CX21" t="e">
            <v>#N/A</v>
          </cell>
          <cell r="CY21" t="e">
            <v>#N/A</v>
          </cell>
          <cell r="CZ21" t="e">
            <v>#N/A</v>
          </cell>
          <cell r="DA21" t="e">
            <v>#N/A</v>
          </cell>
          <cell r="DB21" t="e">
            <v>#N/A</v>
          </cell>
          <cell r="DC21" t="e">
            <v>#N/A</v>
          </cell>
          <cell r="DD21" t="e">
            <v>#N/A</v>
          </cell>
          <cell r="DE21" t="e">
            <v>#N/A</v>
          </cell>
          <cell r="DF21" t="e">
            <v>#N/A</v>
          </cell>
          <cell r="DG21" t="e">
            <v>#N/A</v>
          </cell>
          <cell r="DH21" t="e">
            <v>#N/A</v>
          </cell>
          <cell r="DI21" t="e">
            <v>#N/A</v>
          </cell>
          <cell r="DJ21" t="e">
            <v>#N/A</v>
          </cell>
          <cell r="DK21" t="e">
            <v>#N/A</v>
          </cell>
          <cell r="DL21" t="e">
            <v>#N/A</v>
          </cell>
          <cell r="DM21" t="e">
            <v>#N/A</v>
          </cell>
          <cell r="DN21" t="e">
            <v>#N/A</v>
          </cell>
          <cell r="DO21" t="e">
            <v>#N/A</v>
          </cell>
          <cell r="DP21" t="e">
            <v>#N/A</v>
          </cell>
          <cell r="DQ21" t="e">
            <v>#N/A</v>
          </cell>
          <cell r="DR21" t="e">
            <v>#N/A</v>
          </cell>
          <cell r="DS21" t="e">
            <v>#N/A</v>
          </cell>
          <cell r="DT21" t="e">
            <v>#N/A</v>
          </cell>
        </row>
        <row r="22">
          <cell r="A22" t="str">
            <v>Investra Balanced Target Fund</v>
          </cell>
          <cell r="B22" t="str">
            <v>Commonwealth Life</v>
          </cell>
          <cell r="C22" t="str">
            <v>RIE</v>
          </cell>
          <cell r="D22" t="str">
            <v>RIE</v>
          </cell>
          <cell r="E22" t="str">
            <v>Equity</v>
          </cell>
          <cell r="F22">
            <v>1560.83</v>
          </cell>
          <cell r="G22">
            <v>1522.67</v>
          </cell>
          <cell r="H22">
            <v>1526.44</v>
          </cell>
          <cell r="I22">
            <v>1476.37</v>
          </cell>
          <cell r="J22">
            <v>1480.9</v>
          </cell>
          <cell r="K22">
            <v>1381.05</v>
          </cell>
          <cell r="L22">
            <v>1476.5977</v>
          </cell>
          <cell r="M22">
            <v>1556.37</v>
          </cell>
          <cell r="N22">
            <v>1586.12</v>
          </cell>
          <cell r="X22">
            <v>1352.8218999999999</v>
          </cell>
          <cell r="Y22">
            <v>1352.8218999999999</v>
          </cell>
          <cell r="Z22">
            <v>1317.7387000000001</v>
          </cell>
          <cell r="AA22">
            <v>1270.5559000000001</v>
          </cell>
          <cell r="AB22">
            <v>1352.8218999999999</v>
          </cell>
          <cell r="AC22">
            <v>1352.8218999999999</v>
          </cell>
          <cell r="AD22">
            <v>1352.8218999999999</v>
          </cell>
          <cell r="AE22">
            <v>1352.8218999999999</v>
          </cell>
          <cell r="AF22">
            <v>1352.8218999999999</v>
          </cell>
          <cell r="AG22">
            <v>1317.7387000000001</v>
          </cell>
          <cell r="AH22">
            <v>1270.5559000000001</v>
          </cell>
          <cell r="AI22">
            <v>1355.4650999999999</v>
          </cell>
          <cell r="AJ22">
            <v>1233.7356</v>
          </cell>
          <cell r="AK22">
            <v>1366.9958999999999</v>
          </cell>
          <cell r="AL22">
            <v>1512.5169000000001</v>
          </cell>
          <cell r="AM22">
            <v>1414.5239999999999</v>
          </cell>
          <cell r="AN22">
            <v>1443.3891000000001</v>
          </cell>
          <cell r="AO22">
            <v>1454.3015</v>
          </cell>
          <cell r="AP22">
            <v>1390.1006</v>
          </cell>
          <cell r="AQ22">
            <v>1308.7471</v>
          </cell>
          <cell r="AR22">
            <v>1356.8101999999999</v>
          </cell>
          <cell r="AS22">
            <v>1430.8795</v>
          </cell>
          <cell r="AT22">
            <v>1417.4247</v>
          </cell>
          <cell r="AU22">
            <v>1443.4867999999999</v>
          </cell>
          <cell r="AV22">
            <v>1387.1405</v>
          </cell>
          <cell r="AW22">
            <v>1253.6672000000001</v>
          </cell>
          <cell r="AX22">
            <v>1270.7108000000001</v>
          </cell>
          <cell r="AY22">
            <v>1168.5459000000001</v>
          </cell>
          <cell r="AZ22">
            <v>1091.9436000000001</v>
          </cell>
          <cell r="BA22">
            <v>1202.1007</v>
          </cell>
          <cell r="BB22">
            <v>1148.7891</v>
          </cell>
          <cell r="BC22">
            <v>1051.2773999999999</v>
          </cell>
          <cell r="BD22">
            <v>1081.6130000000001</v>
          </cell>
          <cell r="BE22">
            <v>1056.5769</v>
          </cell>
          <cell r="BF22">
            <v>1001.6134</v>
          </cell>
          <cell r="BG22">
            <v>1000</v>
          </cell>
          <cell r="BH22" t="e">
            <v>#N/A</v>
          </cell>
          <cell r="BI22" t="e">
            <v>#N/A</v>
          </cell>
          <cell r="BJ22" t="e">
            <v>#N/A</v>
          </cell>
          <cell r="BK22" t="e">
            <v>#N/A</v>
          </cell>
          <cell r="BL22" t="e">
            <v>#N/A</v>
          </cell>
          <cell r="BM22" t="e">
            <v>#N/A</v>
          </cell>
          <cell r="BN22" t="e">
            <v>#N/A</v>
          </cell>
          <cell r="BO22" t="e">
            <v>#N/A</v>
          </cell>
          <cell r="BP22">
            <v>1134.5277000000001</v>
          </cell>
          <cell r="BQ22">
            <v>1134.5277000000001</v>
          </cell>
          <cell r="BR22">
            <v>1130.4829</v>
          </cell>
          <cell r="BS22">
            <v>1125.5065</v>
          </cell>
          <cell r="BT22">
            <v>1126.0879</v>
          </cell>
          <cell r="BU22">
            <v>1116.5666000000001</v>
          </cell>
          <cell r="BV22">
            <v>1136.4141</v>
          </cell>
          <cell r="BW22">
            <v>1151.5830000000001</v>
          </cell>
          <cell r="BX22">
            <v>1132.9028000000001</v>
          </cell>
          <cell r="BY22">
            <v>1134.6507999999999</v>
          </cell>
          <cell r="BZ22">
            <v>1133.1445000000001</v>
          </cell>
          <cell r="CA22">
            <v>1121.8735999999999</v>
          </cell>
          <cell r="CB22">
            <v>1102.0165</v>
          </cell>
          <cell r="CC22">
            <v>1109.6813999999999</v>
          </cell>
          <cell r="CD22">
            <v>1122.1262999999999</v>
          </cell>
          <cell r="CE22">
            <v>1122.5355999999999</v>
          </cell>
          <cell r="CF22">
            <v>1126.6259</v>
          </cell>
          <cell r="CG22">
            <v>1109.2757999999999</v>
          </cell>
          <cell r="CH22">
            <v>1073.4721999999999</v>
          </cell>
          <cell r="CI22">
            <v>1075.1853000000001</v>
          </cell>
          <cell r="CJ22">
            <v>1052.1113</v>
          </cell>
          <cell r="CK22">
            <v>1037.2080000000001</v>
          </cell>
          <cell r="CL22">
            <v>1062.2788</v>
          </cell>
          <cell r="CM22">
            <v>1053.6959999999999</v>
          </cell>
          <cell r="CN22">
            <v>1032.4803999999999</v>
          </cell>
          <cell r="CO22">
            <v>1036.8373999999999</v>
          </cell>
          <cell r="CP22">
            <v>1028.3532</v>
          </cell>
          <cell r="CQ22">
            <v>999.75750000000005</v>
          </cell>
          <cell r="CR22">
            <v>1000</v>
          </cell>
          <cell r="CS22" t="e">
            <v>#N/A</v>
          </cell>
          <cell r="CT22" t="e">
            <v>#N/A</v>
          </cell>
          <cell r="CU22" t="e">
            <v>#N/A</v>
          </cell>
          <cell r="CV22" t="e">
            <v>#N/A</v>
          </cell>
          <cell r="CW22" t="e">
            <v>#N/A</v>
          </cell>
          <cell r="CX22" t="e">
            <v>#N/A</v>
          </cell>
          <cell r="CY22" t="e">
            <v>#N/A</v>
          </cell>
          <cell r="CZ22" t="e">
            <v>#N/A</v>
          </cell>
          <cell r="DA22" t="e">
            <v>#N/A</v>
          </cell>
          <cell r="DB22" t="e">
            <v>#N/A</v>
          </cell>
          <cell r="DC22" t="e">
            <v>#N/A</v>
          </cell>
          <cell r="DD22" t="e">
            <v>#N/A</v>
          </cell>
          <cell r="DE22" t="e">
            <v>#N/A</v>
          </cell>
          <cell r="DF22" t="e">
            <v>#N/A</v>
          </cell>
          <cell r="DG22" t="e">
            <v>#N/A</v>
          </cell>
          <cell r="DH22" t="e">
            <v>#N/A</v>
          </cell>
          <cell r="DI22" t="e">
            <v>#N/A</v>
          </cell>
          <cell r="DJ22" t="e">
            <v>#N/A</v>
          </cell>
          <cell r="DK22" t="e">
            <v>#N/A</v>
          </cell>
          <cell r="DL22" t="e">
            <v>#N/A</v>
          </cell>
          <cell r="DM22" t="e">
            <v>#N/A</v>
          </cell>
          <cell r="DN22" t="e">
            <v>#N/A</v>
          </cell>
          <cell r="DO22" t="e">
            <v>#N/A</v>
          </cell>
          <cell r="DP22" t="e">
            <v>#N/A</v>
          </cell>
          <cell r="DQ22" t="e">
            <v>#N/A</v>
          </cell>
          <cell r="DR22" t="e">
            <v>#N/A</v>
          </cell>
          <cell r="DS22" t="e">
            <v>#N/A</v>
          </cell>
          <cell r="DT22" t="e">
            <v>#N/A</v>
          </cell>
        </row>
        <row r="23">
          <cell r="A23" t="str">
            <v>Investra Bond Fund</v>
          </cell>
          <cell r="B23" t="str">
            <v>Commonwealth Life</v>
          </cell>
          <cell r="D23" t="str">
            <v>Syequity</v>
          </cell>
          <cell r="E23" t="str">
            <v>Equity</v>
          </cell>
          <cell r="F23">
            <v>4677.6400000000003</v>
          </cell>
          <cell r="G23">
            <v>4551.25</v>
          </cell>
          <cell r="H23">
            <v>4524.78</v>
          </cell>
          <cell r="I23">
            <v>4365.92</v>
          </cell>
          <cell r="J23">
            <v>4371.6499999999996</v>
          </cell>
          <cell r="K23">
            <v>4071.93</v>
          </cell>
          <cell r="L23">
            <v>4371.4065000000001</v>
          </cell>
          <cell r="M23">
            <v>4621.29</v>
          </cell>
          <cell r="N23">
            <v>4742.18</v>
          </cell>
          <cell r="O23">
            <v>5126.3100000000004</v>
          </cell>
          <cell r="P23">
            <v>4957.13</v>
          </cell>
          <cell r="Q23">
            <v>5375.81</v>
          </cell>
          <cell r="R23">
            <v>5388.63</v>
          </cell>
          <cell r="S23">
            <v>5257.64</v>
          </cell>
          <cell r="T23">
            <v>5227.2700000000004</v>
          </cell>
          <cell r="U23">
            <v>5185.6499999999996</v>
          </cell>
          <cell r="V23">
            <v>5086.33</v>
          </cell>
          <cell r="W23">
            <v>5109.91</v>
          </cell>
          <cell r="X23">
            <v>5161.42</v>
          </cell>
          <cell r="Y23">
            <v>5136.6400000000003</v>
          </cell>
          <cell r="Z23">
            <v>4881.8900000000003</v>
          </cell>
          <cell r="AA23">
            <v>4923.8100000000004</v>
          </cell>
          <cell r="AB23">
            <v>1559.9965999999999</v>
          </cell>
          <cell r="AC23">
            <v>1559.9965999999999</v>
          </cell>
          <cell r="AD23">
            <v>1559.9965999999999</v>
          </cell>
          <cell r="AE23">
            <v>1559.9965999999999</v>
          </cell>
          <cell r="AF23">
            <v>1559.9965999999999</v>
          </cell>
          <cell r="AG23">
            <v>1503.3769</v>
          </cell>
          <cell r="AH23">
            <v>1424.6744000000001</v>
          </cell>
          <cell r="AI23">
            <v>1489.3788</v>
          </cell>
          <cell r="AJ23">
            <v>1367.1470999999999</v>
          </cell>
          <cell r="AK23">
            <v>1490.2560000000001</v>
          </cell>
          <cell r="AL23">
            <v>1611.9494999999999</v>
          </cell>
          <cell r="AM23">
            <v>1470.6212</v>
          </cell>
          <cell r="AN23">
            <v>1474.0265999999999</v>
          </cell>
          <cell r="AO23">
            <v>1459.1420000000001</v>
          </cell>
          <cell r="AP23">
            <v>1399.3358000000001</v>
          </cell>
          <cell r="AQ23">
            <v>1337.538</v>
          </cell>
          <cell r="AR23">
            <v>1360.039</v>
          </cell>
          <cell r="AS23">
            <v>1454.9178999999999</v>
          </cell>
          <cell r="AT23">
            <v>1423.2982999999999</v>
          </cell>
          <cell r="AU23">
            <v>1461.8776</v>
          </cell>
          <cell r="AV23">
            <v>1381.8642</v>
          </cell>
          <cell r="AW23">
            <v>1264.4064000000001</v>
          </cell>
          <cell r="AX23">
            <v>1275.5063</v>
          </cell>
          <cell r="AY23">
            <v>1195.3259</v>
          </cell>
          <cell r="AZ23">
            <v>1131.3909000000001</v>
          </cell>
          <cell r="BA23">
            <v>1232.5563</v>
          </cell>
          <cell r="BB23">
            <v>1165.1161</v>
          </cell>
          <cell r="BC23">
            <v>1090.5899999999999</v>
          </cell>
          <cell r="BD23">
            <v>1112.4362000000001</v>
          </cell>
          <cell r="BE23">
            <v>1072.7637</v>
          </cell>
          <cell r="BF23">
            <v>1013.6603</v>
          </cell>
          <cell r="BG23" t="e">
            <v>#N/A</v>
          </cell>
          <cell r="BH23" t="e">
            <v>#N/A</v>
          </cell>
          <cell r="BI23" t="e">
            <v>#N/A</v>
          </cell>
          <cell r="BJ23" t="e">
            <v>#N/A</v>
          </cell>
          <cell r="BK23" t="e">
            <v>#N/A</v>
          </cell>
          <cell r="BL23" t="e">
            <v>#N/A</v>
          </cell>
          <cell r="BM23" t="e">
            <v>#N/A</v>
          </cell>
          <cell r="BN23" t="e">
            <v>#N/A</v>
          </cell>
          <cell r="BO23" t="e">
            <v>#N/A</v>
          </cell>
          <cell r="BP23">
            <v>2407.4823000000001</v>
          </cell>
          <cell r="BQ23">
            <v>2407.4823000000001</v>
          </cell>
          <cell r="BR23">
            <v>2321.4375</v>
          </cell>
          <cell r="BS23">
            <v>2231.2089000000001</v>
          </cell>
          <cell r="BT23">
            <v>2264.33</v>
          </cell>
          <cell r="BU23">
            <v>2179.2629999999999</v>
          </cell>
          <cell r="BV23">
            <v>2183.9951999999998</v>
          </cell>
          <cell r="BW23">
            <v>2140.9313000000002</v>
          </cell>
          <cell r="BX23">
            <v>2080.2982000000002</v>
          </cell>
          <cell r="BY23">
            <v>2078.2384999999999</v>
          </cell>
          <cell r="BZ23">
            <v>2039.3628000000001</v>
          </cell>
          <cell r="CA23">
            <v>1989.7258999999999</v>
          </cell>
          <cell r="CB23">
            <v>1922.5547999999999</v>
          </cell>
          <cell r="CC23">
            <v>1917.1994999999999</v>
          </cell>
          <cell r="CD23">
            <v>1971.3469</v>
          </cell>
          <cell r="CE23">
            <v>2005.5934</v>
          </cell>
          <cell r="CF23">
            <v>1994.9585</v>
          </cell>
          <cell r="CG23">
            <v>1977.4844000000001</v>
          </cell>
          <cell r="CH23">
            <v>1940.0745999999999</v>
          </cell>
          <cell r="CI23">
            <v>1924.2004999999999</v>
          </cell>
          <cell r="CJ23">
            <v>1911.4404999999999</v>
          </cell>
          <cell r="CK23" t="e">
            <v>#N/A</v>
          </cell>
          <cell r="CL23" t="e">
            <v>#N/A</v>
          </cell>
          <cell r="CM23" t="e">
            <v>#N/A</v>
          </cell>
          <cell r="CN23" t="e">
            <v>#N/A</v>
          </cell>
          <cell r="CO23">
            <v>1761.5282999999999</v>
          </cell>
          <cell r="CP23">
            <v>1726.2763</v>
          </cell>
          <cell r="CQ23">
            <v>1706.2122999999999</v>
          </cell>
          <cell r="CR23">
            <v>1698.4802</v>
          </cell>
          <cell r="CS23">
            <v>1684.5696</v>
          </cell>
          <cell r="CT23">
            <v>1641.4304999999999</v>
          </cell>
          <cell r="CU23">
            <v>1645.521</v>
          </cell>
          <cell r="CV23">
            <v>1615.4934000000001</v>
          </cell>
          <cell r="CW23">
            <v>1601.4468999999999</v>
          </cell>
          <cell r="CX23">
            <v>1496.6754000000001</v>
          </cell>
          <cell r="CY23">
            <v>1446.5646999999999</v>
          </cell>
          <cell r="CZ23">
            <v>1336.8644999999999</v>
          </cell>
          <cell r="DA23">
            <v>1468.0784000000001</v>
          </cell>
          <cell r="DB23">
            <v>1484.8542</v>
          </cell>
          <cell r="DC23">
            <v>1199.7424000000001</v>
          </cell>
          <cell r="DD23">
            <v>1041.6468</v>
          </cell>
          <cell r="DE23">
            <v>1376.1686</v>
          </cell>
          <cell r="DF23">
            <v>1415.1637000000001</v>
          </cell>
          <cell r="DG23">
            <v>1412.3217</v>
          </cell>
          <cell r="DH23">
            <v>1305.9603</v>
          </cell>
          <cell r="DI23">
            <v>1334.5413000000001</v>
          </cell>
          <cell r="DJ23">
            <v>1327.6981000000001</v>
          </cell>
          <cell r="DK23">
            <v>1401.4416000000001</v>
          </cell>
          <cell r="DL23">
            <v>1455.5243</v>
          </cell>
          <cell r="DM23">
            <v>1468.2173</v>
          </cell>
          <cell r="DN23">
            <v>1411.2525000000001</v>
          </cell>
          <cell r="DO23">
            <v>1411.2525000000001</v>
          </cell>
          <cell r="DP23">
            <v>1459.9227000000001</v>
          </cell>
          <cell r="DQ23">
            <v>1442.44</v>
          </cell>
          <cell r="DR23">
            <v>1424.5426</v>
          </cell>
          <cell r="DS23">
            <v>1455.3028999999999</v>
          </cell>
          <cell r="DT23" t="e">
            <v>#N/A</v>
          </cell>
        </row>
        <row r="24">
          <cell r="A24" t="str">
            <v>Investra Equity Dynamic Fund</v>
          </cell>
          <cell r="B24" t="str">
            <v>Commonwealth Life</v>
          </cell>
          <cell r="C24" t="str">
            <v>RIE</v>
          </cell>
          <cell r="D24" t="str">
            <v>RIE</v>
          </cell>
          <cell r="E24" t="str">
            <v>Equity</v>
          </cell>
          <cell r="F24">
            <v>1728.8</v>
          </cell>
          <cell r="G24">
            <v>1700.28</v>
          </cell>
          <cell r="H24">
            <v>1710.1</v>
          </cell>
          <cell r="I24">
            <v>1676.38</v>
          </cell>
          <cell r="J24">
            <v>1782.77</v>
          </cell>
          <cell r="K24">
            <v>1744.33</v>
          </cell>
          <cell r="L24">
            <v>1770.58</v>
          </cell>
          <cell r="M24">
            <v>1736.21</v>
          </cell>
          <cell r="N24">
            <v>1676.31</v>
          </cell>
          <cell r="O24">
            <v>1583.65</v>
          </cell>
          <cell r="P24">
            <v>1591.71</v>
          </cell>
          <cell r="Q24">
            <v>1603.38</v>
          </cell>
          <cell r="R24">
            <v>1560.83</v>
          </cell>
          <cell r="S24">
            <v>1522.67</v>
          </cell>
          <cell r="T24">
            <v>1526.44</v>
          </cell>
          <cell r="U24">
            <v>1476.37</v>
          </cell>
          <cell r="V24">
            <v>1480.9</v>
          </cell>
          <cell r="W24">
            <v>1381.05</v>
          </cell>
          <cell r="X24">
            <v>1476.5977</v>
          </cell>
          <cell r="Y24">
            <v>1556.37</v>
          </cell>
          <cell r="Z24">
            <v>1586.12</v>
          </cell>
          <cell r="AA24">
            <v>1486.6137000000001</v>
          </cell>
          <cell r="AB24">
            <v>1498.7605000000001</v>
          </cell>
          <cell r="AC24">
            <v>1498.7605000000001</v>
          </cell>
          <cell r="AD24">
            <v>1498.7605000000001</v>
          </cell>
          <cell r="AE24">
            <v>1498.7605000000001</v>
          </cell>
          <cell r="AF24">
            <v>1498.7605000000001</v>
          </cell>
          <cell r="AG24">
            <v>1492.7718</v>
          </cell>
          <cell r="AH24">
            <v>1486.6137000000001</v>
          </cell>
          <cell r="AI24">
            <v>1481.5232000000001</v>
          </cell>
          <cell r="AJ24">
            <v>1475.7339999999999</v>
          </cell>
          <cell r="AK24">
            <v>1470.952</v>
          </cell>
          <cell r="AL24">
            <v>1467.6569</v>
          </cell>
          <cell r="AM24">
            <v>1460.8182999999999</v>
          </cell>
          <cell r="AN24">
            <v>1455.8611000000001</v>
          </cell>
          <cell r="AO24">
            <v>1451.4942000000001</v>
          </cell>
          <cell r="AP24">
            <v>1446.9882</v>
          </cell>
          <cell r="AQ24">
            <v>1439.998</v>
          </cell>
          <cell r="AR24">
            <v>1435.2182</v>
          </cell>
          <cell r="AS24">
            <v>1432.8341</v>
          </cell>
          <cell r="AT24">
            <v>1429.4840999999999</v>
          </cell>
          <cell r="AU24">
            <v>1437.1971000000001</v>
          </cell>
          <cell r="AV24">
            <v>1435.29</v>
          </cell>
          <cell r="AW24">
            <v>1430.7408</v>
          </cell>
          <cell r="AX24">
            <v>1426.7438</v>
          </cell>
          <cell r="AY24">
            <v>1420.0196000000001</v>
          </cell>
          <cell r="AZ24" t="e">
            <v>#N/A</v>
          </cell>
          <cell r="BA24" t="e">
            <v>#N/A</v>
          </cell>
          <cell r="BB24" t="e">
            <v>#N/A</v>
          </cell>
          <cell r="BC24">
            <v>1505.9214999999999</v>
          </cell>
          <cell r="BD24">
            <v>1505.9214999999999</v>
          </cell>
          <cell r="BE24">
            <v>1489.7684999999999</v>
          </cell>
          <cell r="BF24">
            <v>1489.7684999999999</v>
          </cell>
          <cell r="BG24">
            <v>1520.5853999999999</v>
          </cell>
          <cell r="BH24">
            <v>1381.05</v>
          </cell>
          <cell r="BI24">
            <v>1403.0885000000001</v>
          </cell>
          <cell r="BJ24">
            <v>1401.7889</v>
          </cell>
          <cell r="BK24">
            <v>1390.0980999999999</v>
          </cell>
          <cell r="BL24">
            <v>1380.74</v>
          </cell>
          <cell r="BM24">
            <v>1359.2215000000001</v>
          </cell>
          <cell r="BN24">
            <v>1342.7476999999999</v>
          </cell>
          <cell r="BO24">
            <v>1307.2123999999999</v>
          </cell>
          <cell r="BP24">
            <v>1470.6139000000001</v>
          </cell>
          <cell r="BQ24">
            <v>1470.6139000000001</v>
          </cell>
          <cell r="BR24">
            <v>1450.8884</v>
          </cell>
          <cell r="BS24">
            <v>1411.1669999999999</v>
          </cell>
          <cell r="BT24">
            <v>1479.0283999999999</v>
          </cell>
          <cell r="BU24">
            <v>1336.1366</v>
          </cell>
          <cell r="BV24">
            <v>1463.2094</v>
          </cell>
          <cell r="BW24">
            <v>1579.0631000000001</v>
          </cell>
          <cell r="BX24">
            <v>1454.2678000000001</v>
          </cell>
          <cell r="BY24">
            <v>1462.7925</v>
          </cell>
          <cell r="BZ24">
            <v>1458.0867000000001</v>
          </cell>
          <cell r="CA24">
            <v>1410.3883000000001</v>
          </cell>
          <cell r="CB24">
            <v>1322.066</v>
          </cell>
          <cell r="CC24">
            <v>1351.5449000000001</v>
          </cell>
          <cell r="CD24">
            <v>1427.7030999999999</v>
          </cell>
          <cell r="CE24">
            <v>1413.5527999999999</v>
          </cell>
          <cell r="CF24">
            <v>1433.6302000000001</v>
          </cell>
          <cell r="CG24">
            <v>1394.9183</v>
          </cell>
          <cell r="CH24">
            <v>1260.8324</v>
          </cell>
          <cell r="CI24">
            <v>1270.8338000000001</v>
          </cell>
          <cell r="CJ24">
            <v>1187.9496999999999</v>
          </cell>
          <cell r="CK24">
            <v>1120.9166</v>
          </cell>
          <cell r="CL24">
            <v>1194.2348999999999</v>
          </cell>
          <cell r="CM24">
            <v>1154.4811</v>
          </cell>
          <cell r="CN24">
            <v>1078.9568999999999</v>
          </cell>
          <cell r="CO24">
            <v>1101.0723</v>
          </cell>
          <cell r="CP24">
            <v>1070.8915999999999</v>
          </cell>
          <cell r="CQ24">
            <v>1005.939</v>
          </cell>
          <cell r="CR24">
            <v>1000</v>
          </cell>
          <cell r="CS24" t="e">
            <v>#N/A</v>
          </cell>
          <cell r="CT24" t="e">
            <v>#N/A</v>
          </cell>
          <cell r="CU24" t="e">
            <v>#N/A</v>
          </cell>
          <cell r="CV24" t="e">
            <v>#N/A</v>
          </cell>
          <cell r="CW24" t="e">
            <v>#N/A</v>
          </cell>
          <cell r="CX24" t="e">
            <v>#N/A</v>
          </cell>
          <cell r="CY24" t="e">
            <v>#N/A</v>
          </cell>
          <cell r="CZ24" t="e">
            <v>#N/A</v>
          </cell>
          <cell r="DA24" t="e">
            <v>#N/A</v>
          </cell>
          <cell r="DB24" t="e">
            <v>#N/A</v>
          </cell>
          <cell r="DC24" t="e">
            <v>#N/A</v>
          </cell>
          <cell r="DD24" t="e">
            <v>#N/A</v>
          </cell>
          <cell r="DE24" t="e">
            <v>#N/A</v>
          </cell>
          <cell r="DF24" t="e">
            <v>#N/A</v>
          </cell>
          <cell r="DG24" t="e">
            <v>#N/A</v>
          </cell>
          <cell r="DH24" t="e">
            <v>#N/A</v>
          </cell>
          <cell r="DI24" t="e">
            <v>#N/A</v>
          </cell>
          <cell r="DJ24" t="e">
            <v>#N/A</v>
          </cell>
          <cell r="DK24" t="e">
            <v>#N/A</v>
          </cell>
          <cell r="DL24" t="e">
            <v>#N/A</v>
          </cell>
          <cell r="DM24" t="e">
            <v>#N/A</v>
          </cell>
          <cell r="DN24" t="e">
            <v>#N/A</v>
          </cell>
          <cell r="DO24" t="e">
            <v>#N/A</v>
          </cell>
          <cell r="DP24" t="e">
            <v>#N/A</v>
          </cell>
          <cell r="DQ24" t="e">
            <v>#N/A</v>
          </cell>
          <cell r="DR24" t="e">
            <v>#N/A</v>
          </cell>
          <cell r="DS24" t="e">
            <v>#N/A</v>
          </cell>
          <cell r="DT24" t="e">
            <v>#N/A</v>
          </cell>
        </row>
        <row r="25">
          <cell r="A25" t="str">
            <v>Investra Equity Fund</v>
          </cell>
          <cell r="B25" t="str">
            <v>Commonwealth Life</v>
          </cell>
          <cell r="D25" t="str">
            <v>REP</v>
          </cell>
          <cell r="E25" t="str">
            <v>Equity</v>
          </cell>
          <cell r="F25">
            <v>4895.05</v>
          </cell>
          <cell r="G25">
            <v>4821.18</v>
          </cell>
          <cell r="H25">
            <v>4866.38</v>
          </cell>
          <cell r="I25">
            <v>4742.71</v>
          </cell>
          <cell r="J25">
            <v>5122.3500000000004</v>
          </cell>
          <cell r="K25">
            <v>5095.79</v>
          </cell>
          <cell r="L25">
            <v>5148.04</v>
          </cell>
          <cell r="M25">
            <v>5035.68</v>
          </cell>
          <cell r="N25">
            <v>4892.1499999999996</v>
          </cell>
          <cell r="O25">
            <v>4667.8900000000003</v>
          </cell>
          <cell r="P25">
            <v>4692.1400000000003</v>
          </cell>
          <cell r="Q25">
            <v>4739.51</v>
          </cell>
          <cell r="R25">
            <v>4677.6400000000003</v>
          </cell>
          <cell r="S25">
            <v>4551.25</v>
          </cell>
          <cell r="T25">
            <v>4524.78</v>
          </cell>
          <cell r="U25">
            <v>4365.92</v>
          </cell>
          <cell r="V25">
            <v>4371.6499999999996</v>
          </cell>
          <cell r="W25">
            <v>4071.93</v>
          </cell>
          <cell r="X25">
            <v>4371.4065000000001</v>
          </cell>
          <cell r="Y25">
            <v>4621.29</v>
          </cell>
          <cell r="Z25">
            <v>4742.18</v>
          </cell>
          <cell r="AA25">
            <v>5126.3100000000004</v>
          </cell>
          <cell r="AB25">
            <v>4957.13</v>
          </cell>
          <cell r="AC25">
            <v>5375.81</v>
          </cell>
          <cell r="AD25">
            <v>5388.63</v>
          </cell>
          <cell r="AE25">
            <v>5257.64</v>
          </cell>
          <cell r="AF25">
            <v>5227.2700000000004</v>
          </cell>
          <cell r="AG25">
            <v>5185.6499999999996</v>
          </cell>
          <cell r="AH25">
            <v>5086.33</v>
          </cell>
          <cell r="AI25">
            <v>5109.91</v>
          </cell>
          <cell r="AJ25">
            <v>5161.42</v>
          </cell>
          <cell r="AK25">
            <v>5136.6400000000003</v>
          </cell>
          <cell r="AL25">
            <v>4881.8900000000003</v>
          </cell>
          <cell r="AM25">
            <v>4923.8100000000004</v>
          </cell>
          <cell r="AN25">
            <v>4894.16</v>
          </cell>
          <cell r="AO25">
            <v>4853.3999999999996</v>
          </cell>
          <cell r="AP25">
            <v>4719.37</v>
          </cell>
          <cell r="AQ25">
            <v>4507.3500000000004</v>
          </cell>
          <cell r="AR25">
            <v>4276.66</v>
          </cell>
          <cell r="AS25">
            <v>4297.6499999999996</v>
          </cell>
          <cell r="AT25">
            <v>4592.24</v>
          </cell>
          <cell r="AU25">
            <v>4389.5</v>
          </cell>
          <cell r="AV25">
            <v>4290.33</v>
          </cell>
          <cell r="AW25">
            <v>4716.6400000000003</v>
          </cell>
          <cell r="AX25">
            <v>4982.33</v>
          </cell>
          <cell r="AY25">
            <v>5172.4648999999999</v>
          </cell>
          <cell r="AZ25">
            <v>5223.5092000000004</v>
          </cell>
          <cell r="BA25">
            <v>5091.7250999999997</v>
          </cell>
          <cell r="BB25">
            <v>4957.6131999999998</v>
          </cell>
          <cell r="BC25">
            <v>4621.5434999999998</v>
          </cell>
          <cell r="BD25">
            <v>4527.8836000000001</v>
          </cell>
          <cell r="BE25">
            <v>4466.0609000000004</v>
          </cell>
          <cell r="BF25">
            <v>4466.0609000000004</v>
          </cell>
          <cell r="BG25">
            <v>4572.5122000000001</v>
          </cell>
          <cell r="BH25">
            <v>4071.93</v>
          </cell>
          <cell r="BI25">
            <v>4315.8100000000004</v>
          </cell>
          <cell r="BJ25">
            <v>4315.8100000000004</v>
          </cell>
          <cell r="BK25">
            <v>4448.3243000000002</v>
          </cell>
          <cell r="BL25">
            <v>4241.6027999999997</v>
          </cell>
          <cell r="BM25">
            <v>4069.8137000000002</v>
          </cell>
          <cell r="BN25">
            <v>4475.7938000000004</v>
          </cell>
          <cell r="BO25">
            <v>4484.6291000000001</v>
          </cell>
          <cell r="BP25">
            <v>4317.6436999999996</v>
          </cell>
          <cell r="BQ25">
            <v>4204.0873000000001</v>
          </cell>
          <cell r="BR25">
            <v>4140.5745999999999</v>
          </cell>
          <cell r="BS25">
            <v>4008.7874000000002</v>
          </cell>
          <cell r="BT25">
            <v>4169.5501000000004</v>
          </cell>
          <cell r="BU25">
            <v>3794.2337000000002</v>
          </cell>
          <cell r="BV25">
            <v>4125.1696000000002</v>
          </cell>
          <cell r="BW25">
            <v>4442.7069000000001</v>
          </cell>
          <cell r="BX25">
            <v>4096.1148999999996</v>
          </cell>
          <cell r="BY25">
            <v>4074.7547</v>
          </cell>
          <cell r="BZ25">
            <v>4056.8678</v>
          </cell>
          <cell r="CA25">
            <v>3889.6412999999998</v>
          </cell>
          <cell r="CB25">
            <v>3656.7377999999999</v>
          </cell>
          <cell r="CC25">
            <v>3730.9380999999998</v>
          </cell>
          <cell r="CD25">
            <v>3990.1858999999999</v>
          </cell>
          <cell r="CE25">
            <v>3967.9283999999998</v>
          </cell>
          <cell r="CF25">
            <v>4030.1369</v>
          </cell>
          <cell r="CG25">
            <v>3904.5273999999999</v>
          </cell>
          <cell r="CH25">
            <v>3551.2377000000001</v>
          </cell>
          <cell r="CI25">
            <v>3615.9555999999998</v>
          </cell>
          <cell r="CJ25">
            <v>3371.0434</v>
          </cell>
          <cell r="CK25" t="e">
            <v>#N/A</v>
          </cell>
          <cell r="CL25" t="e">
            <v>#N/A</v>
          </cell>
          <cell r="CM25">
            <v>3286.1556999999998</v>
          </cell>
          <cell r="CN25" t="e">
            <v>#N/A</v>
          </cell>
          <cell r="CO25">
            <v>3096.9531999999999</v>
          </cell>
          <cell r="CP25">
            <v>3025.8807999999999</v>
          </cell>
          <cell r="CQ25">
            <v>2833.7116000000001</v>
          </cell>
          <cell r="CR25">
            <v>2754.4627999999998</v>
          </cell>
          <cell r="CS25">
            <v>2823.0590999999999</v>
          </cell>
          <cell r="CT25">
            <v>2731.2511</v>
          </cell>
          <cell r="CU25">
            <v>2620.7487000000001</v>
          </cell>
          <cell r="CV25">
            <v>2282.9560000000001</v>
          </cell>
          <cell r="CW25">
            <v>2116.5895999999998</v>
          </cell>
          <cell r="CX25">
            <v>1834.4565</v>
          </cell>
          <cell r="CY25">
            <v>1612.2582</v>
          </cell>
          <cell r="CZ25">
            <v>1468.0170000000001</v>
          </cell>
          <cell r="DA25">
            <v>1530.5098</v>
          </cell>
          <cell r="DB25">
            <v>1527.837</v>
          </cell>
          <cell r="DC25">
            <v>1317.0378000000001</v>
          </cell>
          <cell r="DD25">
            <v>1246.7496000000001</v>
          </cell>
          <cell r="DE25">
            <v>2104.2905999999998</v>
          </cell>
          <cell r="DF25">
            <v>2382.0021000000002</v>
          </cell>
          <cell r="DG25">
            <v>2538.1017999999999</v>
          </cell>
          <cell r="DH25">
            <v>2763.1561000000002</v>
          </cell>
          <cell r="DI25">
            <v>2871.7395999999999</v>
          </cell>
          <cell r="DJ25">
            <v>2636.8128000000002</v>
          </cell>
          <cell r="DK25">
            <v>2814.6181000000001</v>
          </cell>
          <cell r="DL25">
            <v>3269.0473999999999</v>
          </cell>
          <cell r="DM25">
            <v>3130.1986000000002</v>
          </cell>
          <cell r="DN25">
            <v>3124.2968000000001</v>
          </cell>
          <cell r="DO25">
            <v>3124.2968000000001</v>
          </cell>
          <cell r="DP25">
            <v>2942.7118</v>
          </cell>
          <cell r="DQ25">
            <v>2507.4299999999998</v>
          </cell>
          <cell r="DR25">
            <v>2253.2212</v>
          </cell>
          <cell r="DS25">
            <v>2523.6324</v>
          </cell>
          <cell r="DT25" t="e">
            <v>#N/A</v>
          </cell>
        </row>
        <row r="26">
          <cell r="A26" t="str">
            <v>Investra Equity Income Fund</v>
          </cell>
          <cell r="B26" t="str">
            <v>Commonwealth Life</v>
          </cell>
          <cell r="C26" t="str">
            <v>SIE</v>
          </cell>
          <cell r="D26" t="str">
            <v>SIE</v>
          </cell>
          <cell r="E26" t="str">
            <v>Syequity</v>
          </cell>
          <cell r="F26">
            <v>1792.04</v>
          </cell>
          <cell r="G26">
            <v>1742.43</v>
          </cell>
          <cell r="H26">
            <v>1758.52</v>
          </cell>
          <cell r="I26">
            <v>1691.15</v>
          </cell>
          <cell r="J26">
            <v>1707.61</v>
          </cell>
          <cell r="K26">
            <v>1577.71</v>
          </cell>
          <cell r="L26">
            <v>1683.7375999999999</v>
          </cell>
          <cell r="M26">
            <v>1852.48</v>
          </cell>
          <cell r="N26">
            <v>1898.89</v>
          </cell>
          <cell r="X26">
            <v>1381.8784000000001</v>
          </cell>
          <cell r="Y26">
            <v>1381.8784000000001</v>
          </cell>
          <cell r="Z26">
            <v>1343.5379</v>
          </cell>
          <cell r="AA26">
            <v>1300.7782</v>
          </cell>
          <cell r="AB26">
            <v>1381.8784000000001</v>
          </cell>
          <cell r="AC26">
            <v>1381.8784000000001</v>
          </cell>
          <cell r="AD26">
            <v>1381.8784000000001</v>
          </cell>
          <cell r="AE26">
            <v>1381.8784000000001</v>
          </cell>
          <cell r="AF26">
            <v>1381.8784000000001</v>
          </cell>
          <cell r="AG26">
            <v>1343.5379</v>
          </cell>
          <cell r="AH26">
            <v>1300.7782</v>
          </cell>
          <cell r="AI26">
            <v>1326.3193000000001</v>
          </cell>
          <cell r="AJ26">
            <v>1270.2550000000001</v>
          </cell>
          <cell r="AK26" t="str">
            <v>1,311,0011</v>
          </cell>
          <cell r="AL26">
            <v>1304.2791</v>
          </cell>
          <cell r="AM26">
            <v>1257.1224999999999</v>
          </cell>
          <cell r="AN26">
            <v>1254.5485000000001</v>
          </cell>
          <cell r="AO26">
            <v>1238.1383000000001</v>
          </cell>
          <cell r="AP26">
            <v>1207.5578</v>
          </cell>
          <cell r="AQ26">
            <v>1164.0599</v>
          </cell>
          <cell r="AR26">
            <v>1167.5649000000001</v>
          </cell>
          <cell r="AS26">
            <v>1208.4591</v>
          </cell>
          <cell r="AT26">
            <v>1225.3008</v>
          </cell>
          <cell r="AU26">
            <v>1232.5231000000001</v>
          </cell>
          <cell r="AV26">
            <v>1217.4349</v>
          </cell>
          <cell r="AW26">
            <v>1181.5411999999999</v>
          </cell>
          <cell r="AX26">
            <v>1179.0561</v>
          </cell>
          <cell r="AY26">
            <v>1160.0264999999999</v>
          </cell>
          <cell r="AZ26" t="e">
            <v>#N/A</v>
          </cell>
          <cell r="BA26" t="e">
            <v>#N/A</v>
          </cell>
          <cell r="BB26" t="e">
            <v>#N/A</v>
          </cell>
          <cell r="BC26" t="e">
            <v>#N/A</v>
          </cell>
          <cell r="BD26">
            <v>1089.1564000000001</v>
          </cell>
          <cell r="BE26">
            <v>1066.6379999999999</v>
          </cell>
          <cell r="BF26" t="e">
            <v>#N/A</v>
          </cell>
          <cell r="BG26" t="e">
            <v>#N/A</v>
          </cell>
          <cell r="BH26" t="e">
            <v>#N/A</v>
          </cell>
          <cell r="BI26">
            <v>1009.1668</v>
          </cell>
          <cell r="BJ26">
            <v>1014.6575</v>
          </cell>
          <cell r="BK26">
            <v>965.78859999999997</v>
          </cell>
          <cell r="BL26">
            <v>1031.0018</v>
          </cell>
          <cell r="BM26" t="e">
            <v>#N/A</v>
          </cell>
          <cell r="BN26" t="e">
            <v>#N/A</v>
          </cell>
          <cell r="BO26" t="e">
            <v>#N/A</v>
          </cell>
          <cell r="BP26">
            <v>3030.7784999999999</v>
          </cell>
          <cell r="BQ26">
            <v>3030.7784999999999</v>
          </cell>
          <cell r="BR26">
            <v>2972.1799000000001</v>
          </cell>
          <cell r="BS26">
            <v>2879.4445999999998</v>
          </cell>
          <cell r="BT26">
            <v>2990.4965000000002</v>
          </cell>
          <cell r="BU26">
            <v>2726.2255</v>
          </cell>
          <cell r="BV26">
            <v>2957.3724999999999</v>
          </cell>
          <cell r="BW26">
            <v>3203.5050000000001</v>
          </cell>
          <cell r="BX26">
            <v>2964.1365000000001</v>
          </cell>
          <cell r="BY26">
            <v>2951.0567999999998</v>
          </cell>
          <cell r="BZ26">
            <v>2943.2882</v>
          </cell>
          <cell r="CA26">
            <v>2822.6030000000001</v>
          </cell>
          <cell r="CB26">
            <v>2665.5050999999999</v>
          </cell>
          <cell r="CC26">
            <v>2712.7368999999999</v>
          </cell>
          <cell r="CD26">
            <v>2903.8110999999999</v>
          </cell>
          <cell r="CE26">
            <v>2886.1669000000002</v>
          </cell>
          <cell r="CF26">
            <v>2957.038</v>
          </cell>
          <cell r="CG26">
            <v>2869.1264999999999</v>
          </cell>
          <cell r="CH26">
            <v>2608.3789000000002</v>
          </cell>
          <cell r="CI26">
            <v>2662.1912000000002</v>
          </cell>
          <cell r="CJ26">
            <v>2486.3053</v>
          </cell>
          <cell r="CK26" t="e">
            <v>#N/A</v>
          </cell>
          <cell r="CL26" t="e">
            <v>#N/A</v>
          </cell>
          <cell r="CM26" t="e">
            <v>#N/A</v>
          </cell>
          <cell r="CN26" t="e">
            <v>#N/A</v>
          </cell>
          <cell r="CO26">
            <v>2267.4245000000001</v>
          </cell>
          <cell r="CP26">
            <v>2230.4265999999998</v>
          </cell>
          <cell r="CQ26">
            <v>2081.4618999999998</v>
          </cell>
          <cell r="CR26">
            <v>2033.7537</v>
          </cell>
          <cell r="CS26">
            <v>2089.7293</v>
          </cell>
          <cell r="CT26">
            <v>2028.9070999999999</v>
          </cell>
          <cell r="CU26">
            <v>1944.6395</v>
          </cell>
          <cell r="CV26">
            <v>1711.6604</v>
          </cell>
          <cell r="CW26">
            <v>1605.4082000000001</v>
          </cell>
          <cell r="CX26">
            <v>1374.0997</v>
          </cell>
          <cell r="CY26">
            <v>1206.8043</v>
          </cell>
          <cell r="CZ26">
            <v>1126.9736</v>
          </cell>
          <cell r="DA26">
            <v>1177.2523000000001</v>
          </cell>
          <cell r="DB26">
            <v>1180.4431</v>
          </cell>
          <cell r="DC26">
            <v>1019.6978</v>
          </cell>
          <cell r="DD26">
            <v>961.49850000000004</v>
          </cell>
          <cell r="DE26">
            <v>1660.1998000000001</v>
          </cell>
          <cell r="DF26">
            <v>1847.5576000000001</v>
          </cell>
          <cell r="DG26">
            <v>1966.4838</v>
          </cell>
          <cell r="DH26">
            <v>2128.6934000000001</v>
          </cell>
          <cell r="DI26">
            <v>2210.4045000000001</v>
          </cell>
          <cell r="DJ26">
            <v>2059.1003999999998</v>
          </cell>
          <cell r="DK26">
            <v>2218.2698999999998</v>
          </cell>
          <cell r="DL26">
            <v>2538.107</v>
          </cell>
          <cell r="DM26">
            <v>2414.6831999999999</v>
          </cell>
          <cell r="DN26">
            <v>2401.0288999999998</v>
          </cell>
          <cell r="DO26">
            <v>2401.0288999999998</v>
          </cell>
          <cell r="DP26">
            <v>2301.8364999999999</v>
          </cell>
          <cell r="DQ26">
            <v>1969.99</v>
          </cell>
          <cell r="DR26">
            <v>1796.6321</v>
          </cell>
          <cell r="DS26">
            <v>2011.4141</v>
          </cell>
          <cell r="DT26" t="e">
            <v>#N/A</v>
          </cell>
        </row>
        <row r="27">
          <cell r="A27" t="str">
            <v>Investra Equity Infrastructure Fund</v>
          </cell>
          <cell r="B27" t="str">
            <v>Commonwealth Life</v>
          </cell>
          <cell r="X27">
            <v>1753.5182</v>
          </cell>
          <cell r="Y27">
            <v>1753.5182</v>
          </cell>
          <cell r="Z27">
            <v>1733.2286999999999</v>
          </cell>
          <cell r="AA27">
            <v>1691.7773</v>
          </cell>
          <cell r="AB27">
            <v>1753.5182</v>
          </cell>
          <cell r="AC27">
            <v>1753.5182</v>
          </cell>
          <cell r="AD27">
            <v>1753.5182</v>
          </cell>
          <cell r="AE27">
            <v>1753.5182</v>
          </cell>
          <cell r="AF27">
            <v>1753.5182</v>
          </cell>
          <cell r="AG27">
            <v>1733.2286999999999</v>
          </cell>
          <cell r="AH27">
            <v>1691.7773</v>
          </cell>
          <cell r="AI27">
            <v>1744.1534999999999</v>
          </cell>
          <cell r="AJ27">
            <v>1620.3498999999999</v>
          </cell>
          <cell r="AK27" t="str">
            <v>1,751,0334</v>
          </cell>
          <cell r="AL27">
            <v>1778.0207</v>
          </cell>
          <cell r="AM27">
            <v>1654.107</v>
          </cell>
          <cell r="AN27">
            <v>1649.0833</v>
          </cell>
          <cell r="AO27">
            <v>1639.0450000000001</v>
          </cell>
          <cell r="AP27">
            <v>1595.5497</v>
          </cell>
          <cell r="AQ27">
            <v>1514.4417000000001</v>
          </cell>
          <cell r="AR27">
            <v>1542.7239</v>
          </cell>
          <cell r="AS27">
            <v>1624.4999</v>
          </cell>
          <cell r="AT27">
            <v>1601.548</v>
          </cell>
          <cell r="AU27">
            <v>1625.2230999999999</v>
          </cell>
          <cell r="AV27">
            <v>1581.1681000000001</v>
          </cell>
          <cell r="AW27">
            <v>1487.8766000000001</v>
          </cell>
          <cell r="AX27">
            <v>1495.9476</v>
          </cell>
          <cell r="AY27">
            <v>1421.8832</v>
          </cell>
          <cell r="AZ27" t="e">
            <v>#N/A</v>
          </cell>
          <cell r="BA27" t="e">
            <v>#N/A</v>
          </cell>
          <cell r="BB27" t="e">
            <v>#N/A</v>
          </cell>
          <cell r="BC27" t="e">
            <v>#N/A</v>
          </cell>
          <cell r="BD27">
            <v>1365.6623</v>
          </cell>
          <cell r="BE27">
            <v>1336.4586999999999</v>
          </cell>
          <cell r="BF27" t="e">
            <v>#N/A</v>
          </cell>
          <cell r="BG27" t="e">
            <v>#N/A</v>
          </cell>
          <cell r="BH27" t="e">
            <v>#N/A</v>
          </cell>
          <cell r="BI27">
            <v>1237.0790999999999</v>
          </cell>
          <cell r="BJ27">
            <v>1219.779</v>
          </cell>
          <cell r="BK27">
            <v>1093.3847000000001</v>
          </cell>
          <cell r="BL27">
            <v>1039.5501999999999</v>
          </cell>
          <cell r="BM27" t="e">
            <v>#N/A</v>
          </cell>
          <cell r="BN27" t="e">
            <v>#N/A</v>
          </cell>
          <cell r="BO27" t="e">
            <v>#N/A</v>
          </cell>
          <cell r="BP27">
            <v>1352.8218999999999</v>
          </cell>
          <cell r="BQ27">
            <v>1352.8218999999999</v>
          </cell>
          <cell r="BR27">
            <v>1317.7387000000001</v>
          </cell>
          <cell r="BS27">
            <v>1270.5559000000001</v>
          </cell>
          <cell r="BT27">
            <v>1355.4650999999999</v>
          </cell>
          <cell r="BU27">
            <v>1233.7356</v>
          </cell>
          <cell r="BV27">
            <v>1366.9958999999999</v>
          </cell>
          <cell r="BW27">
            <v>1512.5169000000001</v>
          </cell>
          <cell r="BX27">
            <v>1414.5239999999999</v>
          </cell>
          <cell r="BY27">
            <v>1443.3891000000001</v>
          </cell>
          <cell r="BZ27">
            <v>1454.3015</v>
          </cell>
          <cell r="CA27">
            <v>1390.1006</v>
          </cell>
          <cell r="CB27">
            <v>1308.7471</v>
          </cell>
          <cell r="CC27">
            <v>1356.8101999999999</v>
          </cell>
          <cell r="CD27">
            <v>1430.8795</v>
          </cell>
          <cell r="CE27">
            <v>1417.4247</v>
          </cell>
          <cell r="CF27">
            <v>1443.4867999999999</v>
          </cell>
          <cell r="CG27">
            <v>1387.1405</v>
          </cell>
          <cell r="CH27">
            <v>1253.6672000000001</v>
          </cell>
          <cell r="CI27">
            <v>1270.7108000000001</v>
          </cell>
          <cell r="CJ27">
            <v>1168.5459000000001</v>
          </cell>
          <cell r="CK27">
            <v>1091.9436000000001</v>
          </cell>
          <cell r="CL27">
            <v>1202.1007</v>
          </cell>
          <cell r="CM27">
            <v>1148.7891</v>
          </cell>
          <cell r="CN27">
            <v>1051.2773999999999</v>
          </cell>
          <cell r="CO27">
            <v>1081.6130000000001</v>
          </cell>
          <cell r="CP27">
            <v>1056.5769</v>
          </cell>
          <cell r="CQ27">
            <v>1001.6134</v>
          </cell>
          <cell r="CR27">
            <v>1000</v>
          </cell>
          <cell r="CS27" t="e">
            <v>#N/A</v>
          </cell>
          <cell r="CT27" t="e">
            <v>#N/A</v>
          </cell>
          <cell r="CU27" t="e">
            <v>#N/A</v>
          </cell>
          <cell r="CV27" t="e">
            <v>#N/A</v>
          </cell>
          <cell r="CW27" t="e">
            <v>#N/A</v>
          </cell>
          <cell r="CX27" t="e">
            <v>#N/A</v>
          </cell>
          <cell r="CY27" t="e">
            <v>#N/A</v>
          </cell>
          <cell r="CZ27" t="e">
            <v>#N/A</v>
          </cell>
          <cell r="DA27" t="e">
            <v>#N/A</v>
          </cell>
          <cell r="DB27" t="e">
            <v>#N/A</v>
          </cell>
          <cell r="DC27" t="e">
            <v>#N/A</v>
          </cell>
          <cell r="DD27" t="e">
            <v>#N/A</v>
          </cell>
          <cell r="DE27" t="e">
            <v>#N/A</v>
          </cell>
          <cell r="DF27" t="e">
            <v>#N/A</v>
          </cell>
          <cell r="DG27" t="e">
            <v>#N/A</v>
          </cell>
          <cell r="DH27" t="e">
            <v>#N/A</v>
          </cell>
          <cell r="DI27" t="e">
            <v>#N/A</v>
          </cell>
          <cell r="DJ27" t="e">
            <v>#N/A</v>
          </cell>
          <cell r="DK27" t="e">
            <v>#N/A</v>
          </cell>
          <cell r="DL27" t="e">
            <v>#N/A</v>
          </cell>
          <cell r="DM27" t="e">
            <v>#N/A</v>
          </cell>
          <cell r="DN27" t="e">
            <v>#N/A</v>
          </cell>
          <cell r="DO27" t="e">
            <v>#N/A</v>
          </cell>
          <cell r="DP27" t="e">
            <v>#N/A</v>
          </cell>
          <cell r="DQ27" t="e">
            <v>#N/A</v>
          </cell>
          <cell r="DR27" t="e">
            <v>#N/A</v>
          </cell>
          <cell r="DS27" t="e">
            <v>#N/A</v>
          </cell>
          <cell r="DT27" t="e">
            <v>#N/A</v>
          </cell>
        </row>
        <row r="28">
          <cell r="A28" t="str">
            <v>Investra Equity Syariah</v>
          </cell>
          <cell r="B28" t="str">
            <v>Commonwealth Life</v>
          </cell>
          <cell r="C28" t="str">
            <v>SIE</v>
          </cell>
          <cell r="D28" t="str">
            <v>SIE</v>
          </cell>
          <cell r="E28" t="str">
            <v>Syequity</v>
          </cell>
          <cell r="F28">
            <v>1979.9</v>
          </cell>
          <cell r="G28">
            <v>1945.03</v>
          </cell>
          <cell r="H28">
            <v>1944.74</v>
          </cell>
          <cell r="I28">
            <v>1927.03</v>
          </cell>
          <cell r="J28">
            <v>2066.59</v>
          </cell>
          <cell r="K28">
            <v>2043.38</v>
          </cell>
          <cell r="L28">
            <v>2064.3200000000002</v>
          </cell>
          <cell r="M28">
            <v>2058.71</v>
          </cell>
          <cell r="N28">
            <v>1978.06</v>
          </cell>
          <cell r="O28">
            <v>1859.95</v>
          </cell>
          <cell r="P28">
            <v>1873.9</v>
          </cell>
          <cell r="Q28">
            <v>1861.17</v>
          </cell>
          <cell r="R28">
            <v>1792.04</v>
          </cell>
          <cell r="S28">
            <v>1742.43</v>
          </cell>
          <cell r="T28">
            <v>1758.52</v>
          </cell>
          <cell r="U28">
            <v>1691.15</v>
          </cell>
          <cell r="V28">
            <v>1707.61</v>
          </cell>
          <cell r="W28">
            <v>1577.71</v>
          </cell>
          <cell r="X28">
            <v>1683.7375999999999</v>
          </cell>
          <cell r="Y28">
            <v>1852.48</v>
          </cell>
          <cell r="Z28">
            <v>1898.89</v>
          </cell>
          <cell r="AA28">
            <v>3137.86</v>
          </cell>
          <cell r="AB28">
            <v>3153.08</v>
          </cell>
          <cell r="AC28">
            <v>3153.08</v>
          </cell>
          <cell r="AD28">
            <v>3153.08</v>
          </cell>
          <cell r="AE28">
            <v>3153.08</v>
          </cell>
          <cell r="AF28">
            <v>3153.08</v>
          </cell>
          <cell r="AG28">
            <v>3145.12</v>
          </cell>
          <cell r="AH28">
            <v>3137.86</v>
          </cell>
          <cell r="AI28">
            <v>3129.24</v>
          </cell>
          <cell r="AJ28">
            <v>3121.49</v>
          </cell>
          <cell r="AK28">
            <v>3112.49</v>
          </cell>
          <cell r="AL28">
            <v>3104.91</v>
          </cell>
          <cell r="AM28">
            <v>3096.84</v>
          </cell>
          <cell r="AN28">
            <v>3089.47</v>
          </cell>
          <cell r="AO28">
            <v>3080.69</v>
          </cell>
          <cell r="AP28">
            <v>3073.09</v>
          </cell>
          <cell r="AQ28">
            <v>3064.41</v>
          </cell>
          <cell r="AR28">
            <v>3057.23</v>
          </cell>
          <cell r="AS28">
            <v>3050.25</v>
          </cell>
          <cell r="AT28">
            <v>3042.77</v>
          </cell>
          <cell r="AU28">
            <v>3035.17</v>
          </cell>
          <cell r="AV28">
            <v>3027.97</v>
          </cell>
          <cell r="AW28">
            <v>3020.86</v>
          </cell>
          <cell r="AX28">
            <v>3012.78</v>
          </cell>
          <cell r="AY28">
            <v>3005.14</v>
          </cell>
          <cell r="AZ28">
            <v>2996.17</v>
          </cell>
          <cell r="BA28">
            <v>2989.79</v>
          </cell>
          <cell r="BB28">
            <v>2981.96</v>
          </cell>
          <cell r="BC28">
            <v>1785.6174000000001</v>
          </cell>
          <cell r="BD28">
            <v>1785.6174000000001</v>
          </cell>
          <cell r="BE28">
            <v>1764.9534000000001</v>
          </cell>
          <cell r="BF28">
            <v>1764.9534000000001</v>
          </cell>
          <cell r="BG28">
            <v>1802.1224</v>
          </cell>
          <cell r="BH28">
            <v>1577.71</v>
          </cell>
          <cell r="BI28">
            <v>2896.49</v>
          </cell>
          <cell r="BJ28">
            <v>2885.44</v>
          </cell>
          <cell r="BK28">
            <v>2869.7</v>
          </cell>
          <cell r="BL28">
            <v>2854.09</v>
          </cell>
          <cell r="BM28">
            <v>2838.39</v>
          </cell>
          <cell r="BN28">
            <v>2823.14</v>
          </cell>
          <cell r="BO28">
            <v>2805.13</v>
          </cell>
          <cell r="BP28">
            <v>1559.9965999999999</v>
          </cell>
          <cell r="BQ28">
            <v>1559.9965999999999</v>
          </cell>
          <cell r="BR28">
            <v>1503.3769</v>
          </cell>
          <cell r="BS28">
            <v>1424.6744000000001</v>
          </cell>
          <cell r="BT28">
            <v>1489.3788</v>
          </cell>
          <cell r="BU28">
            <v>1367.1470999999999</v>
          </cell>
          <cell r="BV28">
            <v>1490.2560000000001</v>
          </cell>
          <cell r="BW28">
            <v>1611.9494999999999</v>
          </cell>
          <cell r="BX28">
            <v>1470.6212</v>
          </cell>
          <cell r="BY28">
            <v>1474.0265999999999</v>
          </cell>
          <cell r="BZ28">
            <v>1459.1420000000001</v>
          </cell>
          <cell r="CA28">
            <v>1399.3358000000001</v>
          </cell>
          <cell r="CB28">
            <v>1337.538</v>
          </cell>
          <cell r="CC28">
            <v>1360.039</v>
          </cell>
          <cell r="CD28">
            <v>1454.9178999999999</v>
          </cell>
          <cell r="CE28">
            <v>1423.2982999999999</v>
          </cell>
          <cell r="CF28">
            <v>1461.8776</v>
          </cell>
          <cell r="CG28">
            <v>1381.8642</v>
          </cell>
          <cell r="CH28">
            <v>1264.4064000000001</v>
          </cell>
          <cell r="CI28">
            <v>1275.5063</v>
          </cell>
          <cell r="CJ28">
            <v>1195.3259</v>
          </cell>
          <cell r="CK28">
            <v>1131.3909000000001</v>
          </cell>
          <cell r="CL28">
            <v>1232.5563</v>
          </cell>
          <cell r="CM28">
            <v>1165.1161</v>
          </cell>
          <cell r="CN28">
            <v>1090.5899999999999</v>
          </cell>
          <cell r="CO28">
            <v>1112.4362000000001</v>
          </cell>
          <cell r="CP28">
            <v>1072.7637</v>
          </cell>
          <cell r="CQ28">
            <v>1013.6603</v>
          </cell>
          <cell r="CR28" t="e">
            <v>#N/A</v>
          </cell>
          <cell r="CS28" t="e">
            <v>#N/A</v>
          </cell>
          <cell r="CT28" t="e">
            <v>#N/A</v>
          </cell>
          <cell r="CU28" t="e">
            <v>#N/A</v>
          </cell>
          <cell r="CV28" t="e">
            <v>#N/A</v>
          </cell>
          <cell r="CW28" t="e">
            <v>#N/A</v>
          </cell>
          <cell r="CX28" t="e">
            <v>#N/A</v>
          </cell>
          <cell r="CY28" t="e">
            <v>#N/A</v>
          </cell>
          <cell r="CZ28" t="e">
            <v>#N/A</v>
          </cell>
          <cell r="DA28" t="e">
            <v>#N/A</v>
          </cell>
          <cell r="DB28" t="e">
            <v>#N/A</v>
          </cell>
          <cell r="DC28" t="e">
            <v>#N/A</v>
          </cell>
          <cell r="DD28" t="e">
            <v>#N/A</v>
          </cell>
          <cell r="DE28" t="e">
            <v>#N/A</v>
          </cell>
          <cell r="DF28" t="e">
            <v>#N/A</v>
          </cell>
          <cell r="DG28" t="e">
            <v>#N/A</v>
          </cell>
          <cell r="DH28" t="e">
            <v>#N/A</v>
          </cell>
          <cell r="DI28" t="e">
            <v>#N/A</v>
          </cell>
          <cell r="DJ28" t="e">
            <v>#N/A</v>
          </cell>
          <cell r="DK28" t="e">
            <v>#N/A</v>
          </cell>
          <cell r="DL28" t="e">
            <v>#N/A</v>
          </cell>
          <cell r="DM28" t="e">
            <v>#N/A</v>
          </cell>
          <cell r="DN28" t="e">
            <v>#N/A</v>
          </cell>
          <cell r="DO28" t="e">
            <v>#N/A</v>
          </cell>
          <cell r="DP28" t="e">
            <v>#N/A</v>
          </cell>
          <cell r="DQ28" t="e">
            <v>#N/A</v>
          </cell>
          <cell r="DR28" t="e">
            <v>#N/A</v>
          </cell>
          <cell r="DS28" t="e">
            <v>#N/A</v>
          </cell>
          <cell r="DT28" t="e">
            <v>#N/A</v>
          </cell>
        </row>
        <row r="29">
          <cell r="A29" t="str">
            <v>Investra Money Market Fund</v>
          </cell>
          <cell r="B29" t="str">
            <v>Commonwealth Life</v>
          </cell>
          <cell r="X29">
            <v>1.34006</v>
          </cell>
          <cell r="Y29">
            <v>1.34006</v>
          </cell>
          <cell r="Z29">
            <v>1.3405199999999999</v>
          </cell>
          <cell r="AA29">
            <v>1.3410200000000001</v>
          </cell>
          <cell r="AB29">
            <v>1.34006</v>
          </cell>
          <cell r="AC29">
            <v>1.34006</v>
          </cell>
          <cell r="AD29">
            <v>1.34006</v>
          </cell>
          <cell r="AE29">
            <v>1.34006</v>
          </cell>
          <cell r="AF29">
            <v>1.34006</v>
          </cell>
          <cell r="AG29">
            <v>1.3405199999999999</v>
          </cell>
          <cell r="AH29">
            <v>1.3410200000000001</v>
          </cell>
          <cell r="AI29">
            <v>1.3416300000000001</v>
          </cell>
          <cell r="AJ29">
            <v>1.3423700000000001</v>
          </cell>
          <cell r="AK29">
            <v>1.34331</v>
          </cell>
          <cell r="AL29">
            <v>1.3440799999999999</v>
          </cell>
          <cell r="AM29">
            <v>1.3449</v>
          </cell>
          <cell r="AN29">
            <v>1.3457399999999999</v>
          </cell>
          <cell r="AO29">
            <v>1.3466800000000001</v>
          </cell>
          <cell r="AP29">
            <v>1.34758</v>
          </cell>
          <cell r="AQ29">
            <v>1.3485799999999999</v>
          </cell>
          <cell r="AR29">
            <v>1.3494900000000001</v>
          </cell>
          <cell r="AS29">
            <v>1.3504100000000001</v>
          </cell>
          <cell r="AT29">
            <v>1.35138</v>
          </cell>
          <cell r="AU29">
            <v>1.3524099999999999</v>
          </cell>
          <cell r="AV29">
            <v>1.3532900000000001</v>
          </cell>
          <cell r="AW29">
            <v>1.3541700000000001</v>
          </cell>
          <cell r="AX29">
            <v>1.3551200000000001</v>
          </cell>
          <cell r="AY29">
            <v>1.35598</v>
          </cell>
          <cell r="AZ29">
            <v>1.3569599999999999</v>
          </cell>
          <cell r="BA29">
            <v>1.3578399999999999</v>
          </cell>
          <cell r="BB29">
            <v>1.3588</v>
          </cell>
          <cell r="BC29">
            <v>1.3598399999999999</v>
          </cell>
          <cell r="BD29">
            <v>1.3606100000000001</v>
          </cell>
          <cell r="BE29">
            <v>1.3614200000000001</v>
          </cell>
          <cell r="BF29">
            <v>1.36219</v>
          </cell>
          <cell r="BG29">
            <v>1.3627499999999999</v>
          </cell>
          <cell r="BH29">
            <v>1.3632899999999999</v>
          </cell>
          <cell r="BI29">
            <v>1.36364</v>
          </cell>
          <cell r="BJ29">
            <v>1.3639399999999999</v>
          </cell>
          <cell r="BK29">
            <v>1.3642000000000001</v>
          </cell>
          <cell r="BL29">
            <v>1.3641799999999999</v>
          </cell>
          <cell r="BM29">
            <v>1.36389</v>
          </cell>
          <cell r="BN29">
            <v>1.36341</v>
          </cell>
          <cell r="BO29">
            <v>1.3630899999999999</v>
          </cell>
          <cell r="BP29">
            <v>1498.7605000000001</v>
          </cell>
          <cell r="BQ29">
            <v>1498.7605000000001</v>
          </cell>
          <cell r="BR29">
            <v>1492.7718</v>
          </cell>
          <cell r="BS29">
            <v>1486.6137000000001</v>
          </cell>
          <cell r="BT29">
            <v>1481.5232000000001</v>
          </cell>
          <cell r="BU29">
            <v>1475.7339999999999</v>
          </cell>
          <cell r="BV29">
            <v>1470.952</v>
          </cell>
          <cell r="BW29">
            <v>1467.6569</v>
          </cell>
          <cell r="BX29">
            <v>1460.8182999999999</v>
          </cell>
          <cell r="BY29">
            <v>1455.8611000000001</v>
          </cell>
          <cell r="BZ29">
            <v>1451.4942000000001</v>
          </cell>
          <cell r="CA29">
            <v>1446.9882</v>
          </cell>
          <cell r="CB29">
            <v>1439.998</v>
          </cell>
          <cell r="CC29">
            <v>1435.2182</v>
          </cell>
          <cell r="CD29">
            <v>1432.8341</v>
          </cell>
          <cell r="CE29">
            <v>1429.4840999999999</v>
          </cell>
          <cell r="CF29">
            <v>1437.1971000000001</v>
          </cell>
          <cell r="CG29">
            <v>1435.29</v>
          </cell>
          <cell r="CH29">
            <v>1430.7408</v>
          </cell>
          <cell r="CI29">
            <v>1426.7438</v>
          </cell>
          <cell r="CJ29">
            <v>1420.0196000000001</v>
          </cell>
          <cell r="CK29" t="e">
            <v>#N/A</v>
          </cell>
          <cell r="CL29" t="e">
            <v>#N/A</v>
          </cell>
          <cell r="CM29" t="e">
            <v>#N/A</v>
          </cell>
          <cell r="CN29" t="e">
            <v>#N/A</v>
          </cell>
          <cell r="CO29">
            <v>1417.124</v>
          </cell>
          <cell r="CP29">
            <v>1415.5422000000001</v>
          </cell>
          <cell r="CQ29" t="e">
            <v>#N/A</v>
          </cell>
          <cell r="CR29" t="e">
            <v>#N/A</v>
          </cell>
          <cell r="CS29" t="e">
            <v>#N/A</v>
          </cell>
          <cell r="CT29">
            <v>1403.0885000000001</v>
          </cell>
          <cell r="CU29">
            <v>1401.7889</v>
          </cell>
          <cell r="CV29">
            <v>1390.0980999999999</v>
          </cell>
          <cell r="CW29">
            <v>1380.74</v>
          </cell>
          <cell r="CX29">
            <v>1359.2215000000001</v>
          </cell>
          <cell r="CY29">
            <v>1342.7476999999999</v>
          </cell>
          <cell r="CZ29">
            <v>1307.2123999999999</v>
          </cell>
          <cell r="DA29">
            <v>1335.1862000000001</v>
          </cell>
          <cell r="DB29">
            <v>1336.1993</v>
          </cell>
          <cell r="DC29">
            <v>1271.1824999999999</v>
          </cell>
          <cell r="DD29">
            <v>1253.0723</v>
          </cell>
          <cell r="DE29">
            <v>1308.2035000000001</v>
          </cell>
          <cell r="DF29">
            <v>1313.1855</v>
          </cell>
          <cell r="DG29">
            <v>1309.8045</v>
          </cell>
          <cell r="DH29">
            <v>1290.4821999999999</v>
          </cell>
          <cell r="DI29">
            <v>1290.6605</v>
          </cell>
          <cell r="DJ29">
            <v>1289.95</v>
          </cell>
          <cell r="DK29">
            <v>1290.2271000000001</v>
          </cell>
          <cell r="DL29">
            <v>1289.9834000000001</v>
          </cell>
          <cell r="DM29">
            <v>1290.8533</v>
          </cell>
          <cell r="DN29">
            <v>1287.1826000000001</v>
          </cell>
          <cell r="DO29">
            <v>1287.1826000000001</v>
          </cell>
          <cell r="DP29" t="e">
            <v>#N/A</v>
          </cell>
          <cell r="DQ29" t="e">
            <v>#N/A</v>
          </cell>
          <cell r="DR29" t="e">
            <v>#N/A</v>
          </cell>
          <cell r="DS29" t="e">
            <v>#N/A</v>
          </cell>
          <cell r="DT29" t="e">
            <v>#N/A</v>
          </cell>
        </row>
        <row r="30">
          <cell r="A30" t="str">
            <v>CommLink Aggressive Fund</v>
          </cell>
          <cell r="B30" t="str">
            <v>Commonwealth Life</v>
          </cell>
          <cell r="C30" t="str">
            <v>RCF</v>
          </cell>
          <cell r="D30" t="str">
            <v>Cash</v>
          </cell>
          <cell r="E30">
            <v>1467.9</v>
          </cell>
          <cell r="F30">
            <v>1461.76</v>
          </cell>
          <cell r="G30">
            <v>1457.47</v>
          </cell>
          <cell r="H30">
            <v>1451.21</v>
          </cell>
          <cell r="I30">
            <v>1446.6</v>
          </cell>
          <cell r="J30">
            <v>1443.56</v>
          </cell>
          <cell r="K30">
            <v>1439.52</v>
          </cell>
          <cell r="L30">
            <v>1437.17</v>
          </cell>
          <cell r="M30">
            <v>1433.75</v>
          </cell>
          <cell r="N30">
            <v>1430.16</v>
          </cell>
          <cell r="O30">
            <v>1427.23</v>
          </cell>
          <cell r="P30">
            <v>1424.12</v>
          </cell>
          <cell r="Q30">
            <v>1421.39</v>
          </cell>
          <cell r="R30">
            <v>1421.39</v>
          </cell>
          <cell r="S30">
            <v>1418.26</v>
          </cell>
          <cell r="T30">
            <v>1415.14</v>
          </cell>
          <cell r="U30">
            <v>1412.72</v>
          </cell>
          <cell r="V30">
            <v>1412.72</v>
          </cell>
          <cell r="W30">
            <v>1409.91</v>
          </cell>
          <cell r="X30">
            <v>1407.32</v>
          </cell>
          <cell r="Y30">
            <v>1404.77</v>
          </cell>
          <cell r="Z30">
            <v>1402.48</v>
          </cell>
          <cell r="AA30">
            <v>1399.51</v>
          </cell>
          <cell r="AB30">
            <v>1397.36</v>
          </cell>
          <cell r="AC30">
            <v>1394.95</v>
          </cell>
          <cell r="AD30">
            <v>1392.44</v>
          </cell>
          <cell r="AE30">
            <v>1389.39</v>
          </cell>
          <cell r="AF30">
            <v>1386.47</v>
          </cell>
          <cell r="AG30">
            <v>1382.79</v>
          </cell>
          <cell r="AH30">
            <v>1379.53</v>
          </cell>
          <cell r="AI30">
            <v>1376.56</v>
          </cell>
          <cell r="AJ30">
            <v>1373.68</v>
          </cell>
          <cell r="AK30">
            <v>1369.92</v>
          </cell>
          <cell r="AL30">
            <v>1367.7</v>
          </cell>
          <cell r="AM30">
            <v>1363.16</v>
          </cell>
          <cell r="AN30">
            <v>1360.02</v>
          </cell>
          <cell r="AO30">
            <v>1355.72</v>
          </cell>
          <cell r="AP30">
            <v>1352.95</v>
          </cell>
          <cell r="AQ30">
            <v>1350.3</v>
          </cell>
          <cell r="AR30">
            <v>1346.68</v>
          </cell>
          <cell r="AS30">
            <v>1343.44</v>
          </cell>
          <cell r="AT30">
            <v>1340.33</v>
          </cell>
          <cell r="AU30">
            <v>1337.18</v>
          </cell>
          <cell r="AV30">
            <v>1333.81</v>
          </cell>
          <cell r="AW30">
            <v>1330.65</v>
          </cell>
          <cell r="AX30">
            <v>1327.09</v>
          </cell>
          <cell r="AY30">
            <v>1323.99</v>
          </cell>
          <cell r="AZ30">
            <v>1320.91</v>
          </cell>
          <cell r="BA30">
            <v>1315.93</v>
          </cell>
          <cell r="BB30">
            <v>1313.62</v>
          </cell>
          <cell r="BC30">
            <v>1309.23</v>
          </cell>
          <cell r="BD30">
            <v>1303.92</v>
          </cell>
          <cell r="BE30">
            <v>1298.73</v>
          </cell>
          <cell r="BF30">
            <v>1294.5899999999999</v>
          </cell>
          <cell r="BG30">
            <v>1288.6199999999999</v>
          </cell>
          <cell r="BH30">
            <v>1285.05</v>
          </cell>
          <cell r="BI30">
            <v>1279.42</v>
          </cell>
          <cell r="BJ30">
            <v>1274.75</v>
          </cell>
          <cell r="BK30">
            <v>1267.82</v>
          </cell>
          <cell r="BL30">
            <v>1261.7</v>
          </cell>
          <cell r="BM30">
            <v>1254.05</v>
          </cell>
          <cell r="BN30">
            <v>1247.02</v>
          </cell>
          <cell r="BO30">
            <v>1238.79</v>
          </cell>
          <cell r="BP30">
            <v>1952.3675000000001</v>
          </cell>
          <cell r="BQ30">
            <v>1952.3675000000001</v>
          </cell>
          <cell r="BR30">
            <v>1919.1215</v>
          </cell>
          <cell r="BS30">
            <v>1861.3628000000001</v>
          </cell>
          <cell r="BT30">
            <v>1956.2380000000001</v>
          </cell>
          <cell r="BU30">
            <v>1779.5097000000001</v>
          </cell>
          <cell r="BV30" t="str">
            <v>2,044,3485</v>
          </cell>
          <cell r="BW30">
            <v>2114.4328</v>
          </cell>
          <cell r="BX30">
            <v>1958.0391999999999</v>
          </cell>
          <cell r="BY30">
            <v>1978.2022999999999</v>
          </cell>
          <cell r="BZ30">
            <v>1979.6565000000001</v>
          </cell>
          <cell r="CA30">
            <v>1911.0746999999999</v>
          </cell>
          <cell r="CB30">
            <v>1800.6692</v>
          </cell>
          <cell r="CC30">
            <v>1853.8308999999999</v>
          </cell>
          <cell r="CD30">
            <v>1957.2209</v>
          </cell>
          <cell r="CE30">
            <v>1937.4826</v>
          </cell>
          <cell r="CF30">
            <v>1971.9258</v>
          </cell>
          <cell r="CG30">
            <v>1900.1741</v>
          </cell>
          <cell r="CH30">
            <v>1740.3472999999999</v>
          </cell>
          <cell r="CI30">
            <v>1758.0551</v>
          </cell>
          <cell r="CJ30">
            <v>1639.4135000000001</v>
          </cell>
          <cell r="CK30" t="e">
            <v>#N/A</v>
          </cell>
          <cell r="CL30" t="e">
            <v>#N/A</v>
          </cell>
          <cell r="CM30" t="e">
            <v>#N/A</v>
          </cell>
          <cell r="CN30" t="e">
            <v>#N/A</v>
          </cell>
          <cell r="CO30">
            <v>1526.7566999999999</v>
          </cell>
          <cell r="CP30">
            <v>1487.9811999999999</v>
          </cell>
          <cell r="CQ30" t="e">
            <v>#N/A</v>
          </cell>
          <cell r="CR30" t="e">
            <v>#N/A</v>
          </cell>
          <cell r="CS30" t="e">
            <v>#N/A</v>
          </cell>
          <cell r="CT30">
            <v>1379.4951000000001</v>
          </cell>
          <cell r="CU30">
            <v>1334.9866</v>
          </cell>
          <cell r="CV30">
            <v>1173.1967999999999</v>
          </cell>
          <cell r="CW30">
            <v>1089.9384</v>
          </cell>
          <cell r="CX30" t="e">
            <v>#N/A</v>
          </cell>
          <cell r="CY30" t="e">
            <v>#N/A</v>
          </cell>
          <cell r="CZ30" t="e">
            <v>#N/A</v>
          </cell>
          <cell r="DA30" t="e">
            <v>#N/A</v>
          </cell>
          <cell r="DB30" t="e">
            <v>#N/A</v>
          </cell>
          <cell r="DC30" t="e">
            <v>#N/A</v>
          </cell>
          <cell r="DD30" t="e">
            <v>#N/A</v>
          </cell>
          <cell r="DE30" t="e">
            <v>#N/A</v>
          </cell>
          <cell r="DF30" t="e">
            <v>#N/A</v>
          </cell>
          <cell r="DG30" t="e">
            <v>#N/A</v>
          </cell>
          <cell r="DH30" t="e">
            <v>#N/A</v>
          </cell>
          <cell r="DI30" t="e">
            <v>#N/A</v>
          </cell>
          <cell r="DJ30" t="e">
            <v>#N/A</v>
          </cell>
          <cell r="DK30" t="e">
            <v>#N/A</v>
          </cell>
          <cell r="DL30" t="e">
            <v>#N/A</v>
          </cell>
          <cell r="DM30" t="e">
            <v>#N/A</v>
          </cell>
          <cell r="DN30" t="e">
            <v>#N/A</v>
          </cell>
          <cell r="DO30" t="e">
            <v>#N/A</v>
          </cell>
          <cell r="DP30" t="e">
            <v>#N/A</v>
          </cell>
          <cell r="DQ30" t="e">
            <v>#N/A</v>
          </cell>
          <cell r="DR30" t="e">
            <v>#N/A</v>
          </cell>
          <cell r="DS30" t="e">
            <v>#N/A</v>
          </cell>
          <cell r="DT30" t="e">
            <v>#N/A</v>
          </cell>
        </row>
        <row r="31">
          <cell r="A31" t="str">
            <v>CommLink Conservative Fund</v>
          </cell>
          <cell r="B31" t="str">
            <v>Commonwealth Life</v>
          </cell>
          <cell r="C31" t="str">
            <v>REF</v>
          </cell>
          <cell r="D31" t="str">
            <v>Fixed</v>
          </cell>
          <cell r="E31">
            <v>1635.46</v>
          </cell>
          <cell r="F31">
            <v>1615.77</v>
          </cell>
          <cell r="G31">
            <v>1738.32</v>
          </cell>
          <cell r="H31">
            <v>1649.17</v>
          </cell>
          <cell r="I31">
            <v>1593.29</v>
          </cell>
          <cell r="J31">
            <v>1648.8</v>
          </cell>
          <cell r="K31">
            <v>1687.27</v>
          </cell>
          <cell r="L31">
            <v>1812.68</v>
          </cell>
          <cell r="M31">
            <v>1852.35</v>
          </cell>
          <cell r="N31">
            <v>1829.35</v>
          </cell>
          <cell r="O31">
            <v>1845.15</v>
          </cell>
          <cell r="P31">
            <v>1833.79</v>
          </cell>
          <cell r="Q31">
            <v>1843.5</v>
          </cell>
          <cell r="R31">
            <v>1843.5</v>
          </cell>
          <cell r="S31">
            <v>1833.93</v>
          </cell>
          <cell r="T31">
            <v>1794.54</v>
          </cell>
          <cell r="U31">
            <v>1761.36</v>
          </cell>
          <cell r="V31">
            <v>1761.36</v>
          </cell>
          <cell r="W31">
            <v>1725.97</v>
          </cell>
          <cell r="X31">
            <v>1766.79</v>
          </cell>
          <cell r="Y31">
            <v>1712.79</v>
          </cell>
          <cell r="Z31">
            <v>1684.28</v>
          </cell>
          <cell r="AA31">
            <v>1719.21</v>
          </cell>
          <cell r="AB31">
            <v>1714.65</v>
          </cell>
          <cell r="AC31">
            <v>1743.83</v>
          </cell>
          <cell r="AD31">
            <v>1742.11</v>
          </cell>
          <cell r="AE31">
            <v>1670.07</v>
          </cell>
          <cell r="AF31">
            <v>1604.66</v>
          </cell>
          <cell r="AG31">
            <v>1642.41</v>
          </cell>
          <cell r="AH31">
            <v>1580.4</v>
          </cell>
          <cell r="AI31">
            <v>1569.53</v>
          </cell>
          <cell r="AJ31">
            <v>1535.61</v>
          </cell>
          <cell r="AK31">
            <v>1487.7</v>
          </cell>
          <cell r="AL31">
            <v>1481.29</v>
          </cell>
          <cell r="AM31">
            <v>1455.59</v>
          </cell>
          <cell r="AN31">
            <v>1420.77</v>
          </cell>
          <cell r="AO31">
            <v>1367.15</v>
          </cell>
          <cell r="AP31">
            <v>1358.7</v>
          </cell>
          <cell r="AQ31">
            <v>1409.91</v>
          </cell>
          <cell r="AR31">
            <v>1428.15</v>
          </cell>
          <cell r="AS31">
            <v>1441.72</v>
          </cell>
          <cell r="AT31">
            <v>1429.54</v>
          </cell>
          <cell r="AU31">
            <v>1387.5</v>
          </cell>
          <cell r="AV31">
            <v>1376.76</v>
          </cell>
          <cell r="AW31">
            <v>1372.89</v>
          </cell>
          <cell r="AX31">
            <v>1354.67</v>
          </cell>
          <cell r="AY31">
            <v>1356.24</v>
          </cell>
          <cell r="AZ31">
            <v>1345.06</v>
          </cell>
          <cell r="BA31">
            <v>1333.47</v>
          </cell>
          <cell r="BB31">
            <v>1330.2</v>
          </cell>
          <cell r="BC31">
            <v>1318.15</v>
          </cell>
          <cell r="BD31">
            <v>1309.3499999999999</v>
          </cell>
          <cell r="BE31">
            <v>1293.6400000000001</v>
          </cell>
          <cell r="BF31">
            <v>1291.21</v>
          </cell>
          <cell r="BG31">
            <v>1268.46</v>
          </cell>
          <cell r="BH31">
            <v>1282.6099999999999</v>
          </cell>
          <cell r="BI31">
            <v>1234.1600000000001</v>
          </cell>
          <cell r="BJ31">
            <v>1237.58</v>
          </cell>
          <cell r="BK31">
            <v>1187.4000000000001</v>
          </cell>
          <cell r="BL31">
            <v>1155.1300000000001</v>
          </cell>
          <cell r="BM31">
            <v>1110.3800000000001</v>
          </cell>
          <cell r="BN31">
            <v>1155.81</v>
          </cell>
          <cell r="BO31">
            <v>1138.1300000000001</v>
          </cell>
          <cell r="BP31">
            <v>1381.8784000000001</v>
          </cell>
          <cell r="BQ31">
            <v>1381.8784000000001</v>
          </cell>
          <cell r="BR31">
            <v>1343.5379</v>
          </cell>
          <cell r="BS31">
            <v>1300.7782</v>
          </cell>
          <cell r="BT31">
            <v>1326.3193000000001</v>
          </cell>
          <cell r="BU31">
            <v>1270.2550000000001</v>
          </cell>
          <cell r="BV31" t="str">
            <v>1,311,0011</v>
          </cell>
          <cell r="BW31">
            <v>1304.2791</v>
          </cell>
          <cell r="BX31">
            <v>1257.1224999999999</v>
          </cell>
          <cell r="BY31">
            <v>1254.5485000000001</v>
          </cell>
          <cell r="BZ31">
            <v>1238.1383000000001</v>
          </cell>
          <cell r="CA31">
            <v>1207.5578</v>
          </cell>
          <cell r="CB31">
            <v>1164.0599</v>
          </cell>
          <cell r="CC31">
            <v>1167.5649000000001</v>
          </cell>
          <cell r="CD31">
            <v>1208.4591</v>
          </cell>
          <cell r="CE31">
            <v>1225.3008</v>
          </cell>
          <cell r="CF31">
            <v>1232.5231000000001</v>
          </cell>
          <cell r="CG31">
            <v>1217.4349</v>
          </cell>
          <cell r="CH31">
            <v>1181.5411999999999</v>
          </cell>
          <cell r="CI31">
            <v>1179.0561</v>
          </cell>
          <cell r="CJ31">
            <v>1160.0264999999999</v>
          </cell>
          <cell r="CK31" t="e">
            <v>#N/A</v>
          </cell>
          <cell r="CL31" t="e">
            <v>#N/A</v>
          </cell>
          <cell r="CM31" t="e">
            <v>#N/A</v>
          </cell>
          <cell r="CN31" t="e">
            <v>#N/A</v>
          </cell>
          <cell r="CO31">
            <v>1089.1564000000001</v>
          </cell>
          <cell r="CP31">
            <v>1066.6379999999999</v>
          </cell>
          <cell r="CQ31" t="e">
            <v>#N/A</v>
          </cell>
          <cell r="CR31" t="e">
            <v>#N/A</v>
          </cell>
          <cell r="CS31" t="e">
            <v>#N/A</v>
          </cell>
          <cell r="CT31">
            <v>1009.1668</v>
          </cell>
          <cell r="CU31">
            <v>1014.6575</v>
          </cell>
          <cell r="CV31">
            <v>965.78859999999997</v>
          </cell>
          <cell r="CW31">
            <v>1031.0018</v>
          </cell>
          <cell r="CX31" t="e">
            <v>#N/A</v>
          </cell>
          <cell r="CY31" t="e">
            <v>#N/A</v>
          </cell>
          <cell r="CZ31" t="e">
            <v>#N/A</v>
          </cell>
          <cell r="DA31" t="e">
            <v>#N/A</v>
          </cell>
          <cell r="DB31" t="e">
            <v>#N/A</v>
          </cell>
          <cell r="DC31" t="e">
            <v>#N/A</v>
          </cell>
          <cell r="DD31" t="e">
            <v>#N/A</v>
          </cell>
          <cell r="DE31" t="e">
            <v>#N/A</v>
          </cell>
          <cell r="DF31" t="e">
            <v>#N/A</v>
          </cell>
          <cell r="DG31" t="e">
            <v>#N/A</v>
          </cell>
          <cell r="DH31" t="e">
            <v>#N/A</v>
          </cell>
          <cell r="DI31" t="e">
            <v>#N/A</v>
          </cell>
          <cell r="DJ31" t="e">
            <v>#N/A</v>
          </cell>
          <cell r="DK31" t="e">
            <v>#N/A</v>
          </cell>
          <cell r="DL31" t="e">
            <v>#N/A</v>
          </cell>
          <cell r="DM31" t="e">
            <v>#N/A</v>
          </cell>
          <cell r="DN31" t="e">
            <v>#N/A</v>
          </cell>
          <cell r="DO31" t="e">
            <v>#N/A</v>
          </cell>
          <cell r="DP31" t="e">
            <v>#N/A</v>
          </cell>
          <cell r="DQ31" t="e">
            <v>#N/A</v>
          </cell>
          <cell r="DR31" t="e">
            <v>#N/A</v>
          </cell>
          <cell r="DS31" t="e">
            <v>#N/A</v>
          </cell>
          <cell r="DT31" t="e">
            <v>#N/A</v>
          </cell>
        </row>
        <row r="32">
          <cell r="A32" t="str">
            <v>CommLink Moderate Fund</v>
          </cell>
          <cell r="B32" t="str">
            <v>Commonwealth Life</v>
          </cell>
          <cell r="C32" t="str">
            <v>RFF</v>
          </cell>
          <cell r="D32" t="str">
            <v>Fixed</v>
          </cell>
          <cell r="E32">
            <v>1808.35</v>
          </cell>
          <cell r="F32">
            <v>1784.36</v>
          </cell>
          <cell r="G32">
            <v>1948.65</v>
          </cell>
          <cell r="H32">
            <v>1818.81</v>
          </cell>
          <cell r="I32">
            <v>1758.74</v>
          </cell>
          <cell r="J32">
            <v>1831.7</v>
          </cell>
          <cell r="K32">
            <v>1904.07</v>
          </cell>
          <cell r="L32">
            <v>2072.83</v>
          </cell>
          <cell r="M32">
            <v>2129.98</v>
          </cell>
          <cell r="N32">
            <v>2103.38</v>
          </cell>
          <cell r="O32">
            <v>2133.39</v>
          </cell>
          <cell r="P32">
            <v>2121.25</v>
          </cell>
          <cell r="Q32">
            <v>2133.44</v>
          </cell>
          <cell r="R32">
            <v>2133.44</v>
          </cell>
          <cell r="S32">
            <v>2118.2600000000002</v>
          </cell>
          <cell r="T32">
            <v>2066.25</v>
          </cell>
          <cell r="U32">
            <v>2029.66</v>
          </cell>
          <cell r="V32">
            <v>2029.66</v>
          </cell>
          <cell r="W32">
            <v>1990.09</v>
          </cell>
          <cell r="X32">
            <v>2046.64</v>
          </cell>
          <cell r="Y32">
            <v>1976.63</v>
          </cell>
          <cell r="Z32">
            <v>1938.98</v>
          </cell>
          <cell r="AA32">
            <v>1997.62</v>
          </cell>
          <cell r="AB32">
            <v>1988.75</v>
          </cell>
          <cell r="AC32">
            <v>2024.35</v>
          </cell>
          <cell r="AD32">
            <v>2033.58</v>
          </cell>
          <cell r="AE32">
            <v>1954.81</v>
          </cell>
          <cell r="AF32">
            <v>1881.56</v>
          </cell>
          <cell r="AG32">
            <v>1924.34</v>
          </cell>
          <cell r="AH32">
            <v>1851.77</v>
          </cell>
          <cell r="AI32">
            <v>1838.87</v>
          </cell>
          <cell r="AJ32">
            <v>1799.61</v>
          </cell>
          <cell r="AK32">
            <v>1744.67</v>
          </cell>
          <cell r="AL32">
            <v>1738.12</v>
          </cell>
          <cell r="AM32">
            <v>1709.2</v>
          </cell>
          <cell r="AN32">
            <v>1664.88</v>
          </cell>
          <cell r="AO32">
            <v>1601.16</v>
          </cell>
          <cell r="AP32">
            <v>1594.15</v>
          </cell>
          <cell r="AQ32">
            <v>1660.11</v>
          </cell>
          <cell r="AR32">
            <v>1681.9</v>
          </cell>
          <cell r="AS32">
            <v>1692.45</v>
          </cell>
          <cell r="AT32">
            <v>1675.98</v>
          </cell>
          <cell r="AU32">
            <v>1634.22</v>
          </cell>
          <cell r="AV32">
            <v>1626.57</v>
          </cell>
          <cell r="AW32">
            <v>1610.7</v>
          </cell>
          <cell r="AX32">
            <v>1553.52</v>
          </cell>
          <cell r="AY32">
            <v>1572.64</v>
          </cell>
          <cell r="AZ32">
            <v>1552.47</v>
          </cell>
          <cell r="BA32">
            <v>1523.28</v>
          </cell>
          <cell r="BB32">
            <v>1516</v>
          </cell>
          <cell r="BC32">
            <v>1486</v>
          </cell>
          <cell r="BD32">
            <v>1470.59</v>
          </cell>
          <cell r="BE32">
            <v>1442.02</v>
          </cell>
          <cell r="BF32">
            <v>1455.09</v>
          </cell>
          <cell r="BG32">
            <v>1422.22</v>
          </cell>
          <cell r="BH32">
            <v>1441.72</v>
          </cell>
          <cell r="BI32">
            <v>1377.79</v>
          </cell>
          <cell r="BJ32">
            <v>1384.17</v>
          </cell>
          <cell r="BK32">
            <v>1314.54</v>
          </cell>
          <cell r="BL32">
            <v>1271.8499999999999</v>
          </cell>
          <cell r="BM32">
            <v>1208.24</v>
          </cell>
          <cell r="BN32">
            <v>1280.95</v>
          </cell>
          <cell r="BO32">
            <v>1263.4000000000001</v>
          </cell>
          <cell r="BP32">
            <v>1753.5182</v>
          </cell>
          <cell r="BQ32">
            <v>1753.5182</v>
          </cell>
          <cell r="BR32">
            <v>1733.2286999999999</v>
          </cell>
          <cell r="BS32">
            <v>1691.7773</v>
          </cell>
          <cell r="BT32">
            <v>1744.1534999999999</v>
          </cell>
          <cell r="BU32">
            <v>1620.3498999999999</v>
          </cell>
          <cell r="BV32" t="str">
            <v>1,751,0334</v>
          </cell>
          <cell r="BW32">
            <v>1778.0207</v>
          </cell>
          <cell r="BX32">
            <v>1654.107</v>
          </cell>
          <cell r="BY32">
            <v>1649.0833</v>
          </cell>
          <cell r="BZ32">
            <v>1639.0450000000001</v>
          </cell>
          <cell r="CA32">
            <v>1595.5497</v>
          </cell>
          <cell r="CB32">
            <v>1514.4417000000001</v>
          </cell>
          <cell r="CC32">
            <v>1542.7239</v>
          </cell>
          <cell r="CD32">
            <v>1624.4999</v>
          </cell>
          <cell r="CE32">
            <v>1601.548</v>
          </cell>
          <cell r="CF32">
            <v>1625.2230999999999</v>
          </cell>
          <cell r="CG32">
            <v>1581.1681000000001</v>
          </cell>
          <cell r="CH32">
            <v>1487.8766000000001</v>
          </cell>
          <cell r="CI32">
            <v>1495.9476</v>
          </cell>
          <cell r="CJ32">
            <v>1421.8832</v>
          </cell>
          <cell r="CK32" t="e">
            <v>#N/A</v>
          </cell>
          <cell r="CL32" t="e">
            <v>#N/A</v>
          </cell>
          <cell r="CM32" t="e">
            <v>#N/A</v>
          </cell>
          <cell r="CN32" t="e">
            <v>#N/A</v>
          </cell>
          <cell r="CO32">
            <v>1365.6623</v>
          </cell>
          <cell r="CP32">
            <v>1336.4586999999999</v>
          </cell>
          <cell r="CQ32" t="e">
            <v>#N/A</v>
          </cell>
          <cell r="CR32" t="e">
            <v>#N/A</v>
          </cell>
          <cell r="CS32" t="e">
            <v>#N/A</v>
          </cell>
          <cell r="CT32">
            <v>1237.0790999999999</v>
          </cell>
          <cell r="CU32">
            <v>1219.779</v>
          </cell>
          <cell r="CV32">
            <v>1093.3847000000001</v>
          </cell>
          <cell r="CW32">
            <v>1039.5501999999999</v>
          </cell>
          <cell r="CX32" t="e">
            <v>#N/A</v>
          </cell>
          <cell r="CY32" t="e">
            <v>#N/A</v>
          </cell>
          <cell r="CZ32" t="e">
            <v>#N/A</v>
          </cell>
          <cell r="DA32" t="e">
            <v>#N/A</v>
          </cell>
          <cell r="DB32" t="e">
            <v>#N/A</v>
          </cell>
          <cell r="DC32" t="e">
            <v>#N/A</v>
          </cell>
          <cell r="DD32" t="e">
            <v>#N/A</v>
          </cell>
          <cell r="DE32" t="e">
            <v>#N/A</v>
          </cell>
          <cell r="DF32" t="e">
            <v>#N/A</v>
          </cell>
          <cell r="DG32" t="e">
            <v>#N/A</v>
          </cell>
          <cell r="DH32" t="e">
            <v>#N/A</v>
          </cell>
          <cell r="DI32" t="e">
            <v>#N/A</v>
          </cell>
          <cell r="DJ32" t="e">
            <v>#N/A</v>
          </cell>
          <cell r="DK32" t="e">
            <v>#N/A</v>
          </cell>
          <cell r="DL32" t="e">
            <v>#N/A</v>
          </cell>
          <cell r="DM32" t="e">
            <v>#N/A</v>
          </cell>
          <cell r="DN32" t="e">
            <v>#N/A</v>
          </cell>
          <cell r="DO32" t="e">
            <v>#N/A</v>
          </cell>
          <cell r="DP32" t="e">
            <v>#N/A</v>
          </cell>
          <cell r="DQ32" t="e">
            <v>#N/A</v>
          </cell>
          <cell r="DR32" t="e">
            <v>#N/A</v>
          </cell>
          <cell r="DS32" t="e">
            <v>#N/A</v>
          </cell>
          <cell r="DT32" t="e">
            <v>#N/A</v>
          </cell>
        </row>
        <row r="33">
          <cell r="A33" t="str">
            <v>Pro-Invest Rupiah Fund</v>
          </cell>
          <cell r="B33" t="str">
            <v>AJ Manulife Indonesia</v>
          </cell>
          <cell r="C33" t="str">
            <v>REF</v>
          </cell>
          <cell r="D33" t="str">
            <v>Equity</v>
          </cell>
          <cell r="E33">
            <v>6720.15</v>
          </cell>
          <cell r="F33">
            <v>6768.64</v>
          </cell>
          <cell r="G33">
            <v>7391.8</v>
          </cell>
          <cell r="H33">
            <v>7143.96</v>
          </cell>
          <cell r="I33">
            <v>6718.25</v>
          </cell>
          <cell r="J33">
            <v>7530.33</v>
          </cell>
          <cell r="K33">
            <v>7598.41</v>
          </cell>
          <cell r="L33">
            <v>8454.7900000000009</v>
          </cell>
          <cell r="M33">
            <v>8177.77</v>
          </cell>
          <cell r="N33">
            <v>7946.71</v>
          </cell>
          <cell r="O33">
            <v>7567.56</v>
          </cell>
          <cell r="P33">
            <v>7162.95</v>
          </cell>
          <cell r="Q33">
            <v>6917.1</v>
          </cell>
          <cell r="R33">
            <v>6917.1</v>
          </cell>
          <cell r="S33">
            <v>7019.06</v>
          </cell>
          <cell r="T33">
            <v>6988.41</v>
          </cell>
          <cell r="U33">
            <v>6673.9</v>
          </cell>
          <cell r="V33">
            <v>6673.9</v>
          </cell>
          <cell r="W33">
            <v>6385.91</v>
          </cell>
          <cell r="X33">
            <v>6629.02</v>
          </cell>
          <cell r="Y33">
            <v>6257.48</v>
          </cell>
          <cell r="Z33">
            <v>6284.12</v>
          </cell>
          <cell r="AA33">
            <v>6718.94</v>
          </cell>
          <cell r="AB33">
            <v>6647.99</v>
          </cell>
          <cell r="AC33">
            <v>6243.94</v>
          </cell>
          <cell r="AD33">
            <v>6276.12</v>
          </cell>
          <cell r="AE33">
            <v>6135.59</v>
          </cell>
          <cell r="AF33">
            <v>5915.58</v>
          </cell>
          <cell r="AG33">
            <v>6166.63</v>
          </cell>
          <cell r="AH33">
            <v>5593.25</v>
          </cell>
          <cell r="AI33">
            <v>6153.91</v>
          </cell>
          <cell r="AJ33">
            <v>6622.13</v>
          </cell>
          <cell r="AK33">
            <v>6149.64</v>
          </cell>
          <cell r="AL33">
            <v>6178.63</v>
          </cell>
          <cell r="AM33">
            <v>6213.29</v>
          </cell>
          <cell r="AN33">
            <v>6012.91</v>
          </cell>
          <cell r="AO33">
            <v>5765.84</v>
          </cell>
          <cell r="AP33">
            <v>5895.31</v>
          </cell>
          <cell r="AQ33">
            <v>6286.69</v>
          </cell>
          <cell r="AR33">
            <v>6287.44</v>
          </cell>
          <cell r="AS33">
            <v>6404.58</v>
          </cell>
          <cell r="AT33">
            <v>6178.49</v>
          </cell>
          <cell r="AU33">
            <v>5608.35</v>
          </cell>
          <cell r="AV33">
            <v>5686.79</v>
          </cell>
          <cell r="AW33">
            <v>5280.58</v>
          </cell>
          <cell r="AX33">
            <v>4960.07</v>
          </cell>
          <cell r="AY33">
            <v>5289.4</v>
          </cell>
          <cell r="AZ33">
            <v>5162.08</v>
          </cell>
          <cell r="BA33">
            <v>4780.13</v>
          </cell>
          <cell r="BB33">
            <v>4840.7</v>
          </cell>
          <cell r="BC33">
            <v>4717.3500000000004</v>
          </cell>
          <cell r="BD33">
            <v>4470.53</v>
          </cell>
          <cell r="BE33">
            <v>4352.3</v>
          </cell>
          <cell r="BF33">
            <v>4488.6499999999996</v>
          </cell>
          <cell r="BG33">
            <v>4339.3999999999996</v>
          </cell>
          <cell r="BH33">
            <v>4195.83</v>
          </cell>
          <cell r="BI33">
            <v>3640.51</v>
          </cell>
          <cell r="BJ33">
            <v>3413.3</v>
          </cell>
          <cell r="BK33">
            <v>2894.38</v>
          </cell>
          <cell r="BL33">
            <v>2525.62</v>
          </cell>
          <cell r="BM33">
            <v>2277.39</v>
          </cell>
          <cell r="BN33">
            <v>2348.17</v>
          </cell>
          <cell r="BO33">
            <v>2341.96</v>
          </cell>
          <cell r="BP33">
            <v>3153.08</v>
          </cell>
          <cell r="BQ33">
            <v>3153.08</v>
          </cell>
          <cell r="BR33">
            <v>3145.12</v>
          </cell>
          <cell r="BS33">
            <v>3137.86</v>
          </cell>
          <cell r="BT33">
            <v>3129.24</v>
          </cell>
          <cell r="BU33">
            <v>3121.49</v>
          </cell>
          <cell r="BV33">
            <v>3112.49</v>
          </cell>
          <cell r="BW33">
            <v>3104.91</v>
          </cell>
          <cell r="BX33">
            <v>3096.84</v>
          </cell>
          <cell r="BY33">
            <v>3089.47</v>
          </cell>
          <cell r="BZ33">
            <v>3080.69</v>
          </cell>
          <cell r="CA33">
            <v>3073.09</v>
          </cell>
          <cell r="CB33">
            <v>3064.41</v>
          </cell>
          <cell r="CC33">
            <v>3057.23</v>
          </cell>
          <cell r="CD33">
            <v>3050.25</v>
          </cell>
          <cell r="CE33">
            <v>3042.77</v>
          </cell>
          <cell r="CF33">
            <v>3035.17</v>
          </cell>
          <cell r="CG33">
            <v>3027.97</v>
          </cell>
          <cell r="CH33">
            <v>3020.86</v>
          </cell>
          <cell r="CI33">
            <v>3012.78</v>
          </cell>
          <cell r="CJ33">
            <v>3005.14</v>
          </cell>
          <cell r="CK33">
            <v>2996.17</v>
          </cell>
          <cell r="CL33">
            <v>2989.79</v>
          </cell>
          <cell r="CM33">
            <v>2981.96</v>
          </cell>
          <cell r="CN33">
            <v>2971.7</v>
          </cell>
          <cell r="CO33">
            <v>2964.1</v>
          </cell>
          <cell r="CP33">
            <v>2952.55</v>
          </cell>
          <cell r="CQ33">
            <v>2937.59</v>
          </cell>
          <cell r="CR33">
            <v>2924.88</v>
          </cell>
          <cell r="CS33">
            <v>2912.25</v>
          </cell>
          <cell r="CT33">
            <v>2896.49</v>
          </cell>
          <cell r="CU33">
            <v>2885.44</v>
          </cell>
          <cell r="CV33">
            <v>2869.7</v>
          </cell>
          <cell r="CW33">
            <v>2854.09</v>
          </cell>
          <cell r="CX33">
            <v>2838.39</v>
          </cell>
          <cell r="CY33">
            <v>2823.14</v>
          </cell>
          <cell r="CZ33">
            <v>2805.13</v>
          </cell>
          <cell r="DA33">
            <v>2790.74</v>
          </cell>
          <cell r="DB33">
            <v>2772.52</v>
          </cell>
          <cell r="DC33">
            <v>2756.43</v>
          </cell>
          <cell r="DD33">
            <v>2743.94</v>
          </cell>
          <cell r="DE33">
            <v>2729.15</v>
          </cell>
          <cell r="DF33">
            <v>2716.67</v>
          </cell>
          <cell r="DG33">
            <v>2704.5</v>
          </cell>
          <cell r="DH33">
            <v>2692.3</v>
          </cell>
          <cell r="DI33">
            <v>2681.61</v>
          </cell>
          <cell r="DJ33">
            <v>2672.02</v>
          </cell>
          <cell r="DK33">
            <v>2661.97</v>
          </cell>
          <cell r="DL33">
            <v>2653.11</v>
          </cell>
          <cell r="DM33">
            <v>2643.98</v>
          </cell>
          <cell r="DN33">
            <v>2624.94</v>
          </cell>
          <cell r="DO33">
            <v>2624.94</v>
          </cell>
          <cell r="DP33">
            <v>2615.6999999999998</v>
          </cell>
          <cell r="DQ33">
            <v>2606.33</v>
          </cell>
          <cell r="DR33">
            <v>2597.5700000000002</v>
          </cell>
          <cell r="DS33">
            <v>2589.19</v>
          </cell>
          <cell r="DT33">
            <v>2580.04</v>
          </cell>
        </row>
        <row r="34">
          <cell r="A34" t="str">
            <v>Pro-Invest US$ Fund</v>
          </cell>
          <cell r="B34" t="str">
            <v>AJ Manulife Indonesia</v>
          </cell>
          <cell r="C34" t="str">
            <v>DFF</v>
          </cell>
          <cell r="D34" t="str">
            <v>Balance</v>
          </cell>
          <cell r="E34">
            <v>1720.54</v>
          </cell>
          <cell r="F34">
            <v>1714.57</v>
          </cell>
          <cell r="G34">
            <v>1869.66</v>
          </cell>
          <cell r="H34">
            <v>1781</v>
          </cell>
          <cell r="I34">
            <v>1696.37</v>
          </cell>
          <cell r="J34">
            <v>1825.57</v>
          </cell>
          <cell r="K34">
            <v>1884.24</v>
          </cell>
          <cell r="L34">
            <v>2057.8200000000002</v>
          </cell>
          <cell r="M34">
            <v>2045.75</v>
          </cell>
          <cell r="N34">
            <v>2017.48</v>
          </cell>
          <cell r="O34">
            <v>1988.23</v>
          </cell>
          <cell r="P34">
            <v>1929.65</v>
          </cell>
          <cell r="Q34">
            <v>1908.55</v>
          </cell>
          <cell r="R34">
            <v>1908.55</v>
          </cell>
          <cell r="S34">
            <v>1912.78</v>
          </cell>
          <cell r="T34">
            <v>1889.59</v>
          </cell>
          <cell r="U34">
            <v>1834.6</v>
          </cell>
          <cell r="V34">
            <v>1834.6</v>
          </cell>
          <cell r="W34">
            <v>1781.24</v>
          </cell>
          <cell r="X34">
            <v>1827.59</v>
          </cell>
          <cell r="Y34">
            <v>1751.45</v>
          </cell>
          <cell r="Z34">
            <v>1740.18</v>
          </cell>
          <cell r="AA34">
            <v>1817.87</v>
          </cell>
          <cell r="AB34">
            <v>1809.08</v>
          </cell>
          <cell r="AC34">
            <v>1779.87</v>
          </cell>
          <cell r="AD34">
            <v>1778.5</v>
          </cell>
          <cell r="AE34">
            <v>1729.2</v>
          </cell>
          <cell r="AF34">
            <v>1670.3</v>
          </cell>
          <cell r="AG34">
            <v>1722.75</v>
          </cell>
          <cell r="AH34">
            <v>1616.5</v>
          </cell>
          <cell r="AI34">
            <v>1673.94</v>
          </cell>
          <cell r="AJ34">
            <v>1719.11</v>
          </cell>
          <cell r="AK34">
            <v>1626.49</v>
          </cell>
          <cell r="AL34">
            <v>1623.56</v>
          </cell>
          <cell r="AM34">
            <v>1614.79</v>
          </cell>
          <cell r="AN34">
            <v>1567.34</v>
          </cell>
          <cell r="AO34">
            <v>1507.41</v>
          </cell>
          <cell r="AP34">
            <v>1518.95</v>
          </cell>
          <cell r="AQ34">
            <v>1601.97</v>
          </cell>
          <cell r="AR34">
            <v>1611.62</v>
          </cell>
          <cell r="AS34">
            <v>1629.8</v>
          </cell>
          <cell r="AT34">
            <v>1590.75</v>
          </cell>
          <cell r="AU34">
            <v>1488.61</v>
          </cell>
          <cell r="AV34">
            <v>1495.85</v>
          </cell>
          <cell r="AW34">
            <v>1433.47</v>
          </cell>
          <cell r="AX34">
            <v>1362.4</v>
          </cell>
          <cell r="AY34">
            <v>1421.67</v>
          </cell>
          <cell r="AZ34">
            <v>1392.21</v>
          </cell>
          <cell r="BA34">
            <v>1320.88</v>
          </cell>
          <cell r="BB34">
            <v>1326.13</v>
          </cell>
          <cell r="BC34">
            <v>1292.6300000000001</v>
          </cell>
          <cell r="BD34">
            <v>1250.1400000000001</v>
          </cell>
          <cell r="BE34">
            <v>1221.68</v>
          </cell>
          <cell r="BF34">
            <v>1250.51</v>
          </cell>
          <cell r="BG34">
            <v>1212.54</v>
          </cell>
          <cell r="BH34">
            <v>1193.3800000000001</v>
          </cell>
          <cell r="BI34">
            <v>1072.5999999999999</v>
          </cell>
          <cell r="BJ34">
            <v>1030.3699999999999</v>
          </cell>
          <cell r="BK34">
            <v>911.21</v>
          </cell>
          <cell r="BL34">
            <v>833.45</v>
          </cell>
          <cell r="BM34">
            <v>769.21</v>
          </cell>
          <cell r="BN34">
            <v>809.13</v>
          </cell>
          <cell r="BO34">
            <v>801.53</v>
          </cell>
          <cell r="BP34">
            <v>1.34006</v>
          </cell>
          <cell r="BQ34">
            <v>1.34006</v>
          </cell>
          <cell r="BR34">
            <v>1.3405199999999999</v>
          </cell>
          <cell r="BS34">
            <v>1.3410200000000001</v>
          </cell>
          <cell r="BT34">
            <v>1.3416300000000001</v>
          </cell>
          <cell r="BU34">
            <v>1.3423700000000001</v>
          </cell>
          <cell r="BV34">
            <v>1.34331</v>
          </cell>
          <cell r="BW34">
            <v>1.3440799999999999</v>
          </cell>
          <cell r="BX34">
            <v>1.3449</v>
          </cell>
          <cell r="BY34">
            <v>1.3457399999999999</v>
          </cell>
          <cell r="BZ34">
            <v>1.3466800000000001</v>
          </cell>
          <cell r="CA34">
            <v>1.34758</v>
          </cell>
          <cell r="CB34">
            <v>1.3485799999999999</v>
          </cell>
          <cell r="CC34">
            <v>1.3494900000000001</v>
          </cell>
          <cell r="CD34">
            <v>1.3504100000000001</v>
          </cell>
          <cell r="CE34">
            <v>1.35138</v>
          </cell>
          <cell r="CF34">
            <v>1.3524099999999999</v>
          </cell>
          <cell r="CG34">
            <v>1.3532900000000001</v>
          </cell>
          <cell r="CH34">
            <v>1.3541700000000001</v>
          </cell>
          <cell r="CI34">
            <v>1.3551200000000001</v>
          </cell>
          <cell r="CJ34">
            <v>1.35598</v>
          </cell>
          <cell r="CK34">
            <v>1.3569599999999999</v>
          </cell>
          <cell r="CL34">
            <v>1.3578399999999999</v>
          </cell>
          <cell r="CM34">
            <v>1.3588</v>
          </cell>
          <cell r="CN34">
            <v>1.3598399999999999</v>
          </cell>
          <cell r="CO34">
            <v>1.3606100000000001</v>
          </cell>
          <cell r="CP34">
            <v>1.3614200000000001</v>
          </cell>
          <cell r="CQ34">
            <v>1.36219</v>
          </cell>
          <cell r="CR34">
            <v>1.3627499999999999</v>
          </cell>
          <cell r="CS34">
            <v>1.3632899999999999</v>
          </cell>
          <cell r="CT34">
            <v>1.36364</v>
          </cell>
          <cell r="CU34">
            <v>1.3639399999999999</v>
          </cell>
          <cell r="CV34">
            <v>1.3642000000000001</v>
          </cell>
          <cell r="CW34">
            <v>1.3641799999999999</v>
          </cell>
          <cell r="CX34">
            <v>1.36389</v>
          </cell>
          <cell r="CY34">
            <v>1.36341</v>
          </cell>
          <cell r="CZ34">
            <v>1.3630899999999999</v>
          </cell>
          <cell r="DA34">
            <v>1.3627100000000001</v>
          </cell>
          <cell r="DB34">
            <v>1.3608899999999999</v>
          </cell>
          <cell r="DC34">
            <v>1.3588899999999999</v>
          </cell>
          <cell r="DD34">
            <v>1.3564799999999999</v>
          </cell>
          <cell r="DE34">
            <v>1.35362</v>
          </cell>
          <cell r="DF34">
            <v>1.3520300000000001</v>
          </cell>
          <cell r="DG34">
            <v>1.3505400000000001</v>
          </cell>
          <cell r="DH34">
            <v>1.3489899999999999</v>
          </cell>
          <cell r="DI34">
            <v>1.34795</v>
          </cell>
          <cell r="DJ34">
            <v>1.3466100000000001</v>
          </cell>
          <cell r="DK34">
            <v>1.3451299999999999</v>
          </cell>
          <cell r="DL34">
            <v>1.3434699999999999</v>
          </cell>
          <cell r="DM34">
            <v>1.3407800000000001</v>
          </cell>
          <cell r="DN34">
            <v>1.3345800000000001</v>
          </cell>
          <cell r="DO34">
            <v>1.3345800000000001</v>
          </cell>
          <cell r="DP34">
            <v>1.3312900000000001</v>
          </cell>
          <cell r="DQ34">
            <v>1.3275699999999999</v>
          </cell>
          <cell r="DR34">
            <v>1.3244400000000001</v>
          </cell>
          <cell r="DS34">
            <v>1.3209500000000001</v>
          </cell>
          <cell r="DT34">
            <v>1.31735</v>
          </cell>
        </row>
        <row r="35">
          <cell r="A35" t="str">
            <v>Manulife Dana Ekuitas</v>
          </cell>
          <cell r="B35" t="str">
            <v>AJ Manulife Indonesia</v>
          </cell>
          <cell r="C35" t="str">
            <v>REF</v>
          </cell>
          <cell r="D35" t="str">
            <v>REF</v>
          </cell>
          <cell r="E35" t="str">
            <v>Equity</v>
          </cell>
          <cell r="F35">
            <v>8445.86</v>
          </cell>
          <cell r="G35">
            <v>8335.64</v>
          </cell>
          <cell r="H35">
            <v>8423.43</v>
          </cell>
          <cell r="I35">
            <v>8213.81</v>
          </cell>
          <cell r="J35">
            <v>8863.15</v>
          </cell>
          <cell r="K35">
            <v>8941.51</v>
          </cell>
          <cell r="L35">
            <v>8847</v>
          </cell>
          <cell r="M35">
            <v>8797.26</v>
          </cell>
          <cell r="N35">
            <v>8276.58</v>
          </cell>
          <cell r="O35">
            <v>8012.35</v>
          </cell>
          <cell r="P35">
            <v>8020.34</v>
          </cell>
          <cell r="Q35">
            <v>7999.79</v>
          </cell>
          <cell r="R35">
            <v>7822.3</v>
          </cell>
          <cell r="S35">
            <v>7612.02</v>
          </cell>
          <cell r="T35">
            <v>7629.17</v>
          </cell>
          <cell r="U35">
            <v>7614.79</v>
          </cell>
          <cell r="V35">
            <v>7429.94</v>
          </cell>
          <cell r="W35">
            <v>6767.78</v>
          </cell>
          <cell r="X35">
            <v>7246.3</v>
          </cell>
          <cell r="Y35">
            <v>7658.8</v>
          </cell>
          <cell r="Z35">
            <v>7928.52</v>
          </cell>
          <cell r="AA35">
            <v>8575.73</v>
          </cell>
          <cell r="AB35">
            <v>8333.9500000000007</v>
          </cell>
          <cell r="AC35">
            <v>8850.36</v>
          </cell>
          <cell r="AD35">
            <v>9010.3799999999992</v>
          </cell>
          <cell r="AE35">
            <v>8698.3700000000008</v>
          </cell>
          <cell r="AF35">
            <v>8608.42</v>
          </cell>
          <cell r="AG35">
            <v>8540.76</v>
          </cell>
          <cell r="AH35">
            <v>8276.1299999999992</v>
          </cell>
          <cell r="AI35">
            <v>8355.7800000000007</v>
          </cell>
          <cell r="AJ35">
            <v>8553.4599999999991</v>
          </cell>
          <cell r="AK35">
            <v>8467.4</v>
          </cell>
          <cell r="AL35">
            <v>7965.15</v>
          </cell>
          <cell r="AM35">
            <v>8241.35</v>
          </cell>
          <cell r="AN35">
            <v>7951.93</v>
          </cell>
          <cell r="AO35">
            <v>7770.18</v>
          </cell>
          <cell r="AP35">
            <v>7565.21</v>
          </cell>
          <cell r="AQ35">
            <v>7171.86</v>
          </cell>
          <cell r="AR35">
            <v>6720.15</v>
          </cell>
          <cell r="AS35">
            <v>6768.64</v>
          </cell>
          <cell r="AT35">
            <v>7391.8</v>
          </cell>
          <cell r="AU35">
            <v>7143.96</v>
          </cell>
          <cell r="AV35">
            <v>6718.25</v>
          </cell>
          <cell r="AW35">
            <v>7530.33</v>
          </cell>
          <cell r="AX35">
            <v>7598.41</v>
          </cell>
          <cell r="AY35">
            <v>8454.7900000000009</v>
          </cell>
          <cell r="AZ35">
            <v>8177.77</v>
          </cell>
          <cell r="BA35">
            <v>7946.71</v>
          </cell>
          <cell r="BB35">
            <v>7567.56</v>
          </cell>
          <cell r="BC35">
            <v>7162.95</v>
          </cell>
          <cell r="BD35">
            <v>6917.1</v>
          </cell>
          <cell r="BE35">
            <v>6917.1</v>
          </cell>
          <cell r="BF35">
            <v>7019.06</v>
          </cell>
          <cell r="BG35">
            <v>6988.41</v>
          </cell>
          <cell r="BH35">
            <v>6673.9</v>
          </cell>
          <cell r="BI35">
            <v>6673.9</v>
          </cell>
          <cell r="BJ35">
            <v>6385.91</v>
          </cell>
          <cell r="BK35">
            <v>6629.02</v>
          </cell>
          <cell r="BL35">
            <v>6257.48</v>
          </cell>
          <cell r="BM35">
            <v>6284.12</v>
          </cell>
          <cell r="BN35">
            <v>6718.94</v>
          </cell>
          <cell r="BO35">
            <v>6647.99</v>
          </cell>
          <cell r="BP35">
            <v>6243.94</v>
          </cell>
          <cell r="BQ35">
            <v>6276.12</v>
          </cell>
          <cell r="BR35">
            <v>6135.59</v>
          </cell>
          <cell r="BS35">
            <v>5915.58</v>
          </cell>
          <cell r="BT35">
            <v>6166.63</v>
          </cell>
          <cell r="BU35">
            <v>5593.25</v>
          </cell>
          <cell r="BV35">
            <v>6153.91</v>
          </cell>
          <cell r="BW35">
            <v>6622.13</v>
          </cell>
          <cell r="BX35">
            <v>6149.64</v>
          </cell>
          <cell r="BY35">
            <v>6178.63</v>
          </cell>
          <cell r="BZ35">
            <v>6213.29</v>
          </cell>
          <cell r="CA35">
            <v>6012.91</v>
          </cell>
          <cell r="CB35">
            <v>5765.84</v>
          </cell>
          <cell r="CC35">
            <v>5895.31</v>
          </cell>
          <cell r="CD35">
            <v>6286.69</v>
          </cell>
          <cell r="CE35">
            <v>6287.44</v>
          </cell>
          <cell r="CF35">
            <v>6404.58</v>
          </cell>
          <cell r="CG35">
            <v>6178.49</v>
          </cell>
          <cell r="CH35">
            <v>5608.35</v>
          </cell>
          <cell r="CI35">
            <v>5686.79</v>
          </cell>
          <cell r="CJ35">
            <v>5280.58</v>
          </cell>
          <cell r="CK35">
            <v>4960.07</v>
          </cell>
          <cell r="CL35">
            <v>5289.4</v>
          </cell>
          <cell r="CM35">
            <v>5162.08</v>
          </cell>
          <cell r="CN35">
            <v>4780.13</v>
          </cell>
          <cell r="CO35">
            <v>4840.7</v>
          </cell>
          <cell r="CP35">
            <v>4717.3500000000004</v>
          </cell>
          <cell r="CQ35">
            <v>4470.53</v>
          </cell>
          <cell r="CR35">
            <v>4352.3</v>
          </cell>
          <cell r="CS35">
            <v>4488.6499999999996</v>
          </cell>
          <cell r="CT35">
            <v>4339.3999999999996</v>
          </cell>
          <cell r="CU35">
            <v>4195.83</v>
          </cell>
          <cell r="CV35">
            <v>3640.51</v>
          </cell>
          <cell r="CW35">
            <v>3413.3</v>
          </cell>
          <cell r="CX35">
            <v>2894.38</v>
          </cell>
          <cell r="CY35">
            <v>2525.62</v>
          </cell>
          <cell r="CZ35">
            <v>2277.39</v>
          </cell>
          <cell r="DA35">
            <v>2348.17</v>
          </cell>
          <cell r="DB35">
            <v>2341.96</v>
          </cell>
          <cell r="DC35">
            <v>2101.41</v>
          </cell>
          <cell r="DD35">
            <v>1977.44</v>
          </cell>
          <cell r="DE35">
            <v>3103.36</v>
          </cell>
          <cell r="DF35">
            <v>3611.17</v>
          </cell>
          <cell r="DG35">
            <v>3750.21</v>
          </cell>
          <cell r="DH35">
            <v>3890.8</v>
          </cell>
          <cell r="DI35">
            <v>4094.66</v>
          </cell>
          <cell r="DJ35">
            <v>3861.36</v>
          </cell>
          <cell r="DK35">
            <v>4125.26</v>
          </cell>
          <cell r="DL35">
            <v>4689.2700000000004</v>
          </cell>
          <cell r="DM35">
            <v>4452.79</v>
          </cell>
          <cell r="DN35">
            <v>4548.8999999999996</v>
          </cell>
          <cell r="DO35">
            <v>4548.8999999999996</v>
          </cell>
          <cell r="DP35">
            <v>4436.42</v>
          </cell>
          <cell r="DQ35">
            <v>3894.94</v>
          </cell>
          <cell r="DR35">
            <v>3495.59</v>
          </cell>
          <cell r="DS35">
            <v>3786.55</v>
          </cell>
          <cell r="DT35">
            <v>3371.86</v>
          </cell>
        </row>
        <row r="36">
          <cell r="A36" t="str">
            <v>Manulife Pendapatan Tetap Korporasi</v>
          </cell>
          <cell r="B36" t="str">
            <v>AJ Manulife Indonesia</v>
          </cell>
          <cell r="C36" t="str">
            <v>DFF</v>
          </cell>
          <cell r="D36" t="str">
            <v>Sybalance</v>
          </cell>
          <cell r="E36" t="str">
            <v>Fixed</v>
          </cell>
          <cell r="F36">
            <v>1267.0899999999999</v>
          </cell>
          <cell r="G36">
            <v>1338.17</v>
          </cell>
          <cell r="H36">
            <v>1308.29</v>
          </cell>
          <cell r="I36">
            <v>1265.22</v>
          </cell>
          <cell r="J36">
            <v>1346.19</v>
          </cell>
          <cell r="K36">
            <v>1367.12</v>
          </cell>
          <cell r="L36">
            <v>2120.5500000000002</v>
          </cell>
          <cell r="M36">
            <v>2120.5500000000002</v>
          </cell>
          <cell r="N36">
            <v>2058.12</v>
          </cell>
          <cell r="O36">
            <v>2003.86</v>
          </cell>
          <cell r="P36">
            <v>2017.77</v>
          </cell>
          <cell r="Q36">
            <v>1965.46</v>
          </cell>
          <cell r="R36">
            <v>1894.01</v>
          </cell>
          <cell r="S36">
            <v>1865.6</v>
          </cell>
          <cell r="T36">
            <v>1823.61</v>
          </cell>
          <cell r="U36">
            <v>1840.38</v>
          </cell>
          <cell r="V36">
            <v>1807.63</v>
          </cell>
          <cell r="W36">
            <v>1696.63</v>
          </cell>
          <cell r="X36">
            <v>1766.45</v>
          </cell>
          <cell r="Y36">
            <v>1802.18</v>
          </cell>
          <cell r="Z36">
            <v>1822.47</v>
          </cell>
          <cell r="AA36">
            <v>1829.46</v>
          </cell>
          <cell r="AB36">
            <v>1856.26</v>
          </cell>
          <cell r="AC36">
            <v>1891.46</v>
          </cell>
          <cell r="AD36">
            <v>1927.44</v>
          </cell>
          <cell r="AE36">
            <v>1905.97</v>
          </cell>
          <cell r="AF36">
            <v>1803.11</v>
          </cell>
          <cell r="AG36">
            <v>1811.07</v>
          </cell>
          <cell r="AH36">
            <v>1759.48</v>
          </cell>
          <cell r="AI36">
            <v>1722.83</v>
          </cell>
          <cell r="AJ36">
            <v>1718.55</v>
          </cell>
          <cell r="AK36">
            <v>1723.67</v>
          </cell>
          <cell r="AL36">
            <v>1694.45</v>
          </cell>
          <cell r="AM36">
            <v>1707.07</v>
          </cell>
          <cell r="AN36">
            <v>1712.92</v>
          </cell>
          <cell r="AO36">
            <v>1688.84</v>
          </cell>
          <cell r="AP36">
            <v>1653.79</v>
          </cell>
          <cell r="AQ36">
            <v>1602.42</v>
          </cell>
          <cell r="AR36">
            <v>1635.46</v>
          </cell>
          <cell r="AS36">
            <v>1615.77</v>
          </cell>
          <cell r="AT36">
            <v>1738.32</v>
          </cell>
          <cell r="AU36">
            <v>1649.17</v>
          </cell>
          <cell r="AV36">
            <v>1593.29</v>
          </cell>
          <cell r="AW36">
            <v>1648.8</v>
          </cell>
          <cell r="AX36">
            <v>1687.27</v>
          </cell>
          <cell r="AY36">
            <v>1812.68</v>
          </cell>
          <cell r="AZ36">
            <v>1852.35</v>
          </cell>
          <cell r="BA36">
            <v>1829.35</v>
          </cell>
          <cell r="BB36">
            <v>1845.15</v>
          </cell>
          <cell r="BC36">
            <v>1833.79</v>
          </cell>
          <cell r="BD36">
            <v>1843.5</v>
          </cell>
          <cell r="BE36">
            <v>1843.5</v>
          </cell>
          <cell r="BF36">
            <v>1833.93</v>
          </cell>
          <cell r="BG36">
            <v>1794.54</v>
          </cell>
          <cell r="BH36">
            <v>1761.36</v>
          </cell>
          <cell r="BI36">
            <v>1761.36</v>
          </cell>
          <cell r="BJ36">
            <v>1725.97</v>
          </cell>
          <cell r="BK36">
            <v>1766.79</v>
          </cell>
          <cell r="BL36">
            <v>1712.79</v>
          </cell>
          <cell r="BM36">
            <v>1684.28</v>
          </cell>
          <cell r="BN36">
            <v>1719.21</v>
          </cell>
          <cell r="BO36">
            <v>1714.65</v>
          </cell>
          <cell r="BP36">
            <v>1743.83</v>
          </cell>
          <cell r="BQ36">
            <v>1742.11</v>
          </cell>
          <cell r="BR36">
            <v>1670.07</v>
          </cell>
          <cell r="BS36">
            <v>1604.66</v>
          </cell>
          <cell r="BT36">
            <v>1642.41</v>
          </cell>
          <cell r="BU36">
            <v>1580.4</v>
          </cell>
          <cell r="BV36">
            <v>1569.53</v>
          </cell>
          <cell r="BW36">
            <v>1535.61</v>
          </cell>
          <cell r="BX36">
            <v>1487.7</v>
          </cell>
          <cell r="BY36">
            <v>1481.29</v>
          </cell>
          <cell r="BZ36">
            <v>1455.59</v>
          </cell>
          <cell r="CA36">
            <v>1420.77</v>
          </cell>
          <cell r="CB36">
            <v>1367.15</v>
          </cell>
          <cell r="CC36">
            <v>1358.7</v>
          </cell>
          <cell r="CD36">
            <v>1409.91</v>
          </cell>
          <cell r="CE36">
            <v>1428.15</v>
          </cell>
          <cell r="CF36">
            <v>1441.72</v>
          </cell>
          <cell r="CG36">
            <v>1429.54</v>
          </cell>
          <cell r="CH36">
            <v>1387.5</v>
          </cell>
          <cell r="CI36">
            <v>1376.76</v>
          </cell>
          <cell r="CJ36">
            <v>1372.89</v>
          </cell>
          <cell r="CK36">
            <v>1354.67</v>
          </cell>
          <cell r="CL36">
            <v>1356.24</v>
          </cell>
          <cell r="CM36">
            <v>1345.06</v>
          </cell>
          <cell r="CN36">
            <v>1333.47</v>
          </cell>
          <cell r="CO36">
            <v>1330.2</v>
          </cell>
          <cell r="CP36">
            <v>1318.15</v>
          </cell>
          <cell r="CQ36">
            <v>1309.3499999999999</v>
          </cell>
          <cell r="CR36">
            <v>1293.6400000000001</v>
          </cell>
          <cell r="CS36">
            <v>1291.21</v>
          </cell>
          <cell r="CT36">
            <v>1268.46</v>
          </cell>
          <cell r="CU36">
            <v>1282.6099999999999</v>
          </cell>
          <cell r="CV36">
            <v>1234.1600000000001</v>
          </cell>
          <cell r="CW36">
            <v>1237.58</v>
          </cell>
          <cell r="CX36">
            <v>1187.4000000000001</v>
          </cell>
          <cell r="CY36">
            <v>1155.1300000000001</v>
          </cell>
          <cell r="CZ36">
            <v>1110.3800000000001</v>
          </cell>
          <cell r="DA36">
            <v>1155.81</v>
          </cell>
          <cell r="DB36">
            <v>1138.1300000000001</v>
          </cell>
          <cell r="DC36">
            <v>1033.32</v>
          </cell>
          <cell r="DD36">
            <v>961.5</v>
          </cell>
          <cell r="DE36">
            <v>1086.8399999999999</v>
          </cell>
          <cell r="DF36">
            <v>1106.81</v>
          </cell>
          <cell r="DG36">
            <v>1111.6099999999999</v>
          </cell>
          <cell r="DH36">
            <v>1063.26</v>
          </cell>
          <cell r="DI36">
            <v>1069.82</v>
          </cell>
          <cell r="DJ36">
            <v>1067.25</v>
          </cell>
          <cell r="DK36">
            <v>1102.69</v>
          </cell>
          <cell r="DL36">
            <v>1125.7</v>
          </cell>
          <cell r="DM36">
            <v>1126.82</v>
          </cell>
          <cell r="DN36">
            <v>1092.29</v>
          </cell>
          <cell r="DO36">
            <v>1092.29</v>
          </cell>
          <cell r="DP36">
            <v>1132.3699999999999</v>
          </cell>
          <cell r="DQ36">
            <v>1126.6400000000001</v>
          </cell>
          <cell r="DR36">
            <v>1103.02</v>
          </cell>
          <cell r="DS36">
            <v>1124.49</v>
          </cell>
          <cell r="DT36">
            <v>1126.4000000000001</v>
          </cell>
        </row>
        <row r="37">
          <cell r="A37" t="str">
            <v>Manulife Pendapatan Tetap Negara</v>
          </cell>
          <cell r="B37" t="str">
            <v>AJ Manulife Indonesia</v>
          </cell>
          <cell r="C37" t="str">
            <v>RFF</v>
          </cell>
          <cell r="D37" t="str">
            <v>RFF</v>
          </cell>
          <cell r="E37" t="str">
            <v>Fixed</v>
          </cell>
          <cell r="F37">
            <v>2260.58</v>
          </cell>
          <cell r="G37">
            <v>2236.38</v>
          </cell>
          <cell r="H37">
            <v>2209.79</v>
          </cell>
          <cell r="I37">
            <v>2168.36</v>
          </cell>
          <cell r="J37">
            <v>2292.96</v>
          </cell>
          <cell r="K37">
            <v>2332.38</v>
          </cell>
          <cell r="L37">
            <v>2300.61</v>
          </cell>
          <cell r="M37">
            <v>2299.11</v>
          </cell>
          <cell r="N37">
            <v>2235.64</v>
          </cell>
          <cell r="O37">
            <v>2180.69</v>
          </cell>
          <cell r="P37">
            <v>2204.0500000000002</v>
          </cell>
          <cell r="Q37">
            <v>2137.2600000000002</v>
          </cell>
          <cell r="R37">
            <v>2053.5500000000002</v>
          </cell>
          <cell r="S37">
            <v>2026.97</v>
          </cell>
          <cell r="T37">
            <v>1987.62</v>
          </cell>
          <cell r="U37">
            <v>2003.02</v>
          </cell>
          <cell r="V37">
            <v>1970.88</v>
          </cell>
          <cell r="W37">
            <v>1849.13</v>
          </cell>
          <cell r="X37">
            <v>1925.11</v>
          </cell>
          <cell r="Y37">
            <v>1969.21</v>
          </cell>
          <cell r="Z37">
            <v>1998.69</v>
          </cell>
          <cell r="AA37">
            <v>2013.04</v>
          </cell>
          <cell r="AB37">
            <v>2050.39</v>
          </cell>
          <cell r="AC37">
            <v>2097.91</v>
          </cell>
          <cell r="AD37">
            <v>2138.88</v>
          </cell>
          <cell r="AE37">
            <v>2110.0500000000002</v>
          </cell>
          <cell r="AF37">
            <v>1987.41</v>
          </cell>
          <cell r="AG37">
            <v>1995.98</v>
          </cell>
          <cell r="AH37">
            <v>1938.41</v>
          </cell>
          <cell r="AI37">
            <v>1900.81</v>
          </cell>
          <cell r="AJ37">
            <v>1897.94</v>
          </cell>
          <cell r="AK37">
            <v>1908.29</v>
          </cell>
          <cell r="AL37">
            <v>1873.9</v>
          </cell>
          <cell r="AM37">
            <v>1891.62</v>
          </cell>
          <cell r="AN37">
            <v>1898.33</v>
          </cell>
          <cell r="AO37">
            <v>1869.38</v>
          </cell>
          <cell r="AP37">
            <v>1822.65</v>
          </cell>
          <cell r="AQ37">
            <v>1773.8014000000001</v>
          </cell>
          <cell r="AR37">
            <v>1808.35</v>
          </cell>
          <cell r="AS37">
            <v>1784.36</v>
          </cell>
          <cell r="AT37">
            <v>1948.65</v>
          </cell>
          <cell r="AU37">
            <v>1818.81</v>
          </cell>
          <cell r="AV37">
            <v>1758.74</v>
          </cell>
          <cell r="AW37">
            <v>1831.7</v>
          </cell>
          <cell r="AX37">
            <v>1904.07</v>
          </cell>
          <cell r="AY37">
            <v>2072.83</v>
          </cell>
          <cell r="AZ37">
            <v>2129.98</v>
          </cell>
          <cell r="BA37">
            <v>2103.38</v>
          </cell>
          <cell r="BB37">
            <v>2133.39</v>
          </cell>
          <cell r="BC37">
            <v>2121.25</v>
          </cell>
          <cell r="BD37">
            <v>2133.44</v>
          </cell>
          <cell r="BE37">
            <v>2133.44</v>
          </cell>
          <cell r="BF37">
            <v>2118.2600000000002</v>
          </cell>
          <cell r="BG37">
            <v>2066.25</v>
          </cell>
          <cell r="BH37">
            <v>2029.66</v>
          </cell>
          <cell r="BI37">
            <v>2029.66</v>
          </cell>
          <cell r="BJ37">
            <v>1990.09</v>
          </cell>
          <cell r="BK37">
            <v>2046.64</v>
          </cell>
          <cell r="BL37">
            <v>1976.63</v>
          </cell>
          <cell r="BM37">
            <v>1938.98</v>
          </cell>
          <cell r="BN37">
            <v>1997.62</v>
          </cell>
          <cell r="BO37">
            <v>1988.75</v>
          </cell>
          <cell r="BP37">
            <v>2024.35</v>
          </cell>
          <cell r="BQ37">
            <v>2033.58</v>
          </cell>
          <cell r="BR37">
            <v>1954.81</v>
          </cell>
          <cell r="BS37">
            <v>1881.56</v>
          </cell>
          <cell r="BT37">
            <v>1924.34</v>
          </cell>
          <cell r="BU37">
            <v>1851.77</v>
          </cell>
          <cell r="BV37">
            <v>1838.87</v>
          </cell>
          <cell r="BW37">
            <v>1799.61</v>
          </cell>
          <cell r="BX37">
            <v>1744.67</v>
          </cell>
          <cell r="BY37">
            <v>1738.12</v>
          </cell>
          <cell r="BZ37">
            <v>1709.2</v>
          </cell>
          <cell r="CA37">
            <v>1664.88</v>
          </cell>
          <cell r="CB37">
            <v>1601.16</v>
          </cell>
          <cell r="CC37">
            <v>1594.15</v>
          </cell>
          <cell r="CD37">
            <v>1660.11</v>
          </cell>
          <cell r="CE37">
            <v>1681.9</v>
          </cell>
          <cell r="CF37">
            <v>1692.45</v>
          </cell>
          <cell r="CG37">
            <v>1675.98</v>
          </cell>
          <cell r="CH37">
            <v>1634.22</v>
          </cell>
          <cell r="CI37">
            <v>1626.57</v>
          </cell>
          <cell r="CJ37">
            <v>1610.7</v>
          </cell>
          <cell r="CK37">
            <v>1553.52</v>
          </cell>
          <cell r="CL37">
            <v>1572.64</v>
          </cell>
          <cell r="CM37">
            <v>1552.47</v>
          </cell>
          <cell r="CN37">
            <v>1523.28</v>
          </cell>
          <cell r="CO37">
            <v>1516</v>
          </cell>
          <cell r="CP37">
            <v>1486</v>
          </cell>
          <cell r="CQ37">
            <v>1470.59</v>
          </cell>
          <cell r="CR37">
            <v>1442.02</v>
          </cell>
          <cell r="CS37">
            <v>1455.09</v>
          </cell>
          <cell r="CT37">
            <v>1422.22</v>
          </cell>
          <cell r="CU37">
            <v>1441.72</v>
          </cell>
          <cell r="CV37">
            <v>1377.79</v>
          </cell>
          <cell r="CW37">
            <v>1384.17</v>
          </cell>
          <cell r="CX37">
            <v>1314.54</v>
          </cell>
          <cell r="CY37">
            <v>1271.8499999999999</v>
          </cell>
          <cell r="CZ37">
            <v>1208.24</v>
          </cell>
          <cell r="DA37">
            <v>1280.95</v>
          </cell>
          <cell r="DB37">
            <v>1263.4000000000001</v>
          </cell>
          <cell r="DC37">
            <v>1103.9000000000001</v>
          </cell>
          <cell r="DD37">
            <v>1002.45</v>
          </cell>
          <cell r="DE37">
            <v>1188.1400000000001</v>
          </cell>
          <cell r="DF37">
            <v>1221.23</v>
          </cell>
          <cell r="DG37">
            <v>1224.1199999999999</v>
          </cell>
          <cell r="DH37">
            <v>1159.4000000000001</v>
          </cell>
          <cell r="DI37">
            <v>1163.8</v>
          </cell>
          <cell r="DJ37">
            <v>1160.8</v>
          </cell>
          <cell r="DK37">
            <v>1202.5899999999999</v>
          </cell>
          <cell r="DL37">
            <v>1229.82</v>
          </cell>
          <cell r="DM37">
            <v>1232.55</v>
          </cell>
          <cell r="DN37">
            <v>1191.75</v>
          </cell>
          <cell r="DO37">
            <v>1191.75</v>
          </cell>
          <cell r="DP37">
            <v>1245.82</v>
          </cell>
          <cell r="DQ37">
            <v>1239.1099999999999</v>
          </cell>
          <cell r="DR37">
            <v>1213.8699999999999</v>
          </cell>
          <cell r="DS37">
            <v>1241.81</v>
          </cell>
          <cell r="DT37">
            <v>1246.3</v>
          </cell>
        </row>
        <row r="38">
          <cell r="A38" t="str">
            <v>Manulife Pendapatan Tetap Dolar</v>
          </cell>
          <cell r="B38" t="str">
            <v>AJ Manulife Indonesia</v>
          </cell>
          <cell r="C38" t="str">
            <v>DFF</v>
          </cell>
          <cell r="D38" t="str">
            <v>DFF</v>
          </cell>
          <cell r="E38" t="str">
            <v>USDFixed</v>
          </cell>
          <cell r="F38">
            <v>1.3445</v>
          </cell>
          <cell r="G38">
            <v>1.3231999999999999</v>
          </cell>
          <cell r="H38">
            <v>1.3075000000000001</v>
          </cell>
          <cell r="I38">
            <v>1.3203</v>
          </cell>
          <cell r="J38">
            <v>1.3602000000000001</v>
          </cell>
          <cell r="K38">
            <v>1.3816999999999999</v>
          </cell>
          <cell r="L38">
            <v>1.3794</v>
          </cell>
          <cell r="M38">
            <v>1.3591</v>
          </cell>
          <cell r="N38">
            <v>1.3334999999999999</v>
          </cell>
          <cell r="O38">
            <v>1.3046</v>
          </cell>
          <cell r="P38">
            <v>1.3103</v>
          </cell>
          <cell r="Q38">
            <v>1.2890999999999999</v>
          </cell>
          <cell r="R38">
            <v>1.2616000000000001</v>
          </cell>
          <cell r="S38">
            <v>1.2435</v>
          </cell>
          <cell r="T38">
            <v>1.2316</v>
          </cell>
          <cell r="U38">
            <v>1.2297</v>
          </cell>
          <cell r="V38">
            <v>1.2509999999999999</v>
          </cell>
          <cell r="W38">
            <v>1.2136</v>
          </cell>
          <cell r="X38">
            <v>1.2275</v>
          </cell>
          <cell r="Y38">
            <v>1.2524</v>
          </cell>
          <cell r="Z38">
            <v>1.2483</v>
          </cell>
          <cell r="AA38">
            <v>1.2713000000000001</v>
          </cell>
          <cell r="AB38">
            <v>1.2875000000000001</v>
          </cell>
          <cell r="AC38">
            <v>1.2855000000000001</v>
          </cell>
          <cell r="AD38">
            <v>1.2943</v>
          </cell>
          <cell r="AE38">
            <v>1.2802</v>
          </cell>
          <cell r="AF38">
            <v>1.2466999999999999</v>
          </cell>
          <cell r="AG38">
            <v>1.2572000000000001</v>
          </cell>
          <cell r="AH38">
            <v>1.2493000000000001</v>
          </cell>
          <cell r="AI38">
            <v>1.2165999999999999</v>
          </cell>
          <cell r="AJ38">
            <v>1.2352000000000001</v>
          </cell>
          <cell r="AK38">
            <v>1.2239</v>
          </cell>
          <cell r="AL38">
            <v>1.2073</v>
          </cell>
          <cell r="AM38">
            <v>1.2156</v>
          </cell>
          <cell r="AN38">
            <v>1.1845000000000001</v>
          </cell>
          <cell r="AO38">
            <v>1.1738</v>
          </cell>
          <cell r="AP38">
            <v>1.1708000000000001</v>
          </cell>
          <cell r="AQ38">
            <v>1.1334</v>
          </cell>
          <cell r="AR38">
            <v>1.1279999999999999</v>
          </cell>
          <cell r="AS38">
            <v>1.1054999999999999</v>
          </cell>
          <cell r="AT38">
            <v>1.1476</v>
          </cell>
          <cell r="AU38">
            <v>1.1033999999999999</v>
          </cell>
          <cell r="AV38">
            <v>1.0418000000000001</v>
          </cell>
          <cell r="AW38">
            <v>1.1322000000000001</v>
          </cell>
          <cell r="AX38">
            <v>1.1000000000000001</v>
          </cell>
          <cell r="AY38">
            <v>1.18991</v>
          </cell>
          <cell r="AZ38">
            <v>1.2299</v>
          </cell>
          <cell r="BA38">
            <v>1.2038199999999999</v>
          </cell>
          <cell r="BB38">
            <v>1.2098500000000001</v>
          </cell>
          <cell r="BC38">
            <v>1.22818</v>
          </cell>
          <cell r="BD38">
            <v>1.2387699999999999</v>
          </cell>
          <cell r="BE38">
            <v>1.2387699999999999</v>
          </cell>
          <cell r="BF38">
            <v>1.2395099999999999</v>
          </cell>
          <cell r="BG38">
            <v>1.2307600000000001</v>
          </cell>
          <cell r="BH38">
            <v>1.2276899999999999</v>
          </cell>
          <cell r="BI38">
            <v>1.2276899999999999</v>
          </cell>
          <cell r="BJ38">
            <v>1.2182500000000001</v>
          </cell>
          <cell r="BK38">
            <v>1.21915</v>
          </cell>
          <cell r="BL38">
            <v>1.1932400000000001</v>
          </cell>
          <cell r="BM38">
            <v>1.1780600000000001</v>
          </cell>
          <cell r="BN38">
            <v>1.1892199999999999</v>
          </cell>
          <cell r="BO38">
            <v>1.1946600000000001</v>
          </cell>
          <cell r="BP38">
            <v>1.1968000000000001</v>
          </cell>
          <cell r="BQ38">
            <v>1.1889700000000001</v>
          </cell>
          <cell r="BR38">
            <v>1.1849400000000001</v>
          </cell>
          <cell r="BS38">
            <v>1.17733</v>
          </cell>
          <cell r="BT38">
            <v>1.1808000000000001</v>
          </cell>
          <cell r="BU38">
            <v>1.15306</v>
          </cell>
          <cell r="BV38">
            <v>1.1796800000000001</v>
          </cell>
          <cell r="BW38">
            <v>1.1773400000000001</v>
          </cell>
          <cell r="BX38">
            <v>1.1669700000000001</v>
          </cell>
          <cell r="BY38">
            <v>1.1623699999999999</v>
          </cell>
          <cell r="BZ38">
            <v>1.15517</v>
          </cell>
          <cell r="CA38">
            <v>1.1508100000000001</v>
          </cell>
          <cell r="CB38">
            <v>1.14697</v>
          </cell>
          <cell r="CC38">
            <v>1.151</v>
          </cell>
          <cell r="CD38">
            <v>1.1588099999999999</v>
          </cell>
          <cell r="CE38">
            <v>1.16964</v>
          </cell>
          <cell r="CF38">
            <v>1.1797200000000001</v>
          </cell>
          <cell r="CG38">
            <v>1.1819</v>
          </cell>
          <cell r="CH38">
            <v>1.15741</v>
          </cell>
          <cell r="CI38">
            <v>1.16238</v>
          </cell>
          <cell r="CJ38">
            <v>1.1383700000000001</v>
          </cell>
          <cell r="CK38">
            <v>1.1256299999999999</v>
          </cell>
          <cell r="CL38">
            <v>1.1304399999999999</v>
          </cell>
          <cell r="CM38">
            <v>1.13256</v>
          </cell>
          <cell r="CN38">
            <v>1.11361</v>
          </cell>
          <cell r="CO38">
            <v>1.1123799999999999</v>
          </cell>
          <cell r="CP38">
            <v>1.1179300000000001</v>
          </cell>
          <cell r="CQ38">
            <v>1.10667</v>
          </cell>
          <cell r="CR38">
            <v>1.09592</v>
          </cell>
          <cell r="CS38">
            <v>1.10321</v>
          </cell>
          <cell r="CT38">
            <v>1.07751</v>
          </cell>
          <cell r="CU38">
            <v>1.05877</v>
          </cell>
          <cell r="CV38">
            <v>1.0280899999999999</v>
          </cell>
          <cell r="CW38">
            <v>1.0264</v>
          </cell>
          <cell r="CX38">
            <v>0.98882999999999999</v>
          </cell>
          <cell r="CY38">
            <v>0.95359000000000005</v>
          </cell>
          <cell r="CZ38">
            <v>0.93198999999999999</v>
          </cell>
          <cell r="DA38">
            <v>0.93847000000000003</v>
          </cell>
          <cell r="DB38">
            <v>0.97121999999999997</v>
          </cell>
          <cell r="DC38">
            <v>0.88502000000000003</v>
          </cell>
          <cell r="DD38">
            <v>0.86338999999999999</v>
          </cell>
          <cell r="DE38">
            <v>1.00623</v>
          </cell>
          <cell r="DF38">
            <v>1.034</v>
          </cell>
          <cell r="DG38">
            <v>1.02793</v>
          </cell>
          <cell r="DH38">
            <v>1.01088</v>
          </cell>
          <cell r="DI38">
            <v>1.0319</v>
          </cell>
          <cell r="DJ38">
            <v>1.0398000000000001</v>
          </cell>
          <cell r="DK38">
            <v>1.0536000000000001</v>
          </cell>
          <cell r="DL38">
            <v>1.04765</v>
          </cell>
          <cell r="DM38">
            <v>1.0457700000000001</v>
          </cell>
          <cell r="DN38">
            <v>1.04267</v>
          </cell>
          <cell r="DO38">
            <v>1.04267</v>
          </cell>
          <cell r="DP38">
            <v>1.0622199999999999</v>
          </cell>
          <cell r="DQ38">
            <v>1.04955</v>
          </cell>
          <cell r="DR38">
            <v>1.0194799999999999</v>
          </cell>
          <cell r="DS38">
            <v>1.0134300000000001</v>
          </cell>
          <cell r="DT38">
            <v>1.0296799999999999</v>
          </cell>
        </row>
        <row r="39">
          <cell r="A39" t="str">
            <v>Manulife Dana Pasar Uang</v>
          </cell>
          <cell r="B39" t="str">
            <v>AJ Manulife Indonesia</v>
          </cell>
          <cell r="C39" t="str">
            <v>RCF</v>
          </cell>
          <cell r="D39" t="str">
            <v>RCF</v>
          </cell>
          <cell r="E39" t="str">
            <v>Cash</v>
          </cell>
          <cell r="F39">
            <v>1728.74</v>
          </cell>
          <cell r="G39">
            <v>1723.62</v>
          </cell>
          <cell r="H39">
            <v>1717.98</v>
          </cell>
          <cell r="I39">
            <v>1712.44</v>
          </cell>
          <cell r="J39">
            <v>1706.98</v>
          </cell>
          <cell r="K39">
            <v>1701.19</v>
          </cell>
          <cell r="L39">
            <v>1694.99</v>
          </cell>
          <cell r="M39">
            <v>1688.35</v>
          </cell>
          <cell r="N39">
            <v>1681.2</v>
          </cell>
          <cell r="O39">
            <v>1675.12</v>
          </cell>
          <cell r="P39">
            <v>1668.2</v>
          </cell>
          <cell r="Q39">
            <v>1661.36</v>
          </cell>
          <cell r="R39">
            <v>1652.45</v>
          </cell>
          <cell r="S39">
            <v>1645.69</v>
          </cell>
          <cell r="T39">
            <v>1638.68</v>
          </cell>
          <cell r="U39">
            <v>1630.75</v>
          </cell>
          <cell r="V39">
            <v>1624.22</v>
          </cell>
          <cell r="W39">
            <v>1617.54</v>
          </cell>
          <cell r="X39">
            <v>1610.58</v>
          </cell>
          <cell r="Y39">
            <v>1603.37</v>
          </cell>
          <cell r="Z39">
            <v>1596.61</v>
          </cell>
          <cell r="AA39">
            <v>1588.78</v>
          </cell>
          <cell r="AB39">
            <v>1582.94</v>
          </cell>
          <cell r="AC39">
            <v>1575.92</v>
          </cell>
          <cell r="AD39">
            <v>1568.13</v>
          </cell>
          <cell r="AE39">
            <v>1561.88</v>
          </cell>
          <cell r="AF39">
            <v>1554.52</v>
          </cell>
          <cell r="AG39">
            <v>1547.73</v>
          </cell>
          <cell r="AH39">
            <v>1540.93</v>
          </cell>
          <cell r="AI39">
            <v>1532.41</v>
          </cell>
          <cell r="AJ39">
            <v>1524.62</v>
          </cell>
          <cell r="AK39">
            <v>1516.84</v>
          </cell>
          <cell r="AL39">
            <v>1509.85</v>
          </cell>
          <cell r="AM39">
            <v>1503.14</v>
          </cell>
          <cell r="AN39">
            <v>1496.56</v>
          </cell>
          <cell r="AO39">
            <v>1488.75</v>
          </cell>
          <cell r="AP39">
            <v>1482.42</v>
          </cell>
          <cell r="AQ39">
            <v>1475.08</v>
          </cell>
          <cell r="AR39">
            <v>1467.9</v>
          </cell>
          <cell r="AS39">
            <v>1461.76</v>
          </cell>
          <cell r="AT39">
            <v>1457.47</v>
          </cell>
          <cell r="AU39">
            <v>1451.21</v>
          </cell>
          <cell r="AV39">
            <v>1446.6</v>
          </cell>
          <cell r="AW39">
            <v>1443.56</v>
          </cell>
          <cell r="AX39">
            <v>1439.52</v>
          </cell>
          <cell r="AY39">
            <v>1437.17</v>
          </cell>
          <cell r="AZ39">
            <v>1433.75</v>
          </cell>
          <cell r="BA39">
            <v>1430.16</v>
          </cell>
          <cell r="BB39">
            <v>1427.23</v>
          </cell>
          <cell r="BC39">
            <v>1424.12</v>
          </cell>
          <cell r="BD39">
            <v>1421.39</v>
          </cell>
          <cell r="BE39">
            <v>1421.39</v>
          </cell>
          <cell r="BF39">
            <v>1418.26</v>
          </cell>
          <cell r="BG39">
            <v>1415.14</v>
          </cell>
          <cell r="BH39">
            <v>1412.72</v>
          </cell>
          <cell r="BI39">
            <v>1412.72</v>
          </cell>
          <cell r="BJ39">
            <v>1409.91</v>
          </cell>
          <cell r="BK39">
            <v>1407.32</v>
          </cell>
          <cell r="BL39">
            <v>1404.77</v>
          </cell>
          <cell r="BM39">
            <v>1402.48</v>
          </cell>
          <cell r="BN39">
            <v>1399.51</v>
          </cell>
          <cell r="BO39">
            <v>1397.36</v>
          </cell>
          <cell r="BP39">
            <v>1394.95</v>
          </cell>
          <cell r="BQ39">
            <v>1392.44</v>
          </cell>
          <cell r="BR39">
            <v>1389.39</v>
          </cell>
          <cell r="BS39">
            <v>1386.47</v>
          </cell>
          <cell r="BT39">
            <v>1382.79</v>
          </cell>
          <cell r="BU39">
            <v>1379.53</v>
          </cell>
          <cell r="BV39">
            <v>1376.56</v>
          </cell>
          <cell r="BW39">
            <v>1373.68</v>
          </cell>
          <cell r="BX39">
            <v>1369.92</v>
          </cell>
          <cell r="BY39">
            <v>1367.7</v>
          </cell>
          <cell r="BZ39">
            <v>1363.16</v>
          </cell>
          <cell r="CA39">
            <v>1360.02</v>
          </cell>
          <cell r="CB39">
            <v>1355.72</v>
          </cell>
          <cell r="CC39">
            <v>1352.95</v>
          </cell>
          <cell r="CD39">
            <v>1350.3</v>
          </cell>
          <cell r="CE39">
            <v>1346.68</v>
          </cell>
          <cell r="CF39">
            <v>1343.44</v>
          </cell>
          <cell r="CG39">
            <v>1340.33</v>
          </cell>
          <cell r="CH39">
            <v>1337.18</v>
          </cell>
          <cell r="CI39">
            <v>1333.81</v>
          </cell>
          <cell r="CJ39">
            <v>1330.65</v>
          </cell>
          <cell r="CK39">
            <v>1327.09</v>
          </cell>
          <cell r="CL39">
            <v>1323.99</v>
          </cell>
          <cell r="CM39">
            <v>1320.91</v>
          </cell>
          <cell r="CN39">
            <v>1315.93</v>
          </cell>
          <cell r="CO39">
            <v>1313.62</v>
          </cell>
          <cell r="CP39">
            <v>1309.23</v>
          </cell>
          <cell r="CQ39">
            <v>1303.92</v>
          </cell>
          <cell r="CR39">
            <v>1298.73</v>
          </cell>
          <cell r="CS39">
            <v>1294.5899999999999</v>
          </cell>
          <cell r="CT39">
            <v>1288.6199999999999</v>
          </cell>
          <cell r="CU39">
            <v>1285.05</v>
          </cell>
          <cell r="CV39">
            <v>1279.42</v>
          </cell>
          <cell r="CW39">
            <v>1274.75</v>
          </cell>
          <cell r="CX39">
            <v>1267.82</v>
          </cell>
          <cell r="CY39">
            <v>1261.7</v>
          </cell>
          <cell r="CZ39">
            <v>1254.05</v>
          </cell>
          <cell r="DA39">
            <v>1247.02</v>
          </cell>
          <cell r="DB39">
            <v>1238.79</v>
          </cell>
          <cell r="DC39">
            <v>1231.97</v>
          </cell>
          <cell r="DD39">
            <v>1226.1600000000001</v>
          </cell>
          <cell r="DE39">
            <v>1219.92</v>
          </cell>
          <cell r="DF39">
            <v>1215.32</v>
          </cell>
          <cell r="DG39">
            <v>1210.49</v>
          </cell>
          <cell r="DH39">
            <v>1206.26</v>
          </cell>
          <cell r="DI39">
            <v>1201.69</v>
          </cell>
          <cell r="DJ39">
            <v>1197.1300000000001</v>
          </cell>
          <cell r="DK39">
            <v>1192.1300000000001</v>
          </cell>
          <cell r="DL39">
            <v>1187.3800000000001</v>
          </cell>
          <cell r="DM39">
            <v>1182.3599999999999</v>
          </cell>
          <cell r="DN39">
            <v>1172.69</v>
          </cell>
          <cell r="DO39">
            <v>1172.69</v>
          </cell>
          <cell r="DP39">
            <v>1169.0899999999999</v>
          </cell>
          <cell r="DQ39">
            <v>1165.1099999999999</v>
          </cell>
          <cell r="DR39">
            <v>1161.5999999999999</v>
          </cell>
          <cell r="DS39">
            <v>1159.19</v>
          </cell>
          <cell r="DT39">
            <v>1157.24</v>
          </cell>
        </row>
        <row r="40">
          <cell r="A40" t="str">
            <v>Manulife Dana Berimbang</v>
          </cell>
          <cell r="B40" t="str">
            <v>AJ Manulife Indonesia</v>
          </cell>
          <cell r="C40" t="str">
            <v>DGCF</v>
          </cell>
          <cell r="D40" t="str">
            <v>RMF</v>
          </cell>
          <cell r="E40" t="str">
            <v>Balance</v>
          </cell>
          <cell r="F40">
            <v>2128.21</v>
          </cell>
          <cell r="G40">
            <v>2105.92</v>
          </cell>
          <cell r="H40">
            <v>2101.0100000000002</v>
          </cell>
          <cell r="I40">
            <v>2048.58</v>
          </cell>
          <cell r="J40">
            <v>2189.21</v>
          </cell>
          <cell r="K40">
            <v>2220.54</v>
          </cell>
          <cell r="L40">
            <v>2185.16</v>
          </cell>
          <cell r="M40">
            <v>2196.29</v>
          </cell>
          <cell r="N40">
            <v>2094.3000000000002</v>
          </cell>
          <cell r="O40">
            <v>2037.64</v>
          </cell>
          <cell r="P40">
            <v>2052.52</v>
          </cell>
          <cell r="Q40">
            <v>2017.44</v>
          </cell>
          <cell r="R40">
            <v>1948.27</v>
          </cell>
          <cell r="S40">
            <v>1909.22</v>
          </cell>
          <cell r="T40">
            <v>1876.01</v>
          </cell>
          <cell r="U40">
            <v>1876.66</v>
          </cell>
          <cell r="V40">
            <v>1839.32</v>
          </cell>
          <cell r="W40">
            <v>1714.72</v>
          </cell>
          <cell r="X40">
            <v>1799.26</v>
          </cell>
          <cell r="Y40">
            <v>1879.09</v>
          </cell>
          <cell r="Z40">
            <v>1928.78</v>
          </cell>
          <cell r="AA40">
            <v>2014.4</v>
          </cell>
          <cell r="AB40">
            <v>2004.65</v>
          </cell>
          <cell r="AC40">
            <v>2090.63</v>
          </cell>
          <cell r="AD40">
            <v>2127</v>
          </cell>
          <cell r="AE40">
            <v>2080.23</v>
          </cell>
          <cell r="AF40">
            <v>2014.42</v>
          </cell>
          <cell r="AG40">
            <v>2011.75</v>
          </cell>
          <cell r="AH40">
            <v>1949.43</v>
          </cell>
          <cell r="AI40">
            <v>1946.77</v>
          </cell>
          <cell r="AJ40">
            <v>1967.3</v>
          </cell>
          <cell r="AK40">
            <v>1953.81</v>
          </cell>
          <cell r="AL40">
            <v>1890.98</v>
          </cell>
          <cell r="AM40">
            <v>1940.76</v>
          </cell>
          <cell r="AN40">
            <v>1909.17</v>
          </cell>
          <cell r="AO40">
            <v>1870.03</v>
          </cell>
          <cell r="AP40">
            <v>1822.13</v>
          </cell>
          <cell r="AQ40">
            <v>1740</v>
          </cell>
          <cell r="AR40">
            <v>1720.54</v>
          </cell>
          <cell r="AS40">
            <v>1714.57</v>
          </cell>
          <cell r="AT40">
            <v>1869.66</v>
          </cell>
          <cell r="AU40">
            <v>1781</v>
          </cell>
          <cell r="AV40">
            <v>1696.37</v>
          </cell>
          <cell r="AW40">
            <v>1825.57</v>
          </cell>
          <cell r="AX40">
            <v>1884.24</v>
          </cell>
          <cell r="AY40">
            <v>2057.8200000000002</v>
          </cell>
          <cell r="AZ40">
            <v>2045.75</v>
          </cell>
          <cell r="BA40">
            <v>2017.48</v>
          </cell>
          <cell r="BB40">
            <v>1988.23</v>
          </cell>
          <cell r="BC40">
            <v>1929.65</v>
          </cell>
          <cell r="BD40">
            <v>1908.55</v>
          </cell>
          <cell r="BE40">
            <v>1908.55</v>
          </cell>
          <cell r="BF40">
            <v>1912.78</v>
          </cell>
          <cell r="BG40">
            <v>1889.59</v>
          </cell>
          <cell r="BH40">
            <v>1834.6</v>
          </cell>
          <cell r="BI40">
            <v>1834.6</v>
          </cell>
          <cell r="BJ40">
            <v>1781.24</v>
          </cell>
          <cell r="BK40">
            <v>1827.59</v>
          </cell>
          <cell r="BL40">
            <v>1751.45</v>
          </cell>
          <cell r="BM40">
            <v>1740.18</v>
          </cell>
          <cell r="BN40">
            <v>1817.87</v>
          </cell>
          <cell r="BO40">
            <v>1809.08</v>
          </cell>
          <cell r="BP40">
            <v>1779.87</v>
          </cell>
          <cell r="BQ40">
            <v>1778.5</v>
          </cell>
          <cell r="BR40">
            <v>1729.2</v>
          </cell>
          <cell r="BS40">
            <v>1670.3</v>
          </cell>
          <cell r="BT40">
            <v>1722.75</v>
          </cell>
          <cell r="BU40">
            <v>1616.5</v>
          </cell>
          <cell r="BV40">
            <v>1673.94</v>
          </cell>
          <cell r="BW40">
            <v>1719.11</v>
          </cell>
          <cell r="BX40">
            <v>1626.49</v>
          </cell>
          <cell r="BY40">
            <v>1623.56</v>
          </cell>
          <cell r="BZ40">
            <v>1614.79</v>
          </cell>
          <cell r="CA40">
            <v>1567.34</v>
          </cell>
          <cell r="CB40">
            <v>1507.41</v>
          </cell>
          <cell r="CC40">
            <v>1518.95</v>
          </cell>
          <cell r="CD40">
            <v>1601.97</v>
          </cell>
          <cell r="CE40">
            <v>1611.62</v>
          </cell>
          <cell r="CF40">
            <v>1629.8</v>
          </cell>
          <cell r="CG40">
            <v>1590.75</v>
          </cell>
          <cell r="CH40">
            <v>1488.61</v>
          </cell>
          <cell r="CI40">
            <v>1495.85</v>
          </cell>
          <cell r="CJ40">
            <v>1433.47</v>
          </cell>
          <cell r="CK40">
            <v>1362.4</v>
          </cell>
          <cell r="CL40">
            <v>1421.67</v>
          </cell>
          <cell r="CM40">
            <v>1392.21</v>
          </cell>
          <cell r="CN40">
            <v>1320.88</v>
          </cell>
          <cell r="CO40">
            <v>1326.13</v>
          </cell>
          <cell r="CP40">
            <v>1292.6300000000001</v>
          </cell>
          <cell r="CQ40">
            <v>1250.1400000000001</v>
          </cell>
          <cell r="CR40">
            <v>1221.68</v>
          </cell>
          <cell r="CS40">
            <v>1250.51</v>
          </cell>
          <cell r="CT40">
            <v>1212.54</v>
          </cell>
          <cell r="CU40">
            <v>1193.3800000000001</v>
          </cell>
          <cell r="CV40">
            <v>1072.5999999999999</v>
          </cell>
          <cell r="CW40">
            <v>1030.3699999999999</v>
          </cell>
          <cell r="CX40">
            <v>911.21</v>
          </cell>
          <cell r="CY40">
            <v>833.45</v>
          </cell>
          <cell r="CZ40">
            <v>769.21</v>
          </cell>
          <cell r="DA40">
            <v>809.13</v>
          </cell>
          <cell r="DB40">
            <v>801.53</v>
          </cell>
          <cell r="DC40">
            <v>706.9</v>
          </cell>
          <cell r="DD40">
            <v>656.37</v>
          </cell>
          <cell r="DE40">
            <v>883.62</v>
          </cell>
          <cell r="DF40">
            <v>970.37</v>
          </cell>
          <cell r="DG40">
            <v>994.74</v>
          </cell>
          <cell r="DH40">
            <v>995.55</v>
          </cell>
          <cell r="DI40">
            <v>1035.48</v>
          </cell>
          <cell r="DJ40">
            <v>982.55</v>
          </cell>
          <cell r="DK40">
            <v>1054.56</v>
          </cell>
          <cell r="DL40">
            <v>1156.3</v>
          </cell>
          <cell r="DM40">
            <v>1125.18</v>
          </cell>
          <cell r="DN40">
            <v>1119.5</v>
          </cell>
          <cell r="DO40">
            <v>1119.5</v>
          </cell>
          <cell r="DP40">
            <v>1124.82</v>
          </cell>
          <cell r="DQ40">
            <v>1038</v>
          </cell>
          <cell r="DR40">
            <v>961.16</v>
          </cell>
          <cell r="DS40">
            <v>1011.79</v>
          </cell>
          <cell r="DT40" t="e">
            <v>#N/A</v>
          </cell>
        </row>
        <row r="41">
          <cell r="A41" t="str">
            <v>Manulife Dana Ekuitas Indonesia-China</v>
          </cell>
          <cell r="B41" t="str">
            <v>AJ Manulife Indonesia</v>
          </cell>
          <cell r="C41" t="str">
            <v>RGCF</v>
          </cell>
          <cell r="D41" t="str">
            <v>RGCF</v>
          </cell>
          <cell r="E41" t="str">
            <v>IDRchina</v>
          </cell>
          <cell r="F41">
            <v>1649.47</v>
          </cell>
          <cell r="G41">
            <v>1610.49</v>
          </cell>
          <cell r="H41">
            <v>1612.25</v>
          </cell>
          <cell r="I41">
            <v>1589.81</v>
          </cell>
          <cell r="J41">
            <v>1692.83</v>
          </cell>
          <cell r="K41">
            <v>1720.19</v>
          </cell>
          <cell r="L41">
            <v>1691.41</v>
          </cell>
          <cell r="M41">
            <v>1672.58</v>
          </cell>
          <cell r="N41">
            <v>1565.56</v>
          </cell>
          <cell r="O41">
            <v>1514.94</v>
          </cell>
          <cell r="P41">
            <v>1526.72</v>
          </cell>
          <cell r="Q41">
            <v>1521.4</v>
          </cell>
          <cell r="R41">
            <v>1474.51</v>
          </cell>
          <cell r="S41">
            <v>1439.1</v>
          </cell>
          <cell r="T41">
            <v>1451.78</v>
          </cell>
          <cell r="U41">
            <v>1453.67</v>
          </cell>
          <cell r="V41">
            <v>1428.05</v>
          </cell>
          <cell r="W41">
            <v>1322.94</v>
          </cell>
          <cell r="X41">
            <v>1393.84</v>
          </cell>
          <cell r="Y41">
            <v>1496.1</v>
          </cell>
          <cell r="Z41">
            <v>1571.98</v>
          </cell>
          <cell r="AA41">
            <v>1701.33</v>
          </cell>
          <cell r="AB41">
            <v>1672.35</v>
          </cell>
          <cell r="AC41">
            <v>1717.24</v>
          </cell>
          <cell r="AD41">
            <v>1730.53</v>
          </cell>
          <cell r="AE41">
            <v>1663.18</v>
          </cell>
          <cell r="AF41">
            <v>1650.85</v>
          </cell>
          <cell r="AG41">
            <v>1628.56</v>
          </cell>
          <cell r="AH41">
            <v>1582.49</v>
          </cell>
          <cell r="AI41">
            <v>1595.76</v>
          </cell>
          <cell r="AJ41">
            <v>1621.48</v>
          </cell>
          <cell r="AK41">
            <v>1598.55</v>
          </cell>
          <cell r="AL41">
            <v>1526.87</v>
          </cell>
          <cell r="AM41">
            <v>1556.8</v>
          </cell>
          <cell r="AN41">
            <v>1503.36</v>
          </cell>
          <cell r="AO41">
            <v>1468.84</v>
          </cell>
          <cell r="AP41">
            <v>1446.26</v>
          </cell>
          <cell r="AQ41">
            <v>1385.57</v>
          </cell>
          <cell r="AR41">
            <v>1352.91</v>
          </cell>
          <cell r="AS41">
            <v>1364.25</v>
          </cell>
          <cell r="AT41">
            <v>1427.01</v>
          </cell>
          <cell r="AU41">
            <v>1397.83</v>
          </cell>
          <cell r="AV41">
            <v>1306.47</v>
          </cell>
          <cell r="AW41">
            <v>1399.77</v>
          </cell>
          <cell r="AX41">
            <v>1394.5</v>
          </cell>
          <cell r="AY41">
            <v>1532.22</v>
          </cell>
          <cell r="AZ41">
            <v>1476.65</v>
          </cell>
          <cell r="BA41">
            <v>1461.19</v>
          </cell>
          <cell r="BB41">
            <v>1410.32</v>
          </cell>
          <cell r="BC41">
            <v>1371.69</v>
          </cell>
          <cell r="BD41">
            <v>1337.54</v>
          </cell>
          <cell r="BE41" t="e">
            <v>#N/A</v>
          </cell>
          <cell r="BF41">
            <v>1331.09</v>
          </cell>
          <cell r="BG41">
            <v>1331.09</v>
          </cell>
          <cell r="BH41" t="e">
            <v>#N/A</v>
          </cell>
          <cell r="BI41" t="e">
            <v>#N/A</v>
          </cell>
          <cell r="BJ41" t="e">
            <v>#N/A</v>
          </cell>
          <cell r="BK41" t="e">
            <v>#N/A</v>
          </cell>
          <cell r="BL41" t="e">
            <v>#N/A</v>
          </cell>
          <cell r="BM41">
            <v>1275.6099999999999</v>
          </cell>
          <cell r="BN41">
            <v>1275.6099999999999</v>
          </cell>
          <cell r="BO41">
            <v>1262.51</v>
          </cell>
          <cell r="BP41">
            <v>1226.3599999999999</v>
          </cell>
          <cell r="BQ41">
            <v>1205.22</v>
          </cell>
          <cell r="BR41">
            <v>1175.8399999999999</v>
          </cell>
          <cell r="BS41">
            <v>1143.6300000000001</v>
          </cell>
          <cell r="BT41">
            <v>1186.0899999999999</v>
          </cell>
          <cell r="BU41">
            <v>1093.32</v>
          </cell>
          <cell r="BV41">
            <v>1171.02</v>
          </cell>
          <cell r="BW41">
            <v>1268.25</v>
          </cell>
          <cell r="BX41">
            <v>1200.49</v>
          </cell>
          <cell r="BY41">
            <v>1210.46</v>
          </cell>
          <cell r="BZ41">
            <v>1222.5</v>
          </cell>
          <cell r="CA41">
            <v>1187.23</v>
          </cell>
          <cell r="CB41">
            <v>1140.5</v>
          </cell>
          <cell r="CC41">
            <v>1174.83</v>
          </cell>
          <cell r="CD41">
            <v>1216.17</v>
          </cell>
          <cell r="CE41">
            <v>1228.55</v>
          </cell>
          <cell r="CF41">
            <v>1243.56</v>
          </cell>
          <cell r="CG41">
            <v>1196.71</v>
          </cell>
          <cell r="CH41">
            <v>1104.93</v>
          </cell>
          <cell r="CI41">
            <v>1124.98</v>
          </cell>
          <cell r="CJ41">
            <v>1066.08</v>
          </cell>
          <cell r="CK41">
            <v>1020.47</v>
          </cell>
          <cell r="CL41">
            <v>1063.3499999999999</v>
          </cell>
          <cell r="CM41">
            <v>1054.81</v>
          </cell>
          <cell r="CN41" t="e">
            <v>#N/A</v>
          </cell>
          <cell r="CO41" t="e">
            <v>#N/A</v>
          </cell>
          <cell r="CP41" t="e">
            <v>#N/A</v>
          </cell>
          <cell r="CQ41" t="e">
            <v>#N/A</v>
          </cell>
          <cell r="CR41" t="e">
            <v>#N/A</v>
          </cell>
          <cell r="CS41" t="e">
            <v>#N/A</v>
          </cell>
          <cell r="CT41" t="e">
            <v>#N/A</v>
          </cell>
          <cell r="CU41" t="e">
            <v>#N/A</v>
          </cell>
          <cell r="CV41" t="e">
            <v>#N/A</v>
          </cell>
          <cell r="CW41" t="e">
            <v>#N/A</v>
          </cell>
          <cell r="CX41" t="e">
            <v>#N/A</v>
          </cell>
          <cell r="CY41" t="e">
            <v>#N/A</v>
          </cell>
          <cell r="CZ41" t="e">
            <v>#N/A</v>
          </cell>
          <cell r="DA41" t="e">
            <v>#N/A</v>
          </cell>
          <cell r="DB41" t="e">
            <v>#N/A</v>
          </cell>
          <cell r="DC41" t="e">
            <v>#N/A</v>
          </cell>
          <cell r="DD41" t="e">
            <v>#N/A</v>
          </cell>
          <cell r="DE41" t="e">
            <v>#N/A</v>
          </cell>
          <cell r="DF41" t="e">
            <v>#N/A</v>
          </cell>
          <cell r="DG41" t="e">
            <v>#N/A</v>
          </cell>
          <cell r="DH41" t="e">
            <v>#N/A</v>
          </cell>
          <cell r="DI41" t="e">
            <v>#N/A</v>
          </cell>
          <cell r="DJ41" t="e">
            <v>#N/A</v>
          </cell>
          <cell r="DK41" t="e">
            <v>#N/A</v>
          </cell>
          <cell r="DL41" t="e">
            <v>#N/A</v>
          </cell>
          <cell r="DM41" t="e">
            <v>#N/A</v>
          </cell>
          <cell r="DN41" t="e">
            <v>#N/A</v>
          </cell>
          <cell r="DO41" t="e">
            <v>#N/A</v>
          </cell>
          <cell r="DP41" t="e">
            <v>#N/A</v>
          </cell>
          <cell r="DQ41" t="e">
            <v>#N/A</v>
          </cell>
          <cell r="DR41" t="e">
            <v>#N/A</v>
          </cell>
          <cell r="DS41" t="e">
            <v>#N/A</v>
          </cell>
          <cell r="DT41" t="e">
            <v>#N/A</v>
          </cell>
        </row>
        <row r="42">
          <cell r="A42" t="str">
            <v>Manulife Dana Ekuitas Indonesia-China USD</v>
          </cell>
          <cell r="B42" t="str">
            <v>AJ Manulife Indonesia</v>
          </cell>
          <cell r="C42" t="str">
            <v>DGCF</v>
          </cell>
          <cell r="D42" t="str">
            <v>DGCF</v>
          </cell>
          <cell r="E42" t="str">
            <v>USDchina</v>
          </cell>
          <cell r="F42">
            <v>0.1237</v>
          </cell>
          <cell r="G42">
            <v>0.1208</v>
          </cell>
          <cell r="H42">
            <v>0.1197</v>
          </cell>
          <cell r="I42">
            <v>0.1173</v>
          </cell>
          <cell r="J42">
            <v>0.12970000000000001</v>
          </cell>
          <cell r="K42">
            <v>0.1328</v>
          </cell>
          <cell r="L42">
            <v>0.12759999999999999</v>
          </cell>
          <cell r="M42">
            <v>0.12759999999999999</v>
          </cell>
          <cell r="N42">
            <v>0.11890000000000001</v>
          </cell>
          <cell r="O42">
            <v>0.1111</v>
          </cell>
          <cell r="P42">
            <v>0.11559999999999999</v>
          </cell>
          <cell r="Q42">
            <v>0.1139</v>
          </cell>
          <cell r="R42">
            <v>0.11</v>
          </cell>
          <cell r="S42">
            <v>0.1036</v>
          </cell>
          <cell r="T42">
            <v>0.10630000000000001</v>
          </cell>
          <cell r="U42">
            <v>0.1057</v>
          </cell>
          <cell r="V42">
            <v>0.1053</v>
          </cell>
          <cell r="W42">
            <v>8.9800000000000005E-2</v>
          </cell>
          <cell r="X42">
            <v>9.9500000000000005E-2</v>
          </cell>
          <cell r="Y42">
            <v>0.1111</v>
          </cell>
          <cell r="Z42">
            <v>0.1177</v>
          </cell>
          <cell r="AA42">
            <v>0.1288</v>
          </cell>
          <cell r="AB42">
            <v>0.129</v>
          </cell>
          <cell r="AC42">
            <v>0.13120000000000001</v>
          </cell>
          <cell r="AD42">
            <v>0.13450000000000001</v>
          </cell>
          <cell r="AE42">
            <v>0.13289999999999999</v>
          </cell>
          <cell r="AF42">
            <v>0.1328</v>
          </cell>
          <cell r="AG42">
            <v>0.13370000000000001</v>
          </cell>
          <cell r="AH42">
            <v>0.13009999999999999</v>
          </cell>
          <cell r="AI42">
            <v>0.13170000000000001</v>
          </cell>
          <cell r="AJ42">
            <v>0.13880000000000001</v>
          </cell>
          <cell r="AK42">
            <v>0.1386</v>
          </cell>
          <cell r="AL42">
            <v>0.12620000000000001</v>
          </cell>
          <cell r="AM42">
            <v>0.1341</v>
          </cell>
          <cell r="AN42">
            <v>0.12970000000000001</v>
          </cell>
          <cell r="AO42">
            <v>0.12839999999999999</v>
          </cell>
          <cell r="AP42">
            <v>0.12429999999999999</v>
          </cell>
          <cell r="AQ42">
            <v>0.1133</v>
          </cell>
          <cell r="AR42">
            <v>0.1104</v>
          </cell>
          <cell r="AS42">
            <v>0.1144</v>
          </cell>
          <cell r="AT42">
            <v>0.12790000000000001</v>
          </cell>
          <cell r="AU42">
            <v>0.1212</v>
          </cell>
          <cell r="AV42">
            <v>0.1195</v>
          </cell>
          <cell r="AW42">
            <v>0.13619999999999999</v>
          </cell>
          <cell r="AX42">
            <v>0.14000000000000001</v>
          </cell>
          <cell r="AY42">
            <v>0.15617</v>
          </cell>
          <cell r="AZ42">
            <v>0.15190000000000001</v>
          </cell>
          <cell r="BA42">
            <v>0.15024999999999999</v>
          </cell>
          <cell r="BB42">
            <v>0.14563000000000001</v>
          </cell>
          <cell r="BC42">
            <v>0.14155999999999999</v>
          </cell>
          <cell r="BD42">
            <v>0.13832</v>
          </cell>
          <cell r="BE42">
            <v>0.13871</v>
          </cell>
          <cell r="BF42">
            <v>0.13871</v>
          </cell>
          <cell r="BG42">
            <v>0.13858000000000001</v>
          </cell>
          <cell r="BH42">
            <v>0.13342999999999999</v>
          </cell>
          <cell r="BI42">
            <v>0.12845999999999999</v>
          </cell>
          <cell r="BJ42">
            <v>0.12845999999999999</v>
          </cell>
          <cell r="BK42">
            <v>0.1321</v>
          </cell>
          <cell r="BL42">
            <v>0.12626999999999999</v>
          </cell>
          <cell r="BM42">
            <v>0.12572</v>
          </cell>
          <cell r="BN42">
            <v>0.13880000000000001</v>
          </cell>
          <cell r="BO42">
            <v>1262.51</v>
          </cell>
          <cell r="BP42">
            <v>1226.3599999999999</v>
          </cell>
          <cell r="BQ42">
            <v>0.13414000000000001</v>
          </cell>
          <cell r="BR42">
            <v>0.12837000000000001</v>
          </cell>
          <cell r="BS42">
            <v>0.12451</v>
          </cell>
          <cell r="BT42">
            <v>0.13436000000000001</v>
          </cell>
          <cell r="BU42">
            <v>0.1225</v>
          </cell>
          <cell r="BV42">
            <v>0.13653000000000001</v>
          </cell>
          <cell r="BW42">
            <v>0.14904999999999999</v>
          </cell>
          <cell r="BX42">
            <v>0.13922000000000001</v>
          </cell>
          <cell r="BY42">
            <v>0.14161000000000001</v>
          </cell>
          <cell r="BZ42">
            <v>0.14169000000000001</v>
          </cell>
          <cell r="CA42">
            <v>0.13622999999999999</v>
          </cell>
          <cell r="CB42">
            <v>0.12875</v>
          </cell>
          <cell r="CC42">
            <v>0.13006999999999999</v>
          </cell>
          <cell r="CD42">
            <v>0.13492000000000001</v>
          </cell>
          <cell r="CE42">
            <v>0.13600999999999999</v>
          </cell>
          <cell r="CF42">
            <v>0.13913</v>
          </cell>
          <cell r="CG42">
            <v>0.13381000000000001</v>
          </cell>
          <cell r="CH42">
            <v>0.1227</v>
          </cell>
          <cell r="CI42">
            <v>0.12497</v>
          </cell>
          <cell r="CJ42">
            <v>0.11802</v>
          </cell>
          <cell r="CK42">
            <v>0.10928</v>
          </cell>
          <cell r="CL42" t="e">
            <v>#N/A</v>
          </cell>
          <cell r="CM42" t="e">
            <v>#N/A</v>
          </cell>
          <cell r="CN42" t="e">
            <v>#N/A</v>
          </cell>
          <cell r="CO42" t="e">
            <v>#N/A</v>
          </cell>
          <cell r="CP42" t="e">
            <v>#N/A</v>
          </cell>
          <cell r="CQ42" t="e">
            <v>#N/A</v>
          </cell>
          <cell r="CR42" t="e">
            <v>#N/A</v>
          </cell>
          <cell r="CS42" t="e">
            <v>#N/A</v>
          </cell>
          <cell r="CT42" t="e">
            <v>#N/A</v>
          </cell>
          <cell r="CU42" t="e">
            <v>#N/A</v>
          </cell>
          <cell r="CV42" t="e">
            <v>#N/A</v>
          </cell>
          <cell r="CW42" t="e">
            <v>#N/A</v>
          </cell>
          <cell r="CX42" t="e">
            <v>#N/A</v>
          </cell>
          <cell r="CY42" t="e">
            <v>#N/A</v>
          </cell>
          <cell r="CZ42" t="e">
            <v>#N/A</v>
          </cell>
          <cell r="DA42" t="e">
            <v>#N/A</v>
          </cell>
          <cell r="DB42" t="e">
            <v>#N/A</v>
          </cell>
          <cell r="DC42" t="e">
            <v>#N/A</v>
          </cell>
          <cell r="DD42" t="e">
            <v>#N/A</v>
          </cell>
          <cell r="DE42" t="e">
            <v>#N/A</v>
          </cell>
          <cell r="DF42" t="e">
            <v>#N/A</v>
          </cell>
          <cell r="DG42" t="e">
            <v>#N/A</v>
          </cell>
          <cell r="DH42" t="e">
            <v>#N/A</v>
          </cell>
          <cell r="DI42" t="e">
            <v>#N/A</v>
          </cell>
          <cell r="DJ42" t="e">
            <v>#N/A</v>
          </cell>
          <cell r="DK42" t="e">
            <v>#N/A</v>
          </cell>
          <cell r="DL42" t="e">
            <v>#N/A</v>
          </cell>
          <cell r="DM42" t="e">
            <v>#N/A</v>
          </cell>
          <cell r="DN42" t="e">
            <v>#N/A</v>
          </cell>
          <cell r="DO42" t="e">
            <v>#N/A</v>
          </cell>
          <cell r="DP42" t="e">
            <v>#N/A</v>
          </cell>
          <cell r="DQ42" t="e">
            <v>#N/A</v>
          </cell>
          <cell r="DR42" t="e">
            <v>#N/A</v>
          </cell>
          <cell r="DS42" t="e">
            <v>#N/A</v>
          </cell>
          <cell r="DT42" t="e">
            <v>#N/A</v>
          </cell>
        </row>
        <row r="43">
          <cell r="A43" t="str">
            <v>Manulife Dana Ekuitas Syariah</v>
          </cell>
          <cell r="B43" t="str">
            <v>AJ Manulife Indonesia</v>
          </cell>
          <cell r="C43" t="str">
            <v>SEF</v>
          </cell>
          <cell r="D43" t="str">
            <v>SEF</v>
          </cell>
          <cell r="E43" t="str">
            <v>Syequity</v>
          </cell>
          <cell r="F43">
            <v>2576.81</v>
          </cell>
          <cell r="G43">
            <v>2546.56</v>
          </cell>
          <cell r="H43">
            <v>2570.3000000000002</v>
          </cell>
          <cell r="I43">
            <v>2567.77</v>
          </cell>
          <cell r="J43">
            <v>2707.3</v>
          </cell>
          <cell r="K43">
            <v>2733.8</v>
          </cell>
          <cell r="L43">
            <v>2691.8</v>
          </cell>
          <cell r="M43">
            <v>2722.93</v>
          </cell>
          <cell r="N43">
            <v>2551.64</v>
          </cell>
          <cell r="O43">
            <v>2451.64</v>
          </cell>
          <cell r="P43">
            <v>2453.4299999999998</v>
          </cell>
          <cell r="Q43">
            <v>2421.37</v>
          </cell>
          <cell r="R43">
            <v>2345.3000000000002</v>
          </cell>
          <cell r="S43">
            <v>2255.1</v>
          </cell>
          <cell r="T43">
            <v>2261.6999999999998</v>
          </cell>
          <cell r="U43">
            <v>2266.81</v>
          </cell>
          <cell r="V43">
            <v>2221.7199999999998</v>
          </cell>
          <cell r="W43">
            <v>2072.7800000000002</v>
          </cell>
          <cell r="X43">
            <v>2168.62</v>
          </cell>
          <cell r="Y43">
            <v>2344.7199999999998</v>
          </cell>
          <cell r="Z43">
            <v>2417.02</v>
          </cell>
          <cell r="AA43">
            <v>2609.58</v>
          </cell>
          <cell r="AB43">
            <v>2510.63</v>
          </cell>
          <cell r="AC43">
            <v>2654.24</v>
          </cell>
          <cell r="AD43">
            <v>2746</v>
          </cell>
          <cell r="AE43">
            <v>2658.06</v>
          </cell>
          <cell r="AF43">
            <v>2614.62</v>
          </cell>
          <cell r="AG43">
            <v>2600.1799999999998</v>
          </cell>
          <cell r="AH43">
            <v>2533.17</v>
          </cell>
          <cell r="AI43">
            <v>2586.4</v>
          </cell>
          <cell r="AJ43">
            <v>2665.1</v>
          </cell>
          <cell r="AK43">
            <v>2625.74</v>
          </cell>
          <cell r="AL43">
            <v>2471.64</v>
          </cell>
          <cell r="AM43">
            <v>2546.3000000000002</v>
          </cell>
          <cell r="AN43">
            <v>2452.5700000000002</v>
          </cell>
          <cell r="AO43">
            <v>2407.96</v>
          </cell>
          <cell r="AP43">
            <v>2336.38</v>
          </cell>
          <cell r="AQ43">
            <v>2227.3200000000002</v>
          </cell>
          <cell r="AR43">
            <v>2125.62</v>
          </cell>
          <cell r="AS43">
            <v>2136.87</v>
          </cell>
          <cell r="AT43">
            <v>2292.75</v>
          </cell>
          <cell r="AU43">
            <v>2225.2399999999998</v>
          </cell>
          <cell r="AV43">
            <v>2126.17</v>
          </cell>
          <cell r="AW43">
            <v>2330.39</v>
          </cell>
          <cell r="AX43">
            <v>2371.1</v>
          </cell>
          <cell r="AY43">
            <v>2567.46</v>
          </cell>
          <cell r="AZ43">
            <v>2440.64</v>
          </cell>
          <cell r="BA43">
            <v>2387.54</v>
          </cell>
          <cell r="BB43">
            <v>2280.58</v>
          </cell>
          <cell r="BC43">
            <v>2181.0700000000002</v>
          </cell>
          <cell r="BD43">
            <v>2122.36</v>
          </cell>
          <cell r="BE43">
            <v>2122.36</v>
          </cell>
          <cell r="BF43">
            <v>2148</v>
          </cell>
          <cell r="BG43">
            <v>2175.31</v>
          </cell>
          <cell r="BH43">
            <v>2085.96</v>
          </cell>
          <cell r="BI43">
            <v>2085.96</v>
          </cell>
          <cell r="BJ43">
            <v>2009.48</v>
          </cell>
          <cell r="BK43">
            <v>2035.83</v>
          </cell>
          <cell r="BL43">
            <v>1947.97</v>
          </cell>
          <cell r="BM43">
            <v>1945.9</v>
          </cell>
          <cell r="BN43">
            <v>2072.92</v>
          </cell>
          <cell r="BO43">
            <v>2076.1999999999998</v>
          </cell>
          <cell r="BP43">
            <v>1975.44</v>
          </cell>
          <cell r="BQ43">
            <v>1956.35</v>
          </cell>
          <cell r="BR43">
            <v>1896.43</v>
          </cell>
          <cell r="BS43">
            <v>1830.79</v>
          </cell>
          <cell r="BT43">
            <v>1871.07</v>
          </cell>
          <cell r="BU43">
            <v>1739.53</v>
          </cell>
          <cell r="BV43">
            <v>1862.79</v>
          </cell>
          <cell r="BW43">
            <v>1981.43</v>
          </cell>
          <cell r="BX43">
            <v>1872.34</v>
          </cell>
          <cell r="BY43">
            <v>1865.88</v>
          </cell>
          <cell r="BZ43">
            <v>1858.82</v>
          </cell>
          <cell r="CA43">
            <v>1810.73</v>
          </cell>
          <cell r="CB43">
            <v>1764.35</v>
          </cell>
          <cell r="CC43">
            <v>1773.54</v>
          </cell>
          <cell r="CD43">
            <v>1876.51</v>
          </cell>
          <cell r="CE43">
            <v>1854.97</v>
          </cell>
          <cell r="CF43">
            <v>1921.63</v>
          </cell>
          <cell r="CG43">
            <v>1856.3</v>
          </cell>
          <cell r="CH43">
            <v>1718.73</v>
          </cell>
          <cell r="CI43">
            <v>1745.72</v>
          </cell>
          <cell r="CJ43">
            <v>1671.11</v>
          </cell>
          <cell r="CK43">
            <v>1580.18</v>
          </cell>
          <cell r="CL43">
            <v>1687.35</v>
          </cell>
          <cell r="CM43">
            <v>1620.95</v>
          </cell>
          <cell r="CN43">
            <v>1534.82</v>
          </cell>
          <cell r="CO43">
            <v>1564.24</v>
          </cell>
          <cell r="CP43">
            <v>1515.17</v>
          </cell>
          <cell r="CQ43">
            <v>1441.19</v>
          </cell>
          <cell r="CR43">
            <v>1387.33</v>
          </cell>
          <cell r="CS43">
            <v>1414.61</v>
          </cell>
          <cell r="CT43">
            <v>1375.42</v>
          </cell>
          <cell r="CU43">
            <v>1355.96</v>
          </cell>
          <cell r="CV43">
            <v>1158.43</v>
          </cell>
          <cell r="CW43">
            <v>1078.94</v>
          </cell>
          <cell r="CX43">
            <v>917.43</v>
          </cell>
          <cell r="CY43">
            <v>786.45</v>
          </cell>
          <cell r="CZ43">
            <v>734.78</v>
          </cell>
          <cell r="DA43">
            <v>738.26</v>
          </cell>
          <cell r="DB43">
            <v>747.76</v>
          </cell>
          <cell r="DC43">
            <v>675.56</v>
          </cell>
          <cell r="DD43">
            <v>654.77</v>
          </cell>
          <cell r="DE43">
            <v>903.7</v>
          </cell>
          <cell r="DF43">
            <v>1024.6199999999999</v>
          </cell>
          <cell r="DG43">
            <v>1049.33</v>
          </cell>
          <cell r="DH43">
            <v>1150.4100000000001</v>
          </cell>
          <cell r="DI43">
            <v>1172.95</v>
          </cell>
          <cell r="DJ43">
            <v>1113.8599999999999</v>
          </cell>
          <cell r="DK43">
            <v>1159.92</v>
          </cell>
          <cell r="DL43">
            <v>1281.9000000000001</v>
          </cell>
          <cell r="DM43">
            <v>1209.42</v>
          </cell>
          <cell r="DN43">
            <v>1247.71</v>
          </cell>
          <cell r="DO43">
            <v>1247.71</v>
          </cell>
          <cell r="DP43">
            <v>1195.03</v>
          </cell>
          <cell r="DQ43">
            <v>1073.75</v>
          </cell>
          <cell r="DR43">
            <v>978.8</v>
          </cell>
          <cell r="DS43">
            <v>1057.1500000000001</v>
          </cell>
          <cell r="DT43" t="e">
            <v>#N/A</v>
          </cell>
        </row>
        <row r="44">
          <cell r="A44" t="str">
            <v>Manulife Dana Berimbang Syariah</v>
          </cell>
          <cell r="B44" t="str">
            <v>AJ Manulife Indonesia</v>
          </cell>
          <cell r="D44" t="str">
            <v>SMF</v>
          </cell>
          <cell r="E44" t="str">
            <v>Sybalance</v>
          </cell>
          <cell r="F44">
            <v>1595.06</v>
          </cell>
          <cell r="G44">
            <v>1577.91</v>
          </cell>
          <cell r="H44">
            <v>1575.6</v>
          </cell>
          <cell r="I44">
            <v>1557.22</v>
          </cell>
          <cell r="J44">
            <v>1622.63</v>
          </cell>
          <cell r="K44">
            <v>1632.4</v>
          </cell>
          <cell r="L44">
            <v>1615.7</v>
          </cell>
          <cell r="M44">
            <v>1619.52</v>
          </cell>
          <cell r="N44">
            <v>1544.8</v>
          </cell>
          <cell r="O44">
            <v>1504.43</v>
          </cell>
          <cell r="P44">
            <v>1511.14</v>
          </cell>
          <cell r="Q44">
            <v>1487.14</v>
          </cell>
          <cell r="R44">
            <v>1443.27</v>
          </cell>
          <cell r="S44">
            <v>1406.58</v>
          </cell>
          <cell r="T44">
            <v>1393.01</v>
          </cell>
          <cell r="U44">
            <v>1392.83</v>
          </cell>
          <cell r="V44">
            <v>1364.47</v>
          </cell>
          <cell r="W44">
            <v>1294.42</v>
          </cell>
          <cell r="X44">
            <v>1336.77</v>
          </cell>
          <cell r="Y44">
            <v>1397.67</v>
          </cell>
          <cell r="Z44">
            <v>1422.83</v>
          </cell>
          <cell r="AA44">
            <v>1480.32</v>
          </cell>
          <cell r="AB44">
            <v>1455.93</v>
          </cell>
          <cell r="AC44">
            <v>1505.23</v>
          </cell>
          <cell r="AD44">
            <v>1529.5</v>
          </cell>
          <cell r="AE44">
            <v>1497.99</v>
          </cell>
          <cell r="AF44">
            <v>1474.49</v>
          </cell>
          <cell r="AG44">
            <v>1467.25</v>
          </cell>
          <cell r="AH44">
            <v>1439.64</v>
          </cell>
          <cell r="AI44">
            <v>1453.3</v>
          </cell>
          <cell r="AJ44">
            <v>1475</v>
          </cell>
          <cell r="AK44">
            <v>1462.78</v>
          </cell>
          <cell r="AL44">
            <v>1405.51</v>
          </cell>
          <cell r="AM44">
            <v>1426.33</v>
          </cell>
          <cell r="AN44">
            <v>1398.46</v>
          </cell>
          <cell r="AO44">
            <v>1384.34</v>
          </cell>
          <cell r="AP44">
            <v>1358.62</v>
          </cell>
          <cell r="AQ44">
            <v>1316.4</v>
          </cell>
          <cell r="AR44">
            <v>1264.6199999999999</v>
          </cell>
          <cell r="AS44">
            <v>1267.0899999999999</v>
          </cell>
          <cell r="AT44">
            <v>1338.17</v>
          </cell>
          <cell r="AU44">
            <v>1308.29</v>
          </cell>
          <cell r="AV44">
            <v>1265.22</v>
          </cell>
          <cell r="AW44">
            <v>1346.19</v>
          </cell>
          <cell r="AX44">
            <v>1367.12</v>
          </cell>
          <cell r="AY44">
            <v>1452.95</v>
          </cell>
          <cell r="AZ44">
            <v>1414.11</v>
          </cell>
          <cell r="BA44">
            <v>1393.05</v>
          </cell>
          <cell r="BB44">
            <v>1357.57</v>
          </cell>
          <cell r="BC44">
            <v>1321.83</v>
          </cell>
          <cell r="BD44">
            <v>1298.23</v>
          </cell>
          <cell r="BE44">
            <v>1298.23</v>
          </cell>
          <cell r="BF44">
            <v>1304.23</v>
          </cell>
          <cell r="BG44">
            <v>1298.95</v>
          </cell>
          <cell r="BH44">
            <v>1262.4100000000001</v>
          </cell>
          <cell r="BI44">
            <v>1262.4100000000001</v>
          </cell>
          <cell r="BJ44">
            <v>1233.3599999999999</v>
          </cell>
          <cell r="BK44">
            <v>1252.9100000000001</v>
          </cell>
          <cell r="BL44">
            <v>1222.18</v>
          </cell>
          <cell r="BM44">
            <v>1218.03</v>
          </cell>
          <cell r="BN44">
            <v>1274.33</v>
          </cell>
          <cell r="BO44">
            <v>1274.3599999999999</v>
          </cell>
          <cell r="BP44">
            <v>1240.4100000000001</v>
          </cell>
          <cell r="BQ44">
            <v>1227.1300000000001</v>
          </cell>
          <cell r="BR44">
            <v>1196.97</v>
          </cell>
          <cell r="BS44">
            <v>1175.72</v>
          </cell>
          <cell r="BT44">
            <v>1193.01</v>
          </cell>
          <cell r="BU44">
            <v>1143.6300000000001</v>
          </cell>
          <cell r="BV44">
            <v>1184.28</v>
          </cell>
          <cell r="BW44">
            <v>1222.51</v>
          </cell>
          <cell r="BX44">
            <v>1176.6300000000001</v>
          </cell>
          <cell r="BY44">
            <v>1176.8399999999999</v>
          </cell>
          <cell r="BZ44">
            <v>1173.8399999999999</v>
          </cell>
          <cell r="CA44">
            <v>1152.53</v>
          </cell>
          <cell r="CB44">
            <v>1132.58</v>
          </cell>
          <cell r="CC44">
            <v>1139.31</v>
          </cell>
          <cell r="CD44">
            <v>1177.1099999999999</v>
          </cell>
          <cell r="CE44">
            <v>1172.67</v>
          </cell>
          <cell r="CF44">
            <v>1201.73</v>
          </cell>
          <cell r="CG44">
            <v>1172.0899999999999</v>
          </cell>
          <cell r="CH44">
            <v>1121.1400000000001</v>
          </cell>
          <cell r="CI44">
            <v>1128.67</v>
          </cell>
          <cell r="CJ44">
            <v>1093.01</v>
          </cell>
          <cell r="CK44">
            <v>1057.4100000000001</v>
          </cell>
          <cell r="CL44">
            <v>1098.02</v>
          </cell>
          <cell r="CM44">
            <v>1071.28</v>
          </cell>
          <cell r="CN44" t="e">
            <v>#N/A</v>
          </cell>
          <cell r="CO44" t="e">
            <v>#N/A</v>
          </cell>
          <cell r="CP44" t="e">
            <v>#N/A</v>
          </cell>
          <cell r="CQ44" t="e">
            <v>#N/A</v>
          </cell>
          <cell r="CR44" t="e">
            <v>#N/A</v>
          </cell>
          <cell r="CS44" t="e">
            <v>#N/A</v>
          </cell>
          <cell r="CT44" t="e">
            <v>#N/A</v>
          </cell>
          <cell r="CU44" t="e">
            <v>#N/A</v>
          </cell>
          <cell r="CV44" t="e">
            <v>#N/A</v>
          </cell>
          <cell r="CW44" t="e">
            <v>#N/A</v>
          </cell>
          <cell r="CX44" t="e">
            <v>#N/A</v>
          </cell>
          <cell r="CY44" t="e">
            <v>#N/A</v>
          </cell>
          <cell r="CZ44" t="e">
            <v>#N/A</v>
          </cell>
          <cell r="DA44" t="e">
            <v>#N/A</v>
          </cell>
          <cell r="DB44" t="e">
            <v>#N/A</v>
          </cell>
          <cell r="DC44" t="e">
            <v>#N/A</v>
          </cell>
          <cell r="DD44" t="e">
            <v>#N/A</v>
          </cell>
          <cell r="DE44" t="e">
            <v>#N/A</v>
          </cell>
          <cell r="DF44" t="e">
            <v>#N/A</v>
          </cell>
          <cell r="DG44" t="e">
            <v>#N/A</v>
          </cell>
          <cell r="DH44" t="e">
            <v>#N/A</v>
          </cell>
          <cell r="DI44" t="e">
            <v>#N/A</v>
          </cell>
          <cell r="DJ44" t="e">
            <v>#N/A</v>
          </cell>
          <cell r="DK44" t="e">
            <v>#N/A</v>
          </cell>
          <cell r="DL44" t="e">
            <v>#N/A</v>
          </cell>
          <cell r="DM44" t="e">
            <v>#N/A</v>
          </cell>
          <cell r="DN44" t="e">
            <v>#N/A</v>
          </cell>
          <cell r="DO44" t="e">
            <v>#N/A</v>
          </cell>
          <cell r="DP44" t="e">
            <v>#N/A</v>
          </cell>
          <cell r="DQ44" t="e">
            <v>#N/A</v>
          </cell>
          <cell r="DR44" t="e">
            <v>#N/A</v>
          </cell>
          <cell r="DS44" t="e">
            <v>#N/A</v>
          </cell>
          <cell r="DT44" t="e">
            <v>#N/A</v>
          </cell>
        </row>
        <row r="45">
          <cell r="A45" t="str">
            <v>Manulife Dana Pasar Uang Syariah</v>
          </cell>
          <cell r="B45" t="str">
            <v>AJ Manulife Indonesia</v>
          </cell>
          <cell r="C45" t="str">
            <v>SCBF</v>
          </cell>
          <cell r="D45" t="str">
            <v>SCBFC</v>
          </cell>
          <cell r="E45" t="str">
            <v>Sycash</v>
          </cell>
          <cell r="F45">
            <v>1199.17</v>
          </cell>
          <cell r="G45">
            <v>1196.29</v>
          </cell>
          <cell r="H45">
            <v>1193.04</v>
          </cell>
          <cell r="I45">
            <v>1190.1099999999999</v>
          </cell>
          <cell r="J45">
            <v>1186.74</v>
          </cell>
          <cell r="K45">
            <v>1183.53</v>
          </cell>
          <cell r="L45">
            <v>1180.18</v>
          </cell>
          <cell r="M45">
            <v>1176.6500000000001</v>
          </cell>
          <cell r="N45">
            <v>1173.3800000000001</v>
          </cell>
          <cell r="O45">
            <v>1170.04</v>
          </cell>
          <cell r="P45">
            <v>1166.33</v>
          </cell>
          <cell r="Q45">
            <v>1163.17</v>
          </cell>
          <cell r="R45">
            <v>1158.94</v>
          </cell>
          <cell r="S45">
            <v>1155.1199999999999</v>
          </cell>
          <cell r="T45">
            <v>1151.8900000000001</v>
          </cell>
          <cell r="U45">
            <v>1148.3</v>
          </cell>
          <cell r="V45">
            <v>1143.8499999999999</v>
          </cell>
          <cell r="W45">
            <v>1139.31</v>
          </cell>
          <cell r="X45">
            <v>1134.92</v>
          </cell>
          <cell r="Y45">
            <v>1131.2</v>
          </cell>
          <cell r="Z45">
            <v>1126.8599999999999</v>
          </cell>
          <cell r="AA45">
            <v>1122.54</v>
          </cell>
          <cell r="AB45">
            <v>1118.54</v>
          </cell>
          <cell r="AC45">
            <v>1115.31</v>
          </cell>
          <cell r="AD45">
            <v>1111.3900000000001</v>
          </cell>
          <cell r="AE45">
            <v>1107.5999999999999</v>
          </cell>
          <cell r="AF45">
            <v>1103.3800000000001</v>
          </cell>
          <cell r="AG45">
            <v>1098.94</v>
          </cell>
          <cell r="AH45">
            <v>1095.1600000000001</v>
          </cell>
          <cell r="AI45">
            <v>1091.04</v>
          </cell>
          <cell r="AJ45">
            <v>1087.42</v>
          </cell>
          <cell r="AK45">
            <v>1083.6199999999999</v>
          </cell>
          <cell r="AL45">
            <v>1080.33</v>
          </cell>
          <cell r="AM45">
            <v>1076.06</v>
          </cell>
          <cell r="AN45">
            <v>1071.73</v>
          </cell>
          <cell r="AO45">
            <v>1066.8399999999999</v>
          </cell>
          <cell r="AP45">
            <v>1062.18</v>
          </cell>
          <cell r="AQ45">
            <v>1058.1099999999999</v>
          </cell>
          <cell r="AR45">
            <v>1053.8</v>
          </cell>
          <cell r="AS45">
            <v>1050.17</v>
          </cell>
          <cell r="AT45">
            <v>1047.1199999999999</v>
          </cell>
          <cell r="AU45">
            <v>1043.67</v>
          </cell>
          <cell r="AV45">
            <v>1041.32</v>
          </cell>
          <cell r="AW45">
            <v>1038.73</v>
          </cell>
          <cell r="AX45">
            <v>1036.53</v>
          </cell>
          <cell r="AY45">
            <v>1034.5</v>
          </cell>
          <cell r="AZ45">
            <v>1032.5899999999999</v>
          </cell>
          <cell r="BA45">
            <v>1030.29</v>
          </cell>
          <cell r="BB45">
            <v>1029.1300000000001</v>
          </cell>
          <cell r="BC45">
            <v>1027.73</v>
          </cell>
          <cell r="BD45">
            <v>1025.3</v>
          </cell>
          <cell r="BE45">
            <v>1025.3</v>
          </cell>
          <cell r="BF45">
            <v>1024.0899999999999</v>
          </cell>
          <cell r="BG45">
            <v>1023.26</v>
          </cell>
          <cell r="BH45">
            <v>1022.29</v>
          </cell>
          <cell r="BI45">
            <v>1022.29</v>
          </cell>
          <cell r="BJ45">
            <v>1021.81</v>
          </cell>
          <cell r="BK45">
            <v>1021.18</v>
          </cell>
          <cell r="BL45">
            <v>1020.44</v>
          </cell>
          <cell r="BM45">
            <v>1019.84</v>
          </cell>
          <cell r="BN45">
            <v>1019.14</v>
          </cell>
          <cell r="BO45">
            <v>1018.04</v>
          </cell>
          <cell r="BP45">
            <v>1018.01</v>
          </cell>
          <cell r="BQ45">
            <v>1017.84</v>
          </cell>
          <cell r="BR45">
            <v>1017.42</v>
          </cell>
          <cell r="BS45">
            <v>1016.79</v>
          </cell>
          <cell r="BT45">
            <v>1015.72</v>
          </cell>
          <cell r="BU45">
            <v>1014.68</v>
          </cell>
          <cell r="BV45">
            <v>1013.09</v>
          </cell>
          <cell r="BW45">
            <v>1011.87</v>
          </cell>
          <cell r="BX45">
            <v>1010.64</v>
          </cell>
          <cell r="BY45">
            <v>1009.2</v>
          </cell>
          <cell r="BZ45">
            <v>1007.62</v>
          </cell>
          <cell r="CA45">
            <v>1006.07</v>
          </cell>
          <cell r="CB45">
            <v>1004.88</v>
          </cell>
          <cell r="CC45">
            <v>1003.51</v>
          </cell>
          <cell r="CD45">
            <v>1001.7</v>
          </cell>
          <cell r="CE45">
            <v>999.27</v>
          </cell>
          <cell r="CF45">
            <v>997.22</v>
          </cell>
          <cell r="CG45">
            <v>995.35</v>
          </cell>
          <cell r="CH45">
            <v>993.29</v>
          </cell>
          <cell r="CI45">
            <v>991.3</v>
          </cell>
          <cell r="CJ45">
            <v>988.08</v>
          </cell>
          <cell r="CK45">
            <v>986.52</v>
          </cell>
          <cell r="CL45">
            <v>985.31</v>
          </cell>
          <cell r="CM45">
            <v>985.26</v>
          </cell>
          <cell r="CN45" t="e">
            <v>#N/A</v>
          </cell>
          <cell r="CO45" t="e">
            <v>#N/A</v>
          </cell>
          <cell r="CP45" t="e">
            <v>#N/A</v>
          </cell>
          <cell r="CQ45" t="e">
            <v>#N/A</v>
          </cell>
          <cell r="CR45" t="e">
            <v>#N/A</v>
          </cell>
          <cell r="CS45" t="e">
            <v>#N/A</v>
          </cell>
          <cell r="CT45" t="e">
            <v>#N/A</v>
          </cell>
          <cell r="CU45" t="e">
            <v>#N/A</v>
          </cell>
          <cell r="CV45" t="e">
            <v>#N/A</v>
          </cell>
          <cell r="CW45" t="e">
            <v>#N/A</v>
          </cell>
          <cell r="CX45" t="e">
            <v>#N/A</v>
          </cell>
          <cell r="CY45" t="e">
            <v>#N/A</v>
          </cell>
          <cell r="CZ45" t="e">
            <v>#N/A</v>
          </cell>
          <cell r="DA45" t="e">
            <v>#N/A</v>
          </cell>
          <cell r="DB45" t="e">
            <v>#N/A</v>
          </cell>
          <cell r="DC45" t="e">
            <v>#N/A</v>
          </cell>
          <cell r="DD45" t="e">
            <v>#N/A</v>
          </cell>
          <cell r="DE45" t="e">
            <v>#N/A</v>
          </cell>
          <cell r="DF45" t="e">
            <v>#N/A</v>
          </cell>
          <cell r="DG45" t="e">
            <v>#N/A</v>
          </cell>
          <cell r="DH45" t="e">
            <v>#N/A</v>
          </cell>
          <cell r="DI45" t="e">
            <v>#N/A</v>
          </cell>
          <cell r="DJ45" t="e">
            <v>#N/A</v>
          </cell>
          <cell r="DK45" t="e">
            <v>#N/A</v>
          </cell>
          <cell r="DL45" t="e">
            <v>#N/A</v>
          </cell>
          <cell r="DM45" t="e">
            <v>#N/A</v>
          </cell>
          <cell r="DN45" t="e">
            <v>#N/A</v>
          </cell>
          <cell r="DO45" t="e">
            <v>#N/A</v>
          </cell>
          <cell r="DP45" t="e">
            <v>#N/A</v>
          </cell>
          <cell r="DQ45" t="e">
            <v>#N/A</v>
          </cell>
          <cell r="DR45" t="e">
            <v>#N/A</v>
          </cell>
          <cell r="DS45" t="e">
            <v>#N/A</v>
          </cell>
          <cell r="DT45" t="e">
            <v>#N/A</v>
          </cell>
        </row>
        <row r="46">
          <cell r="A46" t="str">
            <v>Manulife Dana Ekuitas Small Mid Capital (Rupiah)</v>
          </cell>
          <cell r="B46" t="str">
            <v>AJ Manulife Indonesia</v>
          </cell>
          <cell r="D46" t="str">
            <v>REP</v>
          </cell>
          <cell r="E46" t="str">
            <v>Equity</v>
          </cell>
          <cell r="F46">
            <v>1207.9100000000001</v>
          </cell>
          <cell r="G46">
            <v>1176.68</v>
          </cell>
          <cell r="H46">
            <v>1173.3</v>
          </cell>
          <cell r="I46">
            <v>1181.4100000000001</v>
          </cell>
          <cell r="J46">
            <v>1260.72</v>
          </cell>
          <cell r="K46">
            <v>1257.72</v>
          </cell>
          <cell r="L46">
            <v>1256.45</v>
          </cell>
          <cell r="M46">
            <v>1289.46</v>
          </cell>
          <cell r="N46">
            <v>1215.2</v>
          </cell>
          <cell r="O46">
            <v>1151.1600000000001</v>
          </cell>
          <cell r="P46">
            <v>1170.83</v>
          </cell>
          <cell r="Q46">
            <v>1157.4000000000001</v>
          </cell>
          <cell r="R46">
            <v>1092.95</v>
          </cell>
          <cell r="S46">
            <v>1042.4100000000001</v>
          </cell>
          <cell r="T46">
            <v>1061.52</v>
          </cell>
          <cell r="U46">
            <v>1074.75</v>
          </cell>
          <cell r="V46">
            <v>1064.22</v>
          </cell>
          <cell r="W46">
            <v>969.39</v>
          </cell>
          <cell r="X46">
            <v>1043.32</v>
          </cell>
          <cell r="Y46">
            <v>1158.9000000000001</v>
          </cell>
          <cell r="Z46">
            <v>1201.77</v>
          </cell>
          <cell r="AA46">
            <v>1317.82</v>
          </cell>
          <cell r="AB46">
            <v>1282.81</v>
          </cell>
          <cell r="AC46">
            <v>1393.58</v>
          </cell>
          <cell r="AD46">
            <v>1444.91</v>
          </cell>
          <cell r="AE46">
            <v>1400.7</v>
          </cell>
          <cell r="AF46">
            <v>1367.8</v>
          </cell>
          <cell r="AG46">
            <v>1376.96</v>
          </cell>
          <cell r="AH46">
            <v>1332.89</v>
          </cell>
          <cell r="AI46">
            <v>1362.9</v>
          </cell>
          <cell r="AJ46">
            <v>1403.19</v>
          </cell>
          <cell r="AK46">
            <v>1369.69</v>
          </cell>
          <cell r="AL46">
            <v>1296.23</v>
          </cell>
          <cell r="AM46">
            <v>1358.28</v>
          </cell>
          <cell r="AN46">
            <v>1328.25</v>
          </cell>
          <cell r="AO46">
            <v>1327.8</v>
          </cell>
          <cell r="AP46">
            <v>1269.3499999999999</v>
          </cell>
          <cell r="AQ46">
            <v>1186.52</v>
          </cell>
          <cell r="AR46">
            <v>1141.56</v>
          </cell>
          <cell r="AS46">
            <v>1186.17</v>
          </cell>
          <cell r="AT46">
            <v>1266.01</v>
          </cell>
          <cell r="AU46">
            <v>1224.48</v>
          </cell>
          <cell r="AV46">
            <v>1213.01</v>
          </cell>
          <cell r="AW46">
            <v>1340.26</v>
          </cell>
          <cell r="AX46">
            <v>1416.84</v>
          </cell>
          <cell r="AY46">
            <v>1571.51</v>
          </cell>
          <cell r="AZ46">
            <v>1493.72</v>
          </cell>
          <cell r="BA46">
            <v>1480.6</v>
          </cell>
          <cell r="BB46">
            <v>1395.5</v>
          </cell>
          <cell r="BC46">
            <v>1313.21</v>
          </cell>
          <cell r="BD46">
            <v>1249.1400000000001</v>
          </cell>
          <cell r="BE46" t="e">
            <v>#N/A</v>
          </cell>
          <cell r="BF46" t="e">
            <v>#N/A</v>
          </cell>
          <cell r="BG46" t="e">
            <v>#N/A</v>
          </cell>
          <cell r="BH46" t="e">
            <v>#N/A</v>
          </cell>
          <cell r="BI46" t="e">
            <v>#N/A</v>
          </cell>
          <cell r="BJ46" t="e">
            <v>#N/A</v>
          </cell>
          <cell r="BK46" t="e">
            <v>#N/A</v>
          </cell>
          <cell r="BL46" t="e">
            <v>#N/A</v>
          </cell>
          <cell r="BM46" t="e">
            <v>#N/A</v>
          </cell>
          <cell r="BN46" t="e">
            <v>#N/A</v>
          </cell>
          <cell r="BO46" t="e">
            <v>#N/A</v>
          </cell>
          <cell r="BP46" t="e">
            <v>#N/A</v>
          </cell>
          <cell r="BQ46" t="e">
            <v>#N/A</v>
          </cell>
          <cell r="BR46" t="e">
            <v>#N/A</v>
          </cell>
          <cell r="BS46" t="e">
            <v>#N/A</v>
          </cell>
          <cell r="BT46" t="e">
            <v>#N/A</v>
          </cell>
          <cell r="BU46" t="e">
            <v>#N/A</v>
          </cell>
          <cell r="BV46" t="e">
            <v>#N/A</v>
          </cell>
          <cell r="BW46" t="e">
            <v>#N/A</v>
          </cell>
          <cell r="BX46" t="e">
            <v>#N/A</v>
          </cell>
          <cell r="BY46" t="e">
            <v>#N/A</v>
          </cell>
          <cell r="BZ46" t="e">
            <v>#N/A</v>
          </cell>
          <cell r="CA46" t="e">
            <v>#N/A</v>
          </cell>
          <cell r="CB46" t="e">
            <v>#N/A</v>
          </cell>
          <cell r="CC46" t="e">
            <v>#N/A</v>
          </cell>
          <cell r="CD46" t="e">
            <v>#N/A</v>
          </cell>
          <cell r="CE46" t="e">
            <v>#N/A</v>
          </cell>
          <cell r="CF46" t="e">
            <v>#N/A</v>
          </cell>
          <cell r="CG46" t="e">
            <v>#N/A</v>
          </cell>
          <cell r="CH46" t="e">
            <v>#N/A</v>
          </cell>
          <cell r="CI46" t="e">
            <v>#N/A</v>
          </cell>
          <cell r="CJ46" t="e">
            <v>#N/A</v>
          </cell>
          <cell r="CK46" t="e">
            <v>#N/A</v>
          </cell>
          <cell r="CL46" t="e">
            <v>#N/A</v>
          </cell>
          <cell r="CM46" t="e">
            <v>#N/A</v>
          </cell>
          <cell r="CN46" t="e">
            <v>#N/A</v>
          </cell>
          <cell r="CO46" t="e">
            <v>#N/A</v>
          </cell>
          <cell r="CP46" t="e">
            <v>#N/A</v>
          </cell>
          <cell r="CQ46" t="e">
            <v>#N/A</v>
          </cell>
          <cell r="CR46" t="e">
            <v>#N/A</v>
          </cell>
          <cell r="CS46" t="e">
            <v>#N/A</v>
          </cell>
          <cell r="CT46" t="e">
            <v>#N/A</v>
          </cell>
          <cell r="CU46" t="e">
            <v>#N/A</v>
          </cell>
          <cell r="CV46" t="e">
            <v>#N/A</v>
          </cell>
          <cell r="CW46" t="e">
            <v>#N/A</v>
          </cell>
          <cell r="CX46" t="e">
            <v>#N/A</v>
          </cell>
          <cell r="CY46" t="e">
            <v>#N/A</v>
          </cell>
          <cell r="CZ46" t="e">
            <v>#N/A</v>
          </cell>
          <cell r="DA46" t="e">
            <v>#N/A</v>
          </cell>
          <cell r="DB46" t="e">
            <v>#N/A</v>
          </cell>
          <cell r="DC46" t="e">
            <v>#N/A</v>
          </cell>
          <cell r="DD46" t="e">
            <v>#N/A</v>
          </cell>
          <cell r="DE46" t="e">
            <v>#N/A</v>
          </cell>
          <cell r="DF46" t="e">
            <v>#N/A</v>
          </cell>
          <cell r="DG46" t="e">
            <v>#N/A</v>
          </cell>
          <cell r="DH46" t="e">
            <v>#N/A</v>
          </cell>
        </row>
        <row r="47">
          <cell r="A47" t="str">
            <v>Manulife Dana Ekuitas Optima Syariah</v>
          </cell>
          <cell r="B47" t="str">
            <v>AJ Manulife Indonesia</v>
          </cell>
          <cell r="C47" t="str">
            <v>SIE</v>
          </cell>
          <cell r="D47" t="str">
            <v>SIE</v>
          </cell>
          <cell r="E47" t="str">
            <v>Syequity</v>
          </cell>
          <cell r="F47">
            <v>1143.6500000000001</v>
          </cell>
          <cell r="G47">
            <v>1129.93</v>
          </cell>
          <cell r="H47">
            <v>1139.45</v>
          </cell>
          <cell r="I47">
            <v>1137.4000000000001</v>
          </cell>
          <cell r="J47">
            <v>1193.8399999999999</v>
          </cell>
          <cell r="K47">
            <v>1201.6400000000001</v>
          </cell>
          <cell r="L47">
            <v>1183.79</v>
          </cell>
          <cell r="M47">
            <v>1196.73</v>
          </cell>
          <cell r="N47">
            <v>1123.81</v>
          </cell>
          <cell r="O47">
            <v>1078.73</v>
          </cell>
          <cell r="P47">
            <v>1080.03</v>
          </cell>
          <cell r="Q47">
            <v>1068.53</v>
          </cell>
          <cell r="R47">
            <v>1039.6500000000001</v>
          </cell>
          <cell r="S47">
            <v>1002.83</v>
          </cell>
          <cell r="T47">
            <v>1005.45</v>
          </cell>
          <cell r="U47">
            <v>1005.9</v>
          </cell>
          <cell r="V47">
            <v>987.42</v>
          </cell>
          <cell r="W47">
            <v>928.79</v>
          </cell>
          <cell r="X47">
            <v>969.62</v>
          </cell>
          <cell r="Y47">
            <v>1037.55</v>
          </cell>
          <cell r="Z47">
            <v>1065.75</v>
          </cell>
          <cell r="AA47">
            <v>0.94055</v>
          </cell>
          <cell r="AB47">
            <v>0.94055</v>
          </cell>
          <cell r="AC47">
            <v>0.94055</v>
          </cell>
          <cell r="AD47">
            <v>0.94055</v>
          </cell>
          <cell r="AE47">
            <v>0.95772000000000002</v>
          </cell>
          <cell r="AF47">
            <v>0.9355</v>
          </cell>
          <cell r="AG47">
            <v>0.91596999999999995</v>
          </cell>
          <cell r="AH47">
            <v>0.90834000000000004</v>
          </cell>
          <cell r="AI47">
            <v>0.93345</v>
          </cell>
          <cell r="AJ47">
            <v>0.88246999999999998</v>
          </cell>
          <cell r="AK47">
            <v>0.92452000000000001</v>
          </cell>
          <cell r="AL47">
            <v>0.96618999999999999</v>
          </cell>
          <cell r="AM47">
            <v>0.94345000000000001</v>
          </cell>
          <cell r="AN47">
            <v>0.95372999999999997</v>
          </cell>
          <cell r="AO47">
            <v>0.95196000000000003</v>
          </cell>
          <cell r="AP47">
            <v>0.93598999999999999</v>
          </cell>
          <cell r="AQ47">
            <v>0.92591999999999997</v>
          </cell>
          <cell r="AR47">
            <v>0.96150999999999998</v>
          </cell>
          <cell r="AS47">
            <v>0.97645999999999999</v>
          </cell>
          <cell r="AT47">
            <v>1.0123500000000001</v>
          </cell>
          <cell r="AU47">
            <v>1.0200899999999999</v>
          </cell>
          <cell r="AV47">
            <v>0.99572000000000005</v>
          </cell>
          <cell r="AW47" t="e">
            <v>#N/A</v>
          </cell>
          <cell r="AX47" t="e">
            <v>#N/A</v>
          </cell>
          <cell r="AY47" t="e">
            <v>#N/A</v>
          </cell>
          <cell r="AZ47" t="e">
            <v>#N/A</v>
          </cell>
          <cell r="BA47" t="e">
            <v>#N/A</v>
          </cell>
          <cell r="BB47" t="e">
            <v>#N/A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 t="e">
            <v>#N/A</v>
          </cell>
          <cell r="BJ47" t="e">
            <v>#N/A</v>
          </cell>
          <cell r="BK47" t="e">
            <v>#N/A</v>
          </cell>
          <cell r="BL47" t="e">
            <v>#N/A</v>
          </cell>
          <cell r="BM47" t="e">
            <v>#N/A</v>
          </cell>
          <cell r="BN47" t="e">
            <v>#N/A</v>
          </cell>
          <cell r="BO47" t="e">
            <v>#N/A</v>
          </cell>
          <cell r="BP47" t="e">
            <v>#N/A</v>
          </cell>
          <cell r="BQ47" t="e">
            <v>#N/A</v>
          </cell>
          <cell r="BR47" t="e">
            <v>#N/A</v>
          </cell>
          <cell r="BS47" t="e">
            <v>#N/A</v>
          </cell>
          <cell r="BT47" t="e">
            <v>#N/A</v>
          </cell>
          <cell r="BU47" t="e">
            <v>#N/A</v>
          </cell>
          <cell r="BV47" t="e">
            <v>#N/A</v>
          </cell>
          <cell r="BW47" t="e">
            <v>#N/A</v>
          </cell>
          <cell r="BX47" t="e">
            <v>#N/A</v>
          </cell>
          <cell r="BY47" t="e">
            <v>#N/A</v>
          </cell>
          <cell r="BZ47" t="e">
            <v>#N/A</v>
          </cell>
          <cell r="CA47" t="e">
            <v>#N/A</v>
          </cell>
          <cell r="CB47" t="e">
            <v>#N/A</v>
          </cell>
          <cell r="CC47" t="e">
            <v>#N/A</v>
          </cell>
          <cell r="CD47" t="e">
            <v>#N/A</v>
          </cell>
          <cell r="CE47" t="e">
            <v>#N/A</v>
          </cell>
          <cell r="CF47" t="e">
            <v>#N/A</v>
          </cell>
          <cell r="CG47" t="e">
            <v>#N/A</v>
          </cell>
          <cell r="CH47" t="e">
            <v>#N/A</v>
          </cell>
          <cell r="CI47" t="e">
            <v>#N/A</v>
          </cell>
          <cell r="CJ47" t="e">
            <v>#N/A</v>
          </cell>
          <cell r="CK47" t="e">
            <v>#N/A</v>
          </cell>
          <cell r="CL47" t="e">
            <v>#N/A</v>
          </cell>
          <cell r="CM47" t="e">
            <v>#N/A</v>
          </cell>
          <cell r="CN47" t="e">
            <v>#N/A</v>
          </cell>
          <cell r="CO47" t="e">
            <v>#N/A</v>
          </cell>
          <cell r="CP47" t="e">
            <v>#N/A</v>
          </cell>
          <cell r="CQ47" t="e">
            <v>#N/A</v>
          </cell>
          <cell r="CR47" t="e">
            <v>#N/A</v>
          </cell>
          <cell r="CS47" t="e">
            <v>#N/A</v>
          </cell>
          <cell r="CT47" t="e">
            <v>#N/A</v>
          </cell>
          <cell r="CU47" t="e">
            <v>#N/A</v>
          </cell>
          <cell r="CV47" t="e">
            <v>#N/A</v>
          </cell>
          <cell r="CW47" t="e">
            <v>#N/A</v>
          </cell>
          <cell r="CX47" t="e">
            <v>#N/A</v>
          </cell>
          <cell r="CY47" t="e">
            <v>#N/A</v>
          </cell>
          <cell r="CZ47" t="e">
            <v>#N/A</v>
          </cell>
          <cell r="DA47" t="e">
            <v>#N/A</v>
          </cell>
          <cell r="DB47" t="e">
            <v>#N/A</v>
          </cell>
          <cell r="DC47" t="e">
            <v>#N/A</v>
          </cell>
          <cell r="DD47" t="e">
            <v>#N/A</v>
          </cell>
          <cell r="DE47" t="e">
            <v>#N/A</v>
          </cell>
          <cell r="DF47" t="e">
            <v>#N/A</v>
          </cell>
          <cell r="DG47" t="e">
            <v>#N/A</v>
          </cell>
          <cell r="DH47" t="e">
            <v>#N/A</v>
          </cell>
        </row>
        <row r="48">
          <cell r="A48" t="str">
            <v>Avrist Link Advantage Plus USD Fund</v>
          </cell>
          <cell r="B48" t="str">
            <v>PT Avrist Assurance</v>
          </cell>
          <cell r="V48">
            <v>0.92681000000000002</v>
          </cell>
          <cell r="W48">
            <v>0.92681000000000002</v>
          </cell>
          <cell r="X48">
            <v>0.94003000000000003</v>
          </cell>
          <cell r="Y48">
            <v>0.91952999999999996</v>
          </cell>
          <cell r="Z48">
            <v>0.92681000000000002</v>
          </cell>
          <cell r="AA48">
            <v>0.92681000000000002</v>
          </cell>
          <cell r="AB48">
            <v>0.92681000000000002</v>
          </cell>
          <cell r="AC48">
            <v>0.92681000000000002</v>
          </cell>
          <cell r="AD48">
            <v>0.92681000000000002</v>
          </cell>
          <cell r="AE48">
            <v>0.94003000000000003</v>
          </cell>
          <cell r="AF48">
            <v>0.91952999999999996</v>
          </cell>
          <cell r="AG48">
            <v>0.90166000000000002</v>
          </cell>
          <cell r="AH48">
            <v>0.89285000000000003</v>
          </cell>
          <cell r="AI48">
            <v>0.91234999999999999</v>
          </cell>
          <cell r="AJ48">
            <v>0.86685000000000001</v>
          </cell>
          <cell r="AK48">
            <v>0.90468999999999999</v>
          </cell>
          <cell r="AL48">
            <v>0.93301999999999996</v>
          </cell>
          <cell r="AM48">
            <v>0.91317000000000004</v>
          </cell>
          <cell r="AN48">
            <v>0.91825000000000001</v>
          </cell>
          <cell r="AO48">
            <v>0.91498999999999997</v>
          </cell>
          <cell r="AP48">
            <v>0.90302000000000004</v>
          </cell>
          <cell r="AQ48">
            <v>0.89800999999999997</v>
          </cell>
          <cell r="AR48">
            <v>0.93006</v>
          </cell>
          <cell r="AS48">
            <v>0.94676000000000005</v>
          </cell>
          <cell r="AT48">
            <v>0.98292999999999997</v>
          </cell>
          <cell r="AU48" t="e">
            <v>#N/A</v>
          </cell>
          <cell r="AV48" t="e">
            <v>#N/A</v>
          </cell>
          <cell r="AW48" t="e">
            <v>#N/A</v>
          </cell>
          <cell r="AX48" t="e">
            <v>#N/A</v>
          </cell>
          <cell r="AY48" t="e">
            <v>#N/A</v>
          </cell>
          <cell r="AZ48" t="e">
            <v>#N/A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E48" t="e">
            <v>#N/A</v>
          </cell>
          <cell r="BF48" t="e">
            <v>#N/A</v>
          </cell>
          <cell r="BG48" t="e">
            <v>#N/A</v>
          </cell>
          <cell r="BH48" t="e">
            <v>#N/A</v>
          </cell>
          <cell r="BI48" t="e">
            <v>#N/A</v>
          </cell>
          <cell r="BJ48" t="e">
            <v>#N/A</v>
          </cell>
          <cell r="BK48" t="e">
            <v>#N/A</v>
          </cell>
          <cell r="BL48" t="e">
            <v>#N/A</v>
          </cell>
          <cell r="BM48" t="e">
            <v>#N/A</v>
          </cell>
          <cell r="BN48">
            <v>0.95440000000000003</v>
          </cell>
          <cell r="BO48">
            <v>0.95440000000000003</v>
          </cell>
          <cell r="BP48">
            <v>0.97628999999999999</v>
          </cell>
          <cell r="BQ48">
            <v>0.95233000000000001</v>
          </cell>
          <cell r="BR48">
            <v>0.92759000000000003</v>
          </cell>
          <cell r="BS48">
            <v>0.91749000000000003</v>
          </cell>
          <cell r="BT48">
            <v>0.94943</v>
          </cell>
          <cell r="BU48">
            <v>0.89861000000000002</v>
          </cell>
          <cell r="BV48">
            <v>0.93794999999999995</v>
          </cell>
          <cell r="BW48">
            <v>1.0001</v>
          </cell>
          <cell r="BX48">
            <v>0.97865000000000002</v>
          </cell>
          <cell r="BY48">
            <v>0.99677000000000004</v>
          </cell>
          <cell r="BZ48">
            <v>0.99709999999999999</v>
          </cell>
          <cell r="CA48">
            <v>0.98450000000000004</v>
          </cell>
          <cell r="CB48">
            <v>0.96633000000000002</v>
          </cell>
          <cell r="CC48">
            <v>1.0013700000000001</v>
          </cell>
          <cell r="CD48">
            <v>1.0172399999999999</v>
          </cell>
          <cell r="CE48">
            <v>1.0701499999999999</v>
          </cell>
          <cell r="CF48">
            <v>1.0779300000000001</v>
          </cell>
          <cell r="CG48">
            <v>1.0491200000000001</v>
          </cell>
          <cell r="CH48">
            <v>1.0221</v>
          </cell>
          <cell r="CI48">
            <v>1.0260499999999999</v>
          </cell>
          <cell r="CJ48">
            <v>0.99192999999999998</v>
          </cell>
          <cell r="CK48">
            <v>0.97541</v>
          </cell>
          <cell r="CL48">
            <v>1.0083299999999999</v>
          </cell>
          <cell r="CM48">
            <v>1.0684499999999999</v>
          </cell>
          <cell r="CN48" t="e">
            <v>#N/A</v>
          </cell>
          <cell r="CO48" t="e">
            <v>#N/A</v>
          </cell>
          <cell r="CP48" t="e">
            <v>#N/A</v>
          </cell>
          <cell r="CQ48" t="e">
            <v>#N/A</v>
          </cell>
          <cell r="CR48" t="e">
            <v>#N/A</v>
          </cell>
          <cell r="CS48" t="e">
            <v>#N/A</v>
          </cell>
          <cell r="CT48" t="e">
            <v>#N/A</v>
          </cell>
          <cell r="CU48" t="e">
            <v>#N/A</v>
          </cell>
          <cell r="CV48" t="e">
            <v>#N/A</v>
          </cell>
          <cell r="CW48" t="e">
            <v>#N/A</v>
          </cell>
          <cell r="CX48" t="e">
            <v>#N/A</v>
          </cell>
          <cell r="CY48" t="e">
            <v>#N/A</v>
          </cell>
          <cell r="CZ48" t="e">
            <v>#N/A</v>
          </cell>
          <cell r="DA48" t="e">
            <v>#N/A</v>
          </cell>
          <cell r="DB48" t="e">
            <v>#N/A</v>
          </cell>
          <cell r="DC48" t="e">
            <v>#N/A</v>
          </cell>
          <cell r="DD48" t="e">
            <v>#N/A</v>
          </cell>
          <cell r="DE48" t="e">
            <v>#N/A</v>
          </cell>
          <cell r="DF48" t="e">
            <v>#N/A</v>
          </cell>
          <cell r="DG48" t="e">
            <v>#N/A</v>
          </cell>
          <cell r="DH48" t="e">
            <v>#N/A</v>
          </cell>
          <cell r="DI48" t="e">
            <v>#N/A</v>
          </cell>
          <cell r="DJ48" t="e">
            <v>#N/A</v>
          </cell>
          <cell r="DK48" t="e">
            <v>#N/A</v>
          </cell>
          <cell r="DL48" t="e">
            <v>#N/A</v>
          </cell>
          <cell r="DM48" t="e">
            <v>#N/A</v>
          </cell>
          <cell r="DN48" t="e">
            <v>#N/A</v>
          </cell>
          <cell r="DO48" t="e">
            <v>#N/A</v>
          </cell>
          <cell r="DP48" t="e">
            <v>#N/A</v>
          </cell>
          <cell r="DQ48" t="e">
            <v>#N/A</v>
          </cell>
          <cell r="DR48" t="e">
            <v>#N/A</v>
          </cell>
          <cell r="DS48" t="e">
            <v>#N/A</v>
          </cell>
          <cell r="DT48" t="e">
            <v>#N/A</v>
          </cell>
        </row>
        <row r="49">
          <cell r="A49" t="str">
            <v>Avrist Link Advantage Plus USD 2 Fund</v>
          </cell>
          <cell r="B49" t="str">
            <v>PT Avrist Assurance</v>
          </cell>
          <cell r="V49">
            <v>0.93928999999999996</v>
          </cell>
          <cell r="W49">
            <v>0.93928999999999996</v>
          </cell>
          <cell r="X49">
            <v>0.95304</v>
          </cell>
          <cell r="Y49">
            <v>0.93313000000000001</v>
          </cell>
          <cell r="Z49">
            <v>0.93928999999999996</v>
          </cell>
          <cell r="AA49">
            <v>0.93928999999999996</v>
          </cell>
          <cell r="AB49">
            <v>0.93928999999999996</v>
          </cell>
          <cell r="AC49">
            <v>0.93928999999999996</v>
          </cell>
          <cell r="AD49">
            <v>0.93928999999999996</v>
          </cell>
          <cell r="AE49">
            <v>0.95304</v>
          </cell>
          <cell r="AF49">
            <v>0.93313000000000001</v>
          </cell>
          <cell r="AG49">
            <v>0.91576000000000002</v>
          </cell>
          <cell r="AH49">
            <v>0.90752999999999995</v>
          </cell>
          <cell r="AI49">
            <v>0.92917000000000005</v>
          </cell>
          <cell r="AJ49">
            <v>0.88083</v>
          </cell>
          <cell r="AK49">
            <v>0.91971999999999998</v>
          </cell>
          <cell r="AL49">
            <v>0.95130999999999999</v>
          </cell>
          <cell r="AM49">
            <v>0.93086999999999998</v>
          </cell>
          <cell r="AN49">
            <v>0.94035999999999997</v>
          </cell>
          <cell r="AO49">
            <v>0.94306000000000001</v>
          </cell>
          <cell r="AP49">
            <v>0.93306</v>
          </cell>
          <cell r="AQ49">
            <v>0.92564999999999997</v>
          </cell>
          <cell r="AR49">
            <v>0.95789999999999997</v>
          </cell>
          <cell r="AS49">
            <v>0.97419999999999995</v>
          </cell>
          <cell r="AT49" t="e">
            <v>#N/A</v>
          </cell>
          <cell r="AU49" t="e">
            <v>#N/A</v>
          </cell>
          <cell r="AV49" t="e">
            <v>#N/A</v>
          </cell>
          <cell r="AW49" t="e">
            <v>#N/A</v>
          </cell>
          <cell r="AX49" t="e">
            <v>#N/A</v>
          </cell>
          <cell r="AY49" t="e">
            <v>#N/A</v>
          </cell>
          <cell r="AZ49" t="e">
            <v>#N/A</v>
          </cell>
          <cell r="BA49" t="e">
            <v>#N/A</v>
          </cell>
          <cell r="BB49" t="e">
            <v>#N/A</v>
          </cell>
          <cell r="BC49" t="e">
            <v>#N/A</v>
          </cell>
          <cell r="BD49" t="e">
            <v>#N/A</v>
          </cell>
          <cell r="BE49" t="e">
            <v>#N/A</v>
          </cell>
          <cell r="BF49" t="e">
            <v>#N/A</v>
          </cell>
          <cell r="BG49" t="e">
            <v>#N/A</v>
          </cell>
          <cell r="BH49" t="e">
            <v>#N/A</v>
          </cell>
          <cell r="BI49" t="e">
            <v>#N/A</v>
          </cell>
          <cell r="BJ49" t="e">
            <v>#N/A</v>
          </cell>
          <cell r="BK49" t="e">
            <v>#N/A</v>
          </cell>
          <cell r="BL49" t="e">
            <v>#N/A</v>
          </cell>
          <cell r="BM49" t="e">
            <v>#N/A</v>
          </cell>
          <cell r="BN49">
            <v>0.94074999999999998</v>
          </cell>
          <cell r="BO49">
            <v>0.94074999999999998</v>
          </cell>
          <cell r="BP49">
            <v>0.95082999999999995</v>
          </cell>
          <cell r="BQ49">
            <v>0.94381999999999999</v>
          </cell>
          <cell r="BR49">
            <v>0.93288000000000004</v>
          </cell>
          <cell r="BS49">
            <v>0.92352000000000001</v>
          </cell>
          <cell r="BT49">
            <v>0.93491000000000002</v>
          </cell>
          <cell r="BU49">
            <v>0.89142999999999994</v>
          </cell>
          <cell r="BV49">
            <v>0.92967</v>
          </cell>
          <cell r="BW49">
            <v>0.98033999999999999</v>
          </cell>
          <cell r="BX49">
            <v>0.96162000000000003</v>
          </cell>
          <cell r="BY49">
            <v>0.97579000000000005</v>
          </cell>
          <cell r="BZ49">
            <v>0.97506000000000004</v>
          </cell>
          <cell r="CA49">
            <v>0.96377999999999997</v>
          </cell>
          <cell r="CB49">
            <v>0.95506000000000002</v>
          </cell>
          <cell r="CC49">
            <v>0.98685</v>
          </cell>
          <cell r="CD49">
            <v>1.00386</v>
          </cell>
          <cell r="CE49">
            <v>1.05338</v>
          </cell>
          <cell r="CF49">
            <v>1.06158</v>
          </cell>
          <cell r="CG49">
            <v>1.0354000000000001</v>
          </cell>
          <cell r="CH49">
            <v>1.0108200000000001</v>
          </cell>
          <cell r="CI49">
            <v>1.01268</v>
          </cell>
          <cell r="CJ49">
            <v>0.98182000000000003</v>
          </cell>
          <cell r="CK49">
            <v>0.96609</v>
          </cell>
          <cell r="CL49">
            <v>0.99524999999999997</v>
          </cell>
          <cell r="CM49">
            <v>1.0017100000000001</v>
          </cell>
          <cell r="CN49" t="e">
            <v>#N/A</v>
          </cell>
          <cell r="CO49" t="e">
            <v>#N/A</v>
          </cell>
          <cell r="CP49" t="e">
            <v>#N/A</v>
          </cell>
          <cell r="CQ49" t="e">
            <v>#N/A</v>
          </cell>
          <cell r="CR49" t="e">
            <v>#N/A</v>
          </cell>
          <cell r="CS49" t="e">
            <v>#N/A</v>
          </cell>
          <cell r="CT49" t="e">
            <v>#N/A</v>
          </cell>
          <cell r="CU49" t="e">
            <v>#N/A</v>
          </cell>
          <cell r="CV49" t="e">
            <v>#N/A</v>
          </cell>
          <cell r="CW49" t="e">
            <v>#N/A</v>
          </cell>
          <cell r="CX49" t="e">
            <v>#N/A</v>
          </cell>
          <cell r="CY49" t="e">
            <v>#N/A</v>
          </cell>
          <cell r="CZ49" t="e">
            <v>#N/A</v>
          </cell>
          <cell r="DA49" t="e">
            <v>#N/A</v>
          </cell>
          <cell r="DB49" t="e">
            <v>#N/A</v>
          </cell>
          <cell r="DC49" t="e">
            <v>#N/A</v>
          </cell>
          <cell r="DD49" t="e">
            <v>#N/A</v>
          </cell>
          <cell r="DE49" t="e">
            <v>#N/A</v>
          </cell>
          <cell r="DF49" t="e">
            <v>#N/A</v>
          </cell>
          <cell r="DG49" t="e">
            <v>#N/A</v>
          </cell>
          <cell r="DH49" t="e">
            <v>#N/A</v>
          </cell>
          <cell r="DI49" t="e">
            <v>#N/A</v>
          </cell>
          <cell r="DJ49" t="e">
            <v>#N/A</v>
          </cell>
          <cell r="DK49" t="e">
            <v>#N/A</v>
          </cell>
          <cell r="DL49" t="e">
            <v>#N/A</v>
          </cell>
          <cell r="DM49" t="e">
            <v>#N/A</v>
          </cell>
          <cell r="DN49" t="e">
            <v>#N/A</v>
          </cell>
          <cell r="DO49" t="e">
            <v>#N/A</v>
          </cell>
          <cell r="DP49" t="e">
            <v>#N/A</v>
          </cell>
          <cell r="DQ49" t="e">
            <v>#N/A</v>
          </cell>
          <cell r="DR49" t="e">
            <v>#N/A</v>
          </cell>
          <cell r="DS49" t="e">
            <v>#N/A</v>
          </cell>
          <cell r="DT49" t="e">
            <v>#N/A</v>
          </cell>
        </row>
        <row r="50">
          <cell r="A50" t="str">
            <v>Avrist Link Advantage Plus USD 3 Fund</v>
          </cell>
          <cell r="B50" t="str">
            <v>PT Avrist Assurance</v>
          </cell>
          <cell r="V50">
            <v>0.94801999999999997</v>
          </cell>
          <cell r="W50">
            <v>0.94801999999999997</v>
          </cell>
          <cell r="X50">
            <v>0.96097999999999995</v>
          </cell>
          <cell r="Y50">
            <v>0.94157000000000002</v>
          </cell>
          <cell r="Z50">
            <v>0.94801999999999997</v>
          </cell>
          <cell r="AA50">
            <v>0.94801999999999997</v>
          </cell>
          <cell r="AB50">
            <v>0.94801999999999997</v>
          </cell>
          <cell r="AC50">
            <v>0.94801999999999997</v>
          </cell>
          <cell r="AD50">
            <v>0.94801999999999997</v>
          </cell>
          <cell r="AE50">
            <v>0.96097999999999995</v>
          </cell>
          <cell r="AF50">
            <v>0.94157000000000002</v>
          </cell>
          <cell r="AG50">
            <v>0.92464999999999997</v>
          </cell>
          <cell r="AH50">
            <v>0.91659000000000002</v>
          </cell>
          <cell r="AI50">
            <v>0.93720000000000003</v>
          </cell>
          <cell r="AJ50">
            <v>0.88948000000000005</v>
          </cell>
          <cell r="AK50">
            <v>0.92803000000000002</v>
          </cell>
          <cell r="AL50">
            <v>0.95728999999999997</v>
          </cell>
          <cell r="AM50">
            <v>0.93842000000000003</v>
          </cell>
          <cell r="AN50">
            <v>0.9496</v>
          </cell>
          <cell r="AO50">
            <v>0.95191999999999999</v>
          </cell>
          <cell r="AP50">
            <v>0.94237000000000004</v>
          </cell>
          <cell r="AQ50">
            <v>0.93559000000000003</v>
          </cell>
          <cell r="AR50">
            <v>0.96694999999999998</v>
          </cell>
          <cell r="AS50" t="e">
            <v>#N/A</v>
          </cell>
          <cell r="AT50" t="e">
            <v>#N/A</v>
          </cell>
          <cell r="AU50" t="e">
            <v>#N/A</v>
          </cell>
          <cell r="AV50" t="e">
            <v>#N/A</v>
          </cell>
          <cell r="AW50" t="e">
            <v>#N/A</v>
          </cell>
          <cell r="AX50" t="e">
            <v>#N/A</v>
          </cell>
          <cell r="AY50" t="e">
            <v>#N/A</v>
          </cell>
          <cell r="AZ50" t="e">
            <v>#N/A</v>
          </cell>
          <cell r="BA50" t="e">
            <v>#N/A</v>
          </cell>
          <cell r="BB50" t="e">
            <v>#N/A</v>
          </cell>
          <cell r="BC50" t="e">
            <v>#N/A</v>
          </cell>
          <cell r="BD50" t="e">
            <v>#N/A</v>
          </cell>
          <cell r="BE50" t="e">
            <v>#N/A</v>
          </cell>
          <cell r="BF50" t="e">
            <v>#N/A</v>
          </cell>
          <cell r="BG50" t="e">
            <v>#N/A</v>
          </cell>
          <cell r="BH50" t="e">
            <v>#N/A</v>
          </cell>
          <cell r="BI50" t="e">
            <v>#N/A</v>
          </cell>
          <cell r="BJ50" t="e">
            <v>#N/A</v>
          </cell>
          <cell r="BK50" t="e">
            <v>#N/A</v>
          </cell>
          <cell r="BL50" t="e">
            <v>#N/A</v>
          </cell>
          <cell r="BM50" t="e">
            <v>#N/A</v>
          </cell>
          <cell r="BN50">
            <v>1.01546</v>
          </cell>
          <cell r="BO50">
            <v>1.01546</v>
          </cell>
          <cell r="BP50">
            <v>1.04393</v>
          </cell>
          <cell r="BQ50">
            <v>1.0158100000000001</v>
          </cell>
          <cell r="BR50">
            <v>0.98653000000000002</v>
          </cell>
          <cell r="BS50">
            <v>0.97536</v>
          </cell>
          <cell r="BT50">
            <v>1.0165200000000001</v>
          </cell>
          <cell r="BU50">
            <v>0.95411000000000001</v>
          </cell>
          <cell r="BV50">
            <v>1.00149</v>
          </cell>
          <cell r="BW50">
            <v>1.0778099999999999</v>
          </cell>
          <cell r="BX50">
            <v>1.0533300000000001</v>
          </cell>
          <cell r="BY50">
            <v>1.0761799999999999</v>
          </cell>
          <cell r="BZ50">
            <v>1.07873</v>
          </cell>
          <cell r="CA50">
            <v>1.0633999999999999</v>
          </cell>
          <cell r="CB50">
            <v>1.0434000000000001</v>
          </cell>
          <cell r="CC50">
            <v>1.0790999999999999</v>
          </cell>
          <cell r="CD50">
            <v>1.09121</v>
          </cell>
          <cell r="CE50">
            <v>1.12398</v>
          </cell>
          <cell r="CF50">
            <v>1.1254999999999999</v>
          </cell>
          <cell r="CG50">
            <v>1.0883700000000001</v>
          </cell>
          <cell r="CH50">
            <v>1.05057</v>
          </cell>
          <cell r="CI50">
            <v>1.0540099999999999</v>
          </cell>
          <cell r="CJ50">
            <v>1.01309</v>
          </cell>
          <cell r="CK50">
            <v>0.99207000000000001</v>
          </cell>
          <cell r="CL50" t="e">
            <v>#N/A</v>
          </cell>
          <cell r="CM50" t="e">
            <v>#N/A</v>
          </cell>
          <cell r="CN50" t="e">
            <v>#N/A</v>
          </cell>
          <cell r="CO50" t="e">
            <v>#N/A</v>
          </cell>
          <cell r="CP50" t="e">
            <v>#N/A</v>
          </cell>
          <cell r="CQ50" t="e">
            <v>#N/A</v>
          </cell>
          <cell r="CR50" t="e">
            <v>#N/A</v>
          </cell>
          <cell r="CS50" t="e">
            <v>#N/A</v>
          </cell>
          <cell r="CT50" t="e">
            <v>#N/A</v>
          </cell>
          <cell r="CU50" t="e">
            <v>#N/A</v>
          </cell>
          <cell r="CV50" t="e">
            <v>#N/A</v>
          </cell>
          <cell r="CW50" t="e">
            <v>#N/A</v>
          </cell>
          <cell r="CX50" t="e">
            <v>#N/A</v>
          </cell>
          <cell r="CY50" t="e">
            <v>#N/A</v>
          </cell>
          <cell r="CZ50" t="e">
            <v>#N/A</v>
          </cell>
          <cell r="DA50" t="e">
            <v>#N/A</v>
          </cell>
          <cell r="DB50" t="e">
            <v>#N/A</v>
          </cell>
          <cell r="DC50" t="e">
            <v>#N/A</v>
          </cell>
          <cell r="DD50" t="e">
            <v>#N/A</v>
          </cell>
          <cell r="DE50" t="e">
            <v>#N/A</v>
          </cell>
          <cell r="DF50" t="e">
            <v>#N/A</v>
          </cell>
          <cell r="DG50" t="e">
            <v>#N/A</v>
          </cell>
          <cell r="DH50" t="e">
            <v>#N/A</v>
          </cell>
          <cell r="DI50" t="e">
            <v>#N/A</v>
          </cell>
          <cell r="DJ50" t="e">
            <v>#N/A</v>
          </cell>
          <cell r="DK50" t="e">
            <v>#N/A</v>
          </cell>
          <cell r="DL50" t="e">
            <v>#N/A</v>
          </cell>
          <cell r="DM50" t="e">
            <v>#N/A</v>
          </cell>
          <cell r="DN50" t="e">
            <v>#N/A</v>
          </cell>
          <cell r="DO50" t="e">
            <v>#N/A</v>
          </cell>
          <cell r="DP50" t="e">
            <v>#N/A</v>
          </cell>
          <cell r="DQ50" t="e">
            <v>#N/A</v>
          </cell>
          <cell r="DR50" t="e">
            <v>#N/A</v>
          </cell>
          <cell r="DS50" t="e">
            <v>#N/A</v>
          </cell>
          <cell r="DT50" t="e">
            <v>#N/A</v>
          </cell>
        </row>
        <row r="51">
          <cell r="A51" t="str">
            <v>Avrist Link Advantage Plus USD 4 Fund</v>
          </cell>
          <cell r="B51" t="str">
            <v>PT Avrist Assurance</v>
          </cell>
          <cell r="V51">
            <v>0.94806000000000001</v>
          </cell>
          <cell r="W51">
            <v>0.94806000000000001</v>
          </cell>
          <cell r="X51">
            <v>0.98333000000000004</v>
          </cell>
          <cell r="Y51">
            <v>0.96435000000000004</v>
          </cell>
          <cell r="Z51">
            <v>0.94806000000000001</v>
          </cell>
          <cell r="AA51">
            <v>0.94806000000000001</v>
          </cell>
          <cell r="AB51">
            <v>0.94806000000000001</v>
          </cell>
          <cell r="AC51">
            <v>0.94806000000000001</v>
          </cell>
          <cell r="AD51">
            <v>0.94806000000000001</v>
          </cell>
          <cell r="AE51">
            <v>0.98333000000000004</v>
          </cell>
          <cell r="AF51">
            <v>0.96435000000000004</v>
          </cell>
          <cell r="AG51">
            <v>0.9476</v>
          </cell>
          <cell r="AH51">
            <v>0.94008999999999998</v>
          </cell>
          <cell r="AI51">
            <v>0.96057000000000003</v>
          </cell>
          <cell r="AJ51">
            <v>0.91490000000000005</v>
          </cell>
          <cell r="AK51">
            <v>0.95328999999999997</v>
          </cell>
          <cell r="AL51">
            <v>0.98701000000000005</v>
          </cell>
          <cell r="AM51">
            <v>0.97155000000000002</v>
          </cell>
          <cell r="AN51">
            <v>0.98353999999999997</v>
          </cell>
          <cell r="AO51">
            <v>0.98629</v>
          </cell>
          <cell r="AP51">
            <v>0.97665000000000002</v>
          </cell>
          <cell r="AQ51">
            <v>0.96958</v>
          </cell>
          <cell r="AR51" t="e">
            <v>#N/A</v>
          </cell>
          <cell r="AS51" t="e">
            <v>#N/A</v>
          </cell>
          <cell r="AT51" t="e">
            <v>#N/A</v>
          </cell>
          <cell r="AU51" t="e">
            <v>#N/A</v>
          </cell>
          <cell r="AV51" t="e">
            <v>#N/A</v>
          </cell>
          <cell r="AW51" t="e">
            <v>#N/A</v>
          </cell>
          <cell r="AX51" t="e">
            <v>#N/A</v>
          </cell>
          <cell r="AY51" t="e">
            <v>#N/A</v>
          </cell>
          <cell r="AZ51" t="e">
            <v>#N/A</v>
          </cell>
          <cell r="BA51" t="e">
            <v>#N/A</v>
          </cell>
          <cell r="BB51" t="e">
            <v>#N/A</v>
          </cell>
          <cell r="BC51" t="e">
            <v>#N/A</v>
          </cell>
          <cell r="BD51" t="e">
            <v>#N/A</v>
          </cell>
          <cell r="BE51" t="e">
            <v>#N/A</v>
          </cell>
          <cell r="BF51" t="e">
            <v>#N/A</v>
          </cell>
          <cell r="BG51" t="e">
            <v>#N/A</v>
          </cell>
          <cell r="BH51" t="e">
            <v>#N/A</v>
          </cell>
          <cell r="BI51" t="e">
            <v>#N/A</v>
          </cell>
          <cell r="BJ51" t="e">
            <v>#N/A</v>
          </cell>
          <cell r="BK51" t="e">
            <v>#N/A</v>
          </cell>
          <cell r="BL51" t="e">
            <v>#N/A</v>
          </cell>
          <cell r="BM51" t="e">
            <v>#N/A</v>
          </cell>
          <cell r="BN51">
            <v>0.96260999999999997</v>
          </cell>
          <cell r="BO51">
            <v>0.96260999999999997</v>
          </cell>
          <cell r="BP51">
            <v>0.98492000000000002</v>
          </cell>
          <cell r="BQ51">
            <v>0.96187999999999996</v>
          </cell>
          <cell r="BR51">
            <v>0.93896999999999997</v>
          </cell>
          <cell r="BS51">
            <v>0.92884</v>
          </cell>
          <cell r="BT51">
            <v>0.96331999999999995</v>
          </cell>
          <cell r="BU51">
            <v>0.91042999999999996</v>
          </cell>
          <cell r="BV51">
            <v>0.95294000000000001</v>
          </cell>
          <cell r="BW51">
            <v>1.0160499999999999</v>
          </cell>
          <cell r="BX51">
            <v>0.99392000000000003</v>
          </cell>
          <cell r="BY51">
            <v>1.0145299999999999</v>
          </cell>
          <cell r="BZ51">
            <v>1.01552</v>
          </cell>
          <cell r="CA51">
            <v>1.0018</v>
          </cell>
          <cell r="CB51">
            <v>0.98619999999999997</v>
          </cell>
          <cell r="CC51">
            <v>1.01905</v>
          </cell>
          <cell r="CD51">
            <v>1.0336700000000001</v>
          </cell>
          <cell r="CE51">
            <v>1.0607</v>
          </cell>
          <cell r="CF51">
            <v>1.06721</v>
          </cell>
          <cell r="CG51">
            <v>1.03701</v>
          </cell>
          <cell r="CH51">
            <v>1.00789</v>
          </cell>
          <cell r="CI51">
            <v>1.0109300000000001</v>
          </cell>
          <cell r="CJ51">
            <v>0.97635000000000005</v>
          </cell>
          <cell r="CK51" t="e">
            <v>#N/A</v>
          </cell>
          <cell r="CL51" t="e">
            <v>#N/A</v>
          </cell>
          <cell r="CM51" t="e">
            <v>#N/A</v>
          </cell>
          <cell r="CN51" t="e">
            <v>#N/A</v>
          </cell>
          <cell r="CO51" t="e">
            <v>#N/A</v>
          </cell>
          <cell r="CP51" t="e">
            <v>#N/A</v>
          </cell>
          <cell r="CQ51" t="e">
            <v>#N/A</v>
          </cell>
          <cell r="CR51" t="e">
            <v>#N/A</v>
          </cell>
          <cell r="CS51" t="e">
            <v>#N/A</v>
          </cell>
          <cell r="CT51" t="e">
            <v>#N/A</v>
          </cell>
          <cell r="CU51" t="e">
            <v>#N/A</v>
          </cell>
          <cell r="CV51" t="e">
            <v>#N/A</v>
          </cell>
          <cell r="CW51" t="e">
            <v>#N/A</v>
          </cell>
          <cell r="CX51" t="e">
            <v>#N/A</v>
          </cell>
          <cell r="CY51" t="e">
            <v>#N/A</v>
          </cell>
          <cell r="CZ51" t="e">
            <v>#N/A</v>
          </cell>
          <cell r="DA51" t="e">
            <v>#N/A</v>
          </cell>
          <cell r="DB51" t="e">
            <v>#N/A</v>
          </cell>
          <cell r="DC51" t="e">
            <v>#N/A</v>
          </cell>
          <cell r="DD51" t="e">
            <v>#N/A</v>
          </cell>
          <cell r="DE51" t="e">
            <v>#N/A</v>
          </cell>
          <cell r="DF51" t="e">
            <v>#N/A</v>
          </cell>
          <cell r="DG51" t="e">
            <v>#N/A</v>
          </cell>
          <cell r="DH51" t="e">
            <v>#N/A</v>
          </cell>
          <cell r="DI51" t="e">
            <v>#N/A</v>
          </cell>
          <cell r="DJ51" t="e">
            <v>#N/A</v>
          </cell>
          <cell r="DK51" t="e">
            <v>#N/A</v>
          </cell>
          <cell r="DL51" t="e">
            <v>#N/A</v>
          </cell>
          <cell r="DM51" t="e">
            <v>#N/A</v>
          </cell>
          <cell r="DN51" t="e">
            <v>#N/A</v>
          </cell>
          <cell r="DO51" t="e">
            <v>#N/A</v>
          </cell>
          <cell r="DP51" t="e">
            <v>#N/A</v>
          </cell>
          <cell r="DQ51" t="e">
            <v>#N/A</v>
          </cell>
          <cell r="DR51" t="e">
            <v>#N/A</v>
          </cell>
          <cell r="DS51" t="e">
            <v>#N/A</v>
          </cell>
          <cell r="DT51" t="e">
            <v>#N/A</v>
          </cell>
        </row>
        <row r="52">
          <cell r="A52" t="str">
            <v>Avrist Link Advantage Plus USD 5 Fund</v>
          </cell>
          <cell r="B52" t="str">
            <v>PT Avrist Assurance</v>
          </cell>
          <cell r="V52">
            <v>2645.53</v>
          </cell>
          <cell r="W52">
            <v>2645.53</v>
          </cell>
          <cell r="X52">
            <v>2635.67</v>
          </cell>
          <cell r="Y52">
            <v>2626.81</v>
          </cell>
          <cell r="Z52">
            <v>2645.53</v>
          </cell>
          <cell r="AA52">
            <v>2645.53</v>
          </cell>
          <cell r="AB52">
            <v>2645.53</v>
          </cell>
          <cell r="AC52">
            <v>2645.53</v>
          </cell>
          <cell r="AD52">
            <v>2645.53</v>
          </cell>
          <cell r="AE52">
            <v>2635.67</v>
          </cell>
          <cell r="AF52">
            <v>2626.81</v>
          </cell>
          <cell r="AG52">
            <v>2614.8200000000002</v>
          </cell>
          <cell r="AH52">
            <v>2605.06</v>
          </cell>
          <cell r="AI52">
            <v>2594.12</v>
          </cell>
          <cell r="AJ52">
            <v>2579.58</v>
          </cell>
          <cell r="AK52">
            <v>2566.13</v>
          </cell>
          <cell r="AL52">
            <v>2555.5700000000002</v>
          </cell>
          <cell r="AM52">
            <v>2544.52</v>
          </cell>
          <cell r="AN52">
            <v>2533.9299999999998</v>
          </cell>
          <cell r="AO52">
            <v>2520.89</v>
          </cell>
          <cell r="AP52">
            <v>2508.41</v>
          </cell>
          <cell r="AQ52">
            <v>2494.64</v>
          </cell>
          <cell r="AR52">
            <v>2484.61</v>
          </cell>
          <cell r="AS52">
            <v>2474.17</v>
          </cell>
          <cell r="AT52">
            <v>2464.11</v>
          </cell>
          <cell r="AU52">
            <v>2453</v>
          </cell>
          <cell r="AV52">
            <v>2442.34</v>
          </cell>
          <cell r="AW52">
            <v>2431.58</v>
          </cell>
          <cell r="AX52">
            <v>2420.21</v>
          </cell>
          <cell r="AY52">
            <v>2410.0300000000002</v>
          </cell>
          <cell r="AZ52" t="e">
            <v>#N/A</v>
          </cell>
          <cell r="BA52" t="e">
            <v>#N/A</v>
          </cell>
          <cell r="BB52" t="e">
            <v>#N/A</v>
          </cell>
          <cell r="BC52" t="e">
            <v>#N/A</v>
          </cell>
          <cell r="BD52">
            <v>2350.5500000000002</v>
          </cell>
          <cell r="BE52">
            <v>2336.86</v>
          </cell>
          <cell r="BF52" t="e">
            <v>#N/A</v>
          </cell>
          <cell r="BG52" t="e">
            <v>#N/A</v>
          </cell>
          <cell r="BH52">
            <v>2294.5</v>
          </cell>
          <cell r="BI52">
            <v>2279.38</v>
          </cell>
          <cell r="BJ52">
            <v>2265.81</v>
          </cell>
          <cell r="BK52">
            <v>2248.16</v>
          </cell>
          <cell r="BL52">
            <v>2225.48</v>
          </cell>
          <cell r="BM52">
            <v>2207.96</v>
          </cell>
          <cell r="BN52">
            <v>0.96528999999999998</v>
          </cell>
          <cell r="BO52">
            <v>0.96528999999999998</v>
          </cell>
          <cell r="BP52">
            <v>0.98678999999999994</v>
          </cell>
          <cell r="BQ52">
            <v>0.96386000000000005</v>
          </cell>
          <cell r="BR52">
            <v>0.94030999999999998</v>
          </cell>
          <cell r="BS52">
            <v>0.92954000000000003</v>
          </cell>
          <cell r="BT52">
            <v>0.96228000000000002</v>
          </cell>
          <cell r="BU52">
            <v>0.9103</v>
          </cell>
          <cell r="BV52">
            <v>0.95111000000000001</v>
          </cell>
          <cell r="BW52">
            <v>1.0076099999999999</v>
          </cell>
          <cell r="BX52">
            <v>0.98636000000000001</v>
          </cell>
          <cell r="BY52">
            <v>1.0036799999999999</v>
          </cell>
          <cell r="BZ52">
            <v>1.0023599999999999</v>
          </cell>
          <cell r="CA52">
            <v>0.99026000000000003</v>
          </cell>
          <cell r="CB52">
            <v>0.97233999999999998</v>
          </cell>
          <cell r="CC52">
            <v>0.99987000000000004</v>
          </cell>
          <cell r="CD52">
            <v>1.0138</v>
          </cell>
          <cell r="CE52">
            <v>1.04104</v>
          </cell>
          <cell r="CF52">
            <v>1.0476799999999999</v>
          </cell>
          <cell r="CG52">
            <v>1.0190600000000001</v>
          </cell>
          <cell r="CH52">
            <v>0.99448999999999999</v>
          </cell>
          <cell r="CI52">
            <v>0.99866999999999995</v>
          </cell>
          <cell r="CJ52" t="e">
            <v>#N/A</v>
          </cell>
          <cell r="CK52" t="e">
            <v>#N/A</v>
          </cell>
          <cell r="CL52" t="e">
            <v>#N/A</v>
          </cell>
          <cell r="CM52" t="e">
            <v>#N/A</v>
          </cell>
          <cell r="CN52" t="e">
            <v>#N/A</v>
          </cell>
          <cell r="CO52" t="e">
            <v>#N/A</v>
          </cell>
          <cell r="CP52" t="e">
            <v>#N/A</v>
          </cell>
          <cell r="CQ52" t="e">
            <v>#N/A</v>
          </cell>
          <cell r="CR52" t="e">
            <v>#N/A</v>
          </cell>
          <cell r="CS52" t="e">
            <v>#N/A</v>
          </cell>
          <cell r="CT52" t="e">
            <v>#N/A</v>
          </cell>
          <cell r="CU52" t="e">
            <v>#N/A</v>
          </cell>
          <cell r="CV52" t="e">
            <v>#N/A</v>
          </cell>
          <cell r="CW52" t="e">
            <v>#N/A</v>
          </cell>
          <cell r="CX52" t="e">
            <v>#N/A</v>
          </cell>
          <cell r="CY52" t="e">
            <v>#N/A</v>
          </cell>
          <cell r="CZ52" t="e">
            <v>#N/A</v>
          </cell>
          <cell r="DA52" t="e">
            <v>#N/A</v>
          </cell>
          <cell r="DB52" t="e">
            <v>#N/A</v>
          </cell>
          <cell r="DC52" t="e">
            <v>#N/A</v>
          </cell>
          <cell r="DD52" t="e">
            <v>#N/A</v>
          </cell>
          <cell r="DE52" t="e">
            <v>#N/A</v>
          </cell>
          <cell r="DF52" t="e">
            <v>#N/A</v>
          </cell>
          <cell r="DG52" t="e">
            <v>#N/A</v>
          </cell>
          <cell r="DH52" t="e">
            <v>#N/A</v>
          </cell>
          <cell r="DI52" t="e">
            <v>#N/A</v>
          </cell>
          <cell r="DJ52" t="e">
            <v>#N/A</v>
          </cell>
          <cell r="DK52" t="e">
            <v>#N/A</v>
          </cell>
          <cell r="DL52" t="e">
            <v>#N/A</v>
          </cell>
          <cell r="DM52" t="e">
            <v>#N/A</v>
          </cell>
          <cell r="DN52" t="e">
            <v>#N/A</v>
          </cell>
          <cell r="DO52" t="e">
            <v>#N/A</v>
          </cell>
          <cell r="DP52" t="e">
            <v>#N/A</v>
          </cell>
          <cell r="DQ52" t="e">
            <v>#N/A</v>
          </cell>
          <cell r="DR52" t="e">
            <v>#N/A</v>
          </cell>
          <cell r="DS52" t="e">
            <v>#N/A</v>
          </cell>
          <cell r="DT52" t="e">
            <v>#N/A</v>
          </cell>
        </row>
        <row r="53">
          <cell r="A53" t="str">
            <v>Avrist Link Advantage Plus USD 6 Fund</v>
          </cell>
          <cell r="B53" t="str">
            <v>PT Avrist Assurance</v>
          </cell>
          <cell r="V53">
            <v>3072.3</v>
          </cell>
          <cell r="W53">
            <v>3072.3</v>
          </cell>
          <cell r="X53">
            <v>2973.74</v>
          </cell>
          <cell r="Y53">
            <v>2987.41</v>
          </cell>
          <cell r="Z53">
            <v>3072.3</v>
          </cell>
          <cell r="AA53">
            <v>3072.3</v>
          </cell>
          <cell r="AB53">
            <v>3072.3</v>
          </cell>
          <cell r="AC53">
            <v>3072.3</v>
          </cell>
          <cell r="AD53">
            <v>3072.3</v>
          </cell>
          <cell r="AE53">
            <v>2973.74</v>
          </cell>
          <cell r="AF53">
            <v>2987.41</v>
          </cell>
          <cell r="AG53">
            <v>2921.73</v>
          </cell>
          <cell r="AH53">
            <v>2825.19</v>
          </cell>
          <cell r="AI53">
            <v>2908.41</v>
          </cell>
          <cell r="AJ53">
            <v>2721.41</v>
          </cell>
          <cell r="AK53">
            <v>2880.93</v>
          </cell>
          <cell r="AL53">
            <v>3019.26</v>
          </cell>
          <cell r="AM53">
            <v>2872.09</v>
          </cell>
          <cell r="AN53">
            <v>2874.07</v>
          </cell>
          <cell r="AO53">
            <v>2889.53</v>
          </cell>
          <cell r="AP53">
            <v>2791.73</v>
          </cell>
          <cell r="AQ53">
            <v>2667.64</v>
          </cell>
          <cell r="AR53">
            <v>2696.16</v>
          </cell>
          <cell r="AS53">
            <v>2804.22</v>
          </cell>
          <cell r="AT53">
            <v>2787.32</v>
          </cell>
          <cell r="AU53">
            <v>2827.02</v>
          </cell>
          <cell r="AV53">
            <v>2754.19</v>
          </cell>
          <cell r="AW53">
            <v>2574.46</v>
          </cell>
          <cell r="AX53">
            <v>2591.12</v>
          </cell>
          <cell r="AY53">
            <v>2485.7800000000002</v>
          </cell>
          <cell r="AZ53">
            <v>2358.41</v>
          </cell>
          <cell r="BA53">
            <v>2482.0300000000002</v>
          </cell>
          <cell r="BB53">
            <v>2437.4499999999998</v>
          </cell>
          <cell r="BC53">
            <v>2335.2199999999998</v>
          </cell>
          <cell r="BD53">
            <v>2371.5100000000002</v>
          </cell>
          <cell r="BE53">
            <v>2322.84</v>
          </cell>
          <cell r="BF53">
            <v>2231.9899999999998</v>
          </cell>
          <cell r="BG53">
            <v>2192.5300000000002</v>
          </cell>
          <cell r="BH53">
            <v>2234.08</v>
          </cell>
          <cell r="BI53">
            <v>2174.8200000000002</v>
          </cell>
          <cell r="BJ53">
            <v>2148.66</v>
          </cell>
          <cell r="BK53">
            <v>1944.6</v>
          </cell>
          <cell r="BL53">
            <v>1874.9</v>
          </cell>
          <cell r="BM53">
            <v>1717.71</v>
          </cell>
          <cell r="BN53">
            <v>0.95621999999999996</v>
          </cell>
          <cell r="BO53">
            <v>0.95621999999999996</v>
          </cell>
          <cell r="BP53">
            <v>0.97572999999999999</v>
          </cell>
          <cell r="BQ53">
            <v>0.95433999999999997</v>
          </cell>
          <cell r="BR53">
            <v>0.93208999999999997</v>
          </cell>
          <cell r="BS53">
            <v>0.92191000000000001</v>
          </cell>
          <cell r="BT53">
            <v>0.95043</v>
          </cell>
          <cell r="BU53">
            <v>0.90312999999999999</v>
          </cell>
          <cell r="BV53">
            <v>0.94105000000000005</v>
          </cell>
          <cell r="BW53">
            <v>0.99465999999999999</v>
          </cell>
          <cell r="BX53">
            <v>0.97465000000000002</v>
          </cell>
          <cell r="BY53">
            <v>0.99</v>
          </cell>
          <cell r="BZ53">
            <v>0.98878999999999995</v>
          </cell>
          <cell r="CA53">
            <v>0.97733000000000003</v>
          </cell>
          <cell r="CB53">
            <v>0.96097999999999995</v>
          </cell>
          <cell r="CC53">
            <v>0.98826999999999998</v>
          </cell>
          <cell r="CD53">
            <v>1.0026200000000001</v>
          </cell>
          <cell r="CE53">
            <v>1.03017</v>
          </cell>
          <cell r="CF53">
            <v>1.0373399999999999</v>
          </cell>
          <cell r="CG53">
            <v>1.0099499999999999</v>
          </cell>
          <cell r="CH53">
            <v>0.98524</v>
          </cell>
          <cell r="CI53" t="e">
            <v>#N/A</v>
          </cell>
          <cell r="CJ53" t="e">
            <v>#N/A</v>
          </cell>
          <cell r="CK53" t="e">
            <v>#N/A</v>
          </cell>
          <cell r="CL53" t="e">
            <v>#N/A</v>
          </cell>
          <cell r="CM53" t="e">
            <v>#N/A</v>
          </cell>
          <cell r="CN53" t="e">
            <v>#N/A</v>
          </cell>
          <cell r="CO53" t="e">
            <v>#N/A</v>
          </cell>
          <cell r="CP53" t="e">
            <v>#N/A</v>
          </cell>
          <cell r="CQ53" t="e">
            <v>#N/A</v>
          </cell>
          <cell r="CR53" t="e">
            <v>#N/A</v>
          </cell>
          <cell r="CS53" t="e">
            <v>#N/A</v>
          </cell>
          <cell r="CT53" t="e">
            <v>#N/A</v>
          </cell>
          <cell r="CU53" t="e">
            <v>#N/A</v>
          </cell>
          <cell r="CV53" t="e">
            <v>#N/A</v>
          </cell>
          <cell r="CW53" t="e">
            <v>#N/A</v>
          </cell>
          <cell r="CX53" t="e">
            <v>#N/A</v>
          </cell>
          <cell r="CY53" t="e">
            <v>#N/A</v>
          </cell>
          <cell r="CZ53" t="e">
            <v>#N/A</v>
          </cell>
          <cell r="DA53" t="e">
            <v>#N/A</v>
          </cell>
          <cell r="DB53" t="e">
            <v>#N/A</v>
          </cell>
          <cell r="DC53" t="e">
            <v>#N/A</v>
          </cell>
          <cell r="DD53" t="e">
            <v>#N/A</v>
          </cell>
          <cell r="DE53" t="e">
            <v>#N/A</v>
          </cell>
          <cell r="DF53" t="e">
            <v>#N/A</v>
          </cell>
          <cell r="DG53" t="e">
            <v>#N/A</v>
          </cell>
          <cell r="DH53" t="e">
            <v>#N/A</v>
          </cell>
          <cell r="DI53" t="e">
            <v>#N/A</v>
          </cell>
          <cell r="DJ53" t="e">
            <v>#N/A</v>
          </cell>
          <cell r="DK53" t="e">
            <v>#N/A</v>
          </cell>
          <cell r="DL53" t="e">
            <v>#N/A</v>
          </cell>
          <cell r="DM53" t="e">
            <v>#N/A</v>
          </cell>
          <cell r="DN53" t="e">
            <v>#N/A</v>
          </cell>
          <cell r="DO53" t="e">
            <v>#N/A</v>
          </cell>
          <cell r="DP53" t="e">
            <v>#N/A</v>
          </cell>
          <cell r="DQ53" t="e">
            <v>#N/A</v>
          </cell>
          <cell r="DR53" t="e">
            <v>#N/A</v>
          </cell>
          <cell r="DS53" t="e">
            <v>#N/A</v>
          </cell>
          <cell r="DT53" t="e">
            <v>#N/A</v>
          </cell>
        </row>
        <row r="54">
          <cell r="A54" t="str">
            <v>Avrist Link Advantage Plus USD 7 Fund</v>
          </cell>
          <cell r="B54" t="str">
            <v>PT Avrist Assurance</v>
          </cell>
          <cell r="V54">
            <v>3022.14</v>
          </cell>
          <cell r="W54">
            <v>3022.14</v>
          </cell>
          <cell r="X54">
            <v>2852.69</v>
          </cell>
          <cell r="Y54">
            <v>2867.36</v>
          </cell>
          <cell r="Z54">
            <v>3022.14</v>
          </cell>
          <cell r="AA54">
            <v>3022.14</v>
          </cell>
          <cell r="AB54">
            <v>3022.14</v>
          </cell>
          <cell r="AC54">
            <v>3022.14</v>
          </cell>
          <cell r="AD54">
            <v>3022.14</v>
          </cell>
          <cell r="AE54">
            <v>2852.69</v>
          </cell>
          <cell r="AF54">
            <v>2867.36</v>
          </cell>
          <cell r="AG54">
            <v>2801.47</v>
          </cell>
          <cell r="AH54">
            <v>2690.9</v>
          </cell>
          <cell r="AI54">
            <v>2808.69</v>
          </cell>
          <cell r="AJ54">
            <v>2572.12</v>
          </cell>
          <cell r="AK54">
            <v>2809.53</v>
          </cell>
          <cell r="AL54">
            <v>3029.82</v>
          </cell>
          <cell r="AM54">
            <v>2794.44</v>
          </cell>
          <cell r="AN54">
            <v>2794.02</v>
          </cell>
          <cell r="AO54">
            <v>2807.43</v>
          </cell>
          <cell r="AP54">
            <v>2691.8</v>
          </cell>
          <cell r="AQ54">
            <v>2527.63</v>
          </cell>
          <cell r="AR54">
            <v>2575.42</v>
          </cell>
          <cell r="AS54">
            <v>2729.78</v>
          </cell>
          <cell r="AT54">
            <v>2703.18</v>
          </cell>
          <cell r="AU54">
            <v>2764.75</v>
          </cell>
          <cell r="AV54">
            <v>2658.14</v>
          </cell>
          <cell r="AW54">
            <v>2404.4499999999998</v>
          </cell>
          <cell r="AX54">
            <v>2428.0100000000002</v>
          </cell>
          <cell r="AY54">
            <v>2264.8000000000002</v>
          </cell>
          <cell r="AZ54">
            <v>2123.92</v>
          </cell>
          <cell r="BA54">
            <v>2326.94</v>
          </cell>
          <cell r="BB54">
            <v>2254.15</v>
          </cell>
          <cell r="BC54">
            <v>2099.87</v>
          </cell>
          <cell r="BD54">
            <v>2152.54</v>
          </cell>
          <cell r="BE54">
            <v>2083.79</v>
          </cell>
          <cell r="BF54">
            <v>1980.33</v>
          </cell>
          <cell r="BG54">
            <v>1944.95</v>
          </cell>
          <cell r="BH54">
            <v>2035.42</v>
          </cell>
          <cell r="BI54">
            <v>1967.45</v>
          </cell>
          <cell r="BJ54">
            <v>1896.32</v>
          </cell>
          <cell r="BK54">
            <v>1663.07</v>
          </cell>
          <cell r="BL54">
            <v>1553.3</v>
          </cell>
          <cell r="BM54">
            <v>1321.97</v>
          </cell>
          <cell r="BN54">
            <v>0.94055</v>
          </cell>
          <cell r="BO54">
            <v>0.94055</v>
          </cell>
          <cell r="BP54">
            <v>0.95772000000000002</v>
          </cell>
          <cell r="BQ54">
            <v>0.9355</v>
          </cell>
          <cell r="BR54">
            <v>0.91596999999999995</v>
          </cell>
          <cell r="BS54">
            <v>0.90834000000000004</v>
          </cell>
          <cell r="BT54">
            <v>0.93345</v>
          </cell>
          <cell r="BU54">
            <v>0.88246999999999998</v>
          </cell>
          <cell r="BV54">
            <v>0.92452000000000001</v>
          </cell>
          <cell r="BW54">
            <v>0.96618999999999999</v>
          </cell>
          <cell r="BX54">
            <v>0.94345000000000001</v>
          </cell>
          <cell r="BY54">
            <v>0.95372999999999997</v>
          </cell>
          <cell r="BZ54">
            <v>0.95196000000000003</v>
          </cell>
          <cell r="CA54">
            <v>0.93598999999999999</v>
          </cell>
          <cell r="CB54">
            <v>0.92591999999999997</v>
          </cell>
          <cell r="CC54">
            <v>0.96150999999999998</v>
          </cell>
          <cell r="CD54">
            <v>0.97645999999999999</v>
          </cell>
          <cell r="CE54">
            <v>1.0123500000000001</v>
          </cell>
          <cell r="CF54">
            <v>1.0200899999999999</v>
          </cell>
          <cell r="CG54">
            <v>0.99572000000000005</v>
          </cell>
          <cell r="CH54" t="e">
            <v>#N/A</v>
          </cell>
          <cell r="CI54" t="e">
            <v>#N/A</v>
          </cell>
          <cell r="CJ54" t="e">
            <v>#N/A</v>
          </cell>
          <cell r="CK54" t="e">
            <v>#N/A</v>
          </cell>
          <cell r="CL54" t="e">
            <v>#N/A</v>
          </cell>
          <cell r="CM54" t="e">
            <v>#N/A</v>
          </cell>
          <cell r="CN54" t="e">
            <v>#N/A</v>
          </cell>
          <cell r="CO54" t="e">
            <v>#N/A</v>
          </cell>
          <cell r="CP54" t="e">
            <v>#N/A</v>
          </cell>
          <cell r="CQ54" t="e">
            <v>#N/A</v>
          </cell>
          <cell r="CR54" t="e">
            <v>#N/A</v>
          </cell>
          <cell r="CS54" t="e">
            <v>#N/A</v>
          </cell>
          <cell r="CT54" t="e">
            <v>#N/A</v>
          </cell>
          <cell r="CU54" t="e">
            <v>#N/A</v>
          </cell>
          <cell r="CV54" t="e">
            <v>#N/A</v>
          </cell>
          <cell r="CW54" t="e">
            <v>#N/A</v>
          </cell>
          <cell r="CX54" t="e">
            <v>#N/A</v>
          </cell>
          <cell r="CY54" t="e">
            <v>#N/A</v>
          </cell>
          <cell r="CZ54" t="e">
            <v>#N/A</v>
          </cell>
          <cell r="DA54" t="e">
            <v>#N/A</v>
          </cell>
          <cell r="DB54" t="e">
            <v>#N/A</v>
          </cell>
          <cell r="DC54" t="e">
            <v>#N/A</v>
          </cell>
          <cell r="DD54" t="e">
            <v>#N/A</v>
          </cell>
          <cell r="DE54" t="e">
            <v>#N/A</v>
          </cell>
          <cell r="DF54" t="e">
            <v>#N/A</v>
          </cell>
          <cell r="DG54" t="e">
            <v>#N/A</v>
          </cell>
          <cell r="DH54" t="e">
            <v>#N/A</v>
          </cell>
          <cell r="DI54" t="e">
            <v>#N/A</v>
          </cell>
          <cell r="DJ54" t="e">
            <v>#N/A</v>
          </cell>
          <cell r="DK54" t="e">
            <v>#N/A</v>
          </cell>
          <cell r="DL54" t="e">
            <v>#N/A</v>
          </cell>
          <cell r="DM54" t="e">
            <v>#N/A</v>
          </cell>
          <cell r="DN54" t="e">
            <v>#N/A</v>
          </cell>
          <cell r="DO54" t="e">
            <v>#N/A</v>
          </cell>
          <cell r="DP54" t="e">
            <v>#N/A</v>
          </cell>
          <cell r="DQ54" t="e">
            <v>#N/A</v>
          </cell>
          <cell r="DR54" t="e">
            <v>#N/A</v>
          </cell>
          <cell r="DS54" t="e">
            <v>#N/A</v>
          </cell>
          <cell r="DT54" t="e">
            <v>#N/A</v>
          </cell>
        </row>
        <row r="55">
          <cell r="A55" t="str">
            <v>Avrist Link Advantage Plus USD 8 Fund</v>
          </cell>
          <cell r="B55" t="str">
            <v>PT Avrist Assurance</v>
          </cell>
          <cell r="V55">
            <v>2564.83</v>
          </cell>
          <cell r="W55">
            <v>2564.83</v>
          </cell>
          <cell r="X55">
            <v>2587.37</v>
          </cell>
          <cell r="Y55">
            <v>2595.64</v>
          </cell>
          <cell r="Z55">
            <v>2564.83</v>
          </cell>
          <cell r="AA55">
            <v>2564.83</v>
          </cell>
          <cell r="AB55">
            <v>2564.83</v>
          </cell>
          <cell r="AC55">
            <v>2564.83</v>
          </cell>
          <cell r="AD55">
            <v>2564.83</v>
          </cell>
          <cell r="AE55">
            <v>2587.37</v>
          </cell>
          <cell r="AF55">
            <v>2595.64</v>
          </cell>
          <cell r="AG55">
            <v>2562.0500000000002</v>
          </cell>
          <cell r="AH55">
            <v>2509.35</v>
          </cell>
          <cell r="AI55">
            <v>2522.34</v>
          </cell>
          <cell r="AJ55">
            <v>2487.46</v>
          </cell>
          <cell r="AK55">
            <v>2485.12</v>
          </cell>
          <cell r="AL55">
            <v>2468.35</v>
          </cell>
          <cell r="AM55">
            <v>2443.2600000000002</v>
          </cell>
          <cell r="AN55">
            <v>2434.2199999999998</v>
          </cell>
          <cell r="AO55">
            <v>2417.42</v>
          </cell>
          <cell r="AP55">
            <v>2399.8000000000002</v>
          </cell>
          <cell r="AQ55">
            <v>2371.0100000000002</v>
          </cell>
          <cell r="AR55">
            <v>2359.35</v>
          </cell>
          <cell r="AS55">
            <v>2376.64</v>
          </cell>
          <cell r="AT55">
            <v>2372.14</v>
          </cell>
          <cell r="AU55">
            <v>2353.46</v>
          </cell>
          <cell r="AV55">
            <v>2342.35</v>
          </cell>
          <cell r="AW55">
            <v>2329.5100000000002</v>
          </cell>
          <cell r="AX55">
            <v>2319.96</v>
          </cell>
          <cell r="AY55">
            <v>2310.83</v>
          </cell>
          <cell r="AZ55">
            <v>2288.4899999999998</v>
          </cell>
          <cell r="BA55">
            <v>2282.3200000000002</v>
          </cell>
          <cell r="BB55">
            <v>2266.3000000000002</v>
          </cell>
          <cell r="BC55">
            <v>2243.06</v>
          </cell>
          <cell r="BD55">
            <v>2234.7199999999998</v>
          </cell>
          <cell r="BE55">
            <v>2218</v>
          </cell>
          <cell r="BF55">
            <v>2204.16</v>
          </cell>
          <cell r="BG55">
            <v>2189</v>
          </cell>
          <cell r="BH55">
            <v>2184.46</v>
          </cell>
          <cell r="BI55">
            <v>2156.14</v>
          </cell>
          <cell r="BJ55">
            <v>2163.19</v>
          </cell>
          <cell r="BK55">
            <v>2099.54</v>
          </cell>
          <cell r="BL55">
            <v>2081.27</v>
          </cell>
          <cell r="BM55">
            <v>2035.67</v>
          </cell>
          <cell r="BN55">
            <v>0.92681000000000002</v>
          </cell>
          <cell r="BO55">
            <v>0.92681000000000002</v>
          </cell>
          <cell r="BP55">
            <v>0.94003000000000003</v>
          </cell>
          <cell r="BQ55">
            <v>0.91952999999999996</v>
          </cell>
          <cell r="BR55">
            <v>0.90166000000000002</v>
          </cell>
          <cell r="BS55">
            <v>0.89285000000000003</v>
          </cell>
          <cell r="BT55">
            <v>0.91234999999999999</v>
          </cell>
          <cell r="BU55">
            <v>0.86685000000000001</v>
          </cell>
          <cell r="BV55">
            <v>0.90468999999999999</v>
          </cell>
          <cell r="BW55">
            <v>0.93301999999999996</v>
          </cell>
          <cell r="BX55">
            <v>0.91317000000000004</v>
          </cell>
          <cell r="BY55">
            <v>0.91825000000000001</v>
          </cell>
          <cell r="BZ55">
            <v>0.91498999999999997</v>
          </cell>
          <cell r="CA55">
            <v>0.90302000000000004</v>
          </cell>
          <cell r="CB55">
            <v>0.89800999999999997</v>
          </cell>
          <cell r="CC55">
            <v>0.93006</v>
          </cell>
          <cell r="CD55">
            <v>0.94676000000000005</v>
          </cell>
          <cell r="CE55">
            <v>0.98292999999999997</v>
          </cell>
          <cell r="CF55" t="e">
            <v>#N/A</v>
          </cell>
          <cell r="CG55" t="e">
            <v>#N/A</v>
          </cell>
          <cell r="CH55" t="e">
            <v>#N/A</v>
          </cell>
          <cell r="CI55" t="e">
            <v>#N/A</v>
          </cell>
          <cell r="CJ55" t="e">
            <v>#N/A</v>
          </cell>
          <cell r="CK55" t="e">
            <v>#N/A</v>
          </cell>
          <cell r="CL55" t="e">
            <v>#N/A</v>
          </cell>
          <cell r="CM55" t="e">
            <v>#N/A</v>
          </cell>
          <cell r="CN55" t="e">
            <v>#N/A</v>
          </cell>
          <cell r="CO55" t="e">
            <v>#N/A</v>
          </cell>
          <cell r="CP55" t="e">
            <v>#N/A</v>
          </cell>
          <cell r="CQ55" t="e">
            <v>#N/A</v>
          </cell>
          <cell r="CR55" t="e">
            <v>#N/A</v>
          </cell>
          <cell r="CS55" t="e">
            <v>#N/A</v>
          </cell>
          <cell r="CT55" t="e">
            <v>#N/A</v>
          </cell>
          <cell r="CU55" t="e">
            <v>#N/A</v>
          </cell>
          <cell r="CV55" t="e">
            <v>#N/A</v>
          </cell>
          <cell r="CW55" t="e">
            <v>#N/A</v>
          </cell>
          <cell r="CX55" t="e">
            <v>#N/A</v>
          </cell>
          <cell r="CY55" t="e">
            <v>#N/A</v>
          </cell>
          <cell r="CZ55" t="e">
            <v>#N/A</v>
          </cell>
          <cell r="DA55" t="e">
            <v>#N/A</v>
          </cell>
          <cell r="DB55" t="e">
            <v>#N/A</v>
          </cell>
          <cell r="DC55" t="e">
            <v>#N/A</v>
          </cell>
          <cell r="DD55" t="e">
            <v>#N/A</v>
          </cell>
          <cell r="DE55" t="e">
            <v>#N/A</v>
          </cell>
          <cell r="DF55" t="e">
            <v>#N/A</v>
          </cell>
          <cell r="DG55" t="e">
            <v>#N/A</v>
          </cell>
          <cell r="DH55" t="e">
            <v>#N/A</v>
          </cell>
          <cell r="DI55" t="e">
            <v>#N/A</v>
          </cell>
          <cell r="DJ55" t="e">
            <v>#N/A</v>
          </cell>
          <cell r="DK55" t="e">
            <v>#N/A</v>
          </cell>
          <cell r="DL55" t="e">
            <v>#N/A</v>
          </cell>
          <cell r="DM55" t="e">
            <v>#N/A</v>
          </cell>
          <cell r="DN55" t="e">
            <v>#N/A</v>
          </cell>
          <cell r="DO55" t="e">
            <v>#N/A</v>
          </cell>
          <cell r="DP55" t="e">
            <v>#N/A</v>
          </cell>
          <cell r="DQ55" t="e">
            <v>#N/A</v>
          </cell>
          <cell r="DR55" t="e">
            <v>#N/A</v>
          </cell>
          <cell r="DS55" t="e">
            <v>#N/A</v>
          </cell>
          <cell r="DT55" t="e">
            <v>#N/A</v>
          </cell>
        </row>
        <row r="56">
          <cell r="A56" t="str">
            <v>Avrist Link Advantage Plus USD 9 Fund</v>
          </cell>
          <cell r="B56" t="str">
            <v>PT Avrist Assurance</v>
          </cell>
          <cell r="V56">
            <v>1.2962199999999999</v>
          </cell>
          <cell r="W56">
            <v>1.2962199999999999</v>
          </cell>
          <cell r="X56">
            <v>1.2989299999999999</v>
          </cell>
          <cell r="Y56">
            <v>1.2825500000000001</v>
          </cell>
          <cell r="Z56">
            <v>1.2962199999999999</v>
          </cell>
          <cell r="AA56">
            <v>1.2962199999999999</v>
          </cell>
          <cell r="AB56">
            <v>1.2962199999999999</v>
          </cell>
          <cell r="AC56">
            <v>1.2962199999999999</v>
          </cell>
          <cell r="AD56">
            <v>1.2962199999999999</v>
          </cell>
          <cell r="AE56">
            <v>1.2989299999999999</v>
          </cell>
          <cell r="AF56">
            <v>1.2825500000000001</v>
          </cell>
          <cell r="AG56">
            <v>1.2661199999999999</v>
          </cell>
          <cell r="AH56">
            <v>1.25518</v>
          </cell>
          <cell r="AI56">
            <v>1.2622899999999999</v>
          </cell>
          <cell r="AJ56">
            <v>1.23045</v>
          </cell>
          <cell r="AK56">
            <v>1.2554000000000001</v>
          </cell>
          <cell r="AL56">
            <v>1.2498800000000001</v>
          </cell>
          <cell r="AM56">
            <v>1.2339</v>
          </cell>
          <cell r="AN56">
            <v>1.22906</v>
          </cell>
          <cell r="AO56">
            <v>1.2179899999999999</v>
          </cell>
          <cell r="AP56">
            <v>1.2094499999999999</v>
          </cell>
          <cell r="AQ56">
            <v>1.2045699999999999</v>
          </cell>
          <cell r="AR56">
            <v>1.2044699999999999</v>
          </cell>
          <cell r="AS56">
            <v>1.21109</v>
          </cell>
          <cell r="AT56">
            <v>1.22742</v>
          </cell>
          <cell r="AU56">
            <v>1.2361200000000001</v>
          </cell>
          <cell r="AV56">
            <v>1.22943</v>
          </cell>
          <cell r="AW56">
            <v>1.2264600000000001</v>
          </cell>
          <cell r="AX56">
            <v>1.1984900000000001</v>
          </cell>
          <cell r="AY56">
            <v>1.16669</v>
          </cell>
          <cell r="AZ56">
            <v>1.14707</v>
          </cell>
          <cell r="BA56">
            <v>1.1553800000000001</v>
          </cell>
          <cell r="BB56">
            <v>1.1479900000000001</v>
          </cell>
          <cell r="BC56">
            <v>1.12113</v>
          </cell>
          <cell r="BD56">
            <v>1.1180699999999999</v>
          </cell>
          <cell r="BE56">
            <v>1.11836</v>
          </cell>
          <cell r="BF56">
            <v>1.1053999999999999</v>
          </cell>
          <cell r="BG56">
            <v>1.09965</v>
          </cell>
          <cell r="BH56">
            <v>1.1042700000000001</v>
          </cell>
          <cell r="BI56">
            <v>1.06955</v>
          </cell>
          <cell r="BJ56">
            <v>1.0392600000000001</v>
          </cell>
          <cell r="BK56">
            <v>1.0243500000000001</v>
          </cell>
          <cell r="BL56">
            <v>1.00301</v>
          </cell>
          <cell r="BM56">
            <v>0.94891000000000003</v>
          </cell>
          <cell r="BN56">
            <v>0.93928999999999996</v>
          </cell>
          <cell r="BO56">
            <v>0.93928999999999996</v>
          </cell>
          <cell r="BP56">
            <v>0.95304</v>
          </cell>
          <cell r="BQ56">
            <v>0.93313000000000001</v>
          </cell>
          <cell r="BR56">
            <v>0.91576000000000002</v>
          </cell>
          <cell r="BS56">
            <v>0.90752999999999995</v>
          </cell>
          <cell r="BT56">
            <v>0.92917000000000005</v>
          </cell>
          <cell r="BU56">
            <v>0.88083</v>
          </cell>
          <cell r="BV56">
            <v>0.91971999999999998</v>
          </cell>
          <cell r="BW56">
            <v>0.95130999999999999</v>
          </cell>
          <cell r="BX56">
            <v>0.93086999999999998</v>
          </cell>
          <cell r="BY56">
            <v>0.94035999999999997</v>
          </cell>
          <cell r="BZ56">
            <v>0.94306000000000001</v>
          </cell>
          <cell r="CA56">
            <v>0.93306</v>
          </cell>
          <cell r="CB56">
            <v>0.92564999999999997</v>
          </cell>
          <cell r="CC56">
            <v>0.95789999999999997</v>
          </cell>
          <cell r="CD56">
            <v>0.97419999999999995</v>
          </cell>
          <cell r="CE56" t="e">
            <v>#N/A</v>
          </cell>
          <cell r="CF56" t="e">
            <v>#N/A</v>
          </cell>
          <cell r="CG56" t="e">
            <v>#N/A</v>
          </cell>
          <cell r="CH56" t="e">
            <v>#N/A</v>
          </cell>
          <cell r="CI56" t="e">
            <v>#N/A</v>
          </cell>
          <cell r="CJ56" t="e">
            <v>#N/A</v>
          </cell>
          <cell r="CK56" t="e">
            <v>#N/A</v>
          </cell>
          <cell r="CL56" t="e">
            <v>#N/A</v>
          </cell>
          <cell r="CM56" t="e">
            <v>#N/A</v>
          </cell>
          <cell r="CN56" t="e">
            <v>#N/A</v>
          </cell>
          <cell r="CO56" t="e">
            <v>#N/A</v>
          </cell>
          <cell r="CP56" t="e">
            <v>#N/A</v>
          </cell>
          <cell r="CQ56" t="e">
            <v>#N/A</v>
          </cell>
          <cell r="CR56" t="e">
            <v>#N/A</v>
          </cell>
          <cell r="CS56" t="e">
            <v>#N/A</v>
          </cell>
          <cell r="CT56" t="e">
            <v>#N/A</v>
          </cell>
          <cell r="CU56" t="e">
            <v>#N/A</v>
          </cell>
          <cell r="CV56" t="e">
            <v>#N/A</v>
          </cell>
          <cell r="CW56" t="e">
            <v>#N/A</v>
          </cell>
          <cell r="CX56" t="e">
            <v>#N/A</v>
          </cell>
          <cell r="CY56" t="e">
            <v>#N/A</v>
          </cell>
          <cell r="CZ56" t="e">
            <v>#N/A</v>
          </cell>
          <cell r="DA56" t="e">
            <v>#N/A</v>
          </cell>
          <cell r="DB56" t="e">
            <v>#N/A</v>
          </cell>
          <cell r="DC56" t="e">
            <v>#N/A</v>
          </cell>
          <cell r="DD56" t="e">
            <v>#N/A</v>
          </cell>
          <cell r="DE56" t="e">
            <v>#N/A</v>
          </cell>
          <cell r="DF56" t="e">
            <v>#N/A</v>
          </cell>
          <cell r="DG56" t="e">
            <v>#N/A</v>
          </cell>
          <cell r="DH56" t="e">
            <v>#N/A</v>
          </cell>
          <cell r="DI56" t="e">
            <v>#N/A</v>
          </cell>
          <cell r="DJ56" t="e">
            <v>#N/A</v>
          </cell>
          <cell r="DK56" t="e">
            <v>#N/A</v>
          </cell>
          <cell r="DL56" t="e">
            <v>#N/A</v>
          </cell>
          <cell r="DM56" t="e">
            <v>#N/A</v>
          </cell>
          <cell r="DN56" t="e">
            <v>#N/A</v>
          </cell>
          <cell r="DO56" t="e">
            <v>#N/A</v>
          </cell>
          <cell r="DP56" t="e">
            <v>#N/A</v>
          </cell>
          <cell r="DQ56" t="e">
            <v>#N/A</v>
          </cell>
          <cell r="DR56" t="e">
            <v>#N/A</v>
          </cell>
          <cell r="DS56" t="e">
            <v>#N/A</v>
          </cell>
          <cell r="DT56" t="e">
            <v>#N/A</v>
          </cell>
        </row>
        <row r="57">
          <cell r="A57" t="str">
            <v>Avrist Link Advantage Plus USD 10 Fund</v>
          </cell>
          <cell r="B57" t="str">
            <v>PT Avrist Assurance</v>
          </cell>
          <cell r="V57">
            <v>5147.12</v>
          </cell>
          <cell r="W57">
            <v>5147.12</v>
          </cell>
          <cell r="X57">
            <v>4955.57</v>
          </cell>
          <cell r="Y57">
            <v>4983.87</v>
          </cell>
          <cell r="Z57">
            <v>5147.12</v>
          </cell>
          <cell r="AA57">
            <v>5147.12</v>
          </cell>
          <cell r="AB57">
            <v>5147.12</v>
          </cell>
          <cell r="AC57">
            <v>5147.12</v>
          </cell>
          <cell r="AD57">
            <v>5147.12</v>
          </cell>
          <cell r="AE57">
            <v>4955.57</v>
          </cell>
          <cell r="AF57">
            <v>4983.87</v>
          </cell>
          <cell r="AG57">
            <v>4897.66</v>
          </cell>
          <cell r="AH57">
            <v>4762.6899999999996</v>
          </cell>
          <cell r="AI57">
            <v>4968.0600000000004</v>
          </cell>
          <cell r="AJ57">
            <v>4552.95</v>
          </cell>
          <cell r="AK57">
            <v>4888.33</v>
          </cell>
          <cell r="AL57">
            <v>5175.46</v>
          </cell>
          <cell r="AM57">
            <v>4813.75</v>
          </cell>
          <cell r="AN57">
            <v>4833.54</v>
          </cell>
          <cell r="AO57">
            <v>4807.96</v>
          </cell>
          <cell r="AP57">
            <v>4658.3599999999997</v>
          </cell>
          <cell r="AQ57">
            <v>4396.6099999999997</v>
          </cell>
          <cell r="AR57">
            <v>4471.51</v>
          </cell>
          <cell r="AS57">
            <v>4708.6000000000004</v>
          </cell>
          <cell r="AT57">
            <v>4694.8</v>
          </cell>
          <cell r="AU57">
            <v>4758.96</v>
          </cell>
          <cell r="AV57">
            <v>4650.0200000000004</v>
          </cell>
          <cell r="AW57">
            <v>4273.3599999999997</v>
          </cell>
          <cell r="AX57">
            <v>4294.37</v>
          </cell>
          <cell r="AY57">
            <v>4084.99</v>
          </cell>
          <cell r="AZ57">
            <v>3865.54</v>
          </cell>
          <cell r="BA57">
            <v>4092.44</v>
          </cell>
          <cell r="BB57">
            <v>3958.63</v>
          </cell>
          <cell r="BC57">
            <v>3752.19</v>
          </cell>
          <cell r="BD57">
            <v>3794.68</v>
          </cell>
          <cell r="BE57">
            <v>3690.53</v>
          </cell>
          <cell r="BF57">
            <v>3547.8</v>
          </cell>
          <cell r="BG57">
            <v>3473.15</v>
          </cell>
          <cell r="BH57" t="e">
            <v>#N/A</v>
          </cell>
          <cell r="BI57">
            <v>3437.2</v>
          </cell>
          <cell r="BJ57">
            <v>3385.68</v>
          </cell>
          <cell r="BK57">
            <v>3046.89</v>
          </cell>
          <cell r="BL57">
            <v>2928.37</v>
          </cell>
          <cell r="BM57">
            <v>2629.15</v>
          </cell>
          <cell r="BN57">
            <v>0.94801999999999997</v>
          </cell>
          <cell r="BO57">
            <v>0.94801999999999997</v>
          </cell>
          <cell r="BP57">
            <v>0.96097999999999995</v>
          </cell>
          <cell r="BQ57">
            <v>0.94157000000000002</v>
          </cell>
          <cell r="BR57">
            <v>0.92464999999999997</v>
          </cell>
          <cell r="BS57">
            <v>0.91659000000000002</v>
          </cell>
          <cell r="BT57">
            <v>0.93720000000000003</v>
          </cell>
          <cell r="BU57">
            <v>0.88948000000000005</v>
          </cell>
          <cell r="BV57">
            <v>0.92803000000000002</v>
          </cell>
          <cell r="BW57">
            <v>0.95728999999999997</v>
          </cell>
          <cell r="BX57">
            <v>0.93842000000000003</v>
          </cell>
          <cell r="BY57">
            <v>0.9496</v>
          </cell>
          <cell r="BZ57">
            <v>0.95191999999999999</v>
          </cell>
          <cell r="CA57">
            <v>0.94237000000000004</v>
          </cell>
          <cell r="CB57">
            <v>0.93559000000000003</v>
          </cell>
          <cell r="CC57">
            <v>0.96694999999999998</v>
          </cell>
          <cell r="CD57" t="e">
            <v>#N/A</v>
          </cell>
          <cell r="CE57" t="e">
            <v>#N/A</v>
          </cell>
          <cell r="CF57" t="e">
            <v>#N/A</v>
          </cell>
          <cell r="CG57" t="e">
            <v>#N/A</v>
          </cell>
          <cell r="CH57" t="e">
            <v>#N/A</v>
          </cell>
          <cell r="CI57" t="e">
            <v>#N/A</v>
          </cell>
          <cell r="CJ57" t="e">
            <v>#N/A</v>
          </cell>
          <cell r="CK57" t="e">
            <v>#N/A</v>
          </cell>
          <cell r="CL57" t="e">
            <v>#N/A</v>
          </cell>
          <cell r="CM57" t="e">
            <v>#N/A</v>
          </cell>
          <cell r="CN57" t="e">
            <v>#N/A</v>
          </cell>
          <cell r="CO57" t="e">
            <v>#N/A</v>
          </cell>
          <cell r="CP57" t="e">
            <v>#N/A</v>
          </cell>
          <cell r="CQ57" t="e">
            <v>#N/A</v>
          </cell>
          <cell r="CR57" t="e">
            <v>#N/A</v>
          </cell>
          <cell r="CS57" t="e">
            <v>#N/A</v>
          </cell>
          <cell r="CT57" t="e">
            <v>#N/A</v>
          </cell>
          <cell r="CU57" t="e">
            <v>#N/A</v>
          </cell>
          <cell r="CV57" t="e">
            <v>#N/A</v>
          </cell>
          <cell r="CW57" t="e">
            <v>#N/A</v>
          </cell>
          <cell r="CX57" t="e">
            <v>#N/A</v>
          </cell>
          <cell r="CY57" t="e">
            <v>#N/A</v>
          </cell>
          <cell r="CZ57" t="e">
            <v>#N/A</v>
          </cell>
          <cell r="DA57" t="e">
            <v>#N/A</v>
          </cell>
          <cell r="DB57" t="e">
            <v>#N/A</v>
          </cell>
          <cell r="DC57" t="e">
            <v>#N/A</v>
          </cell>
          <cell r="DD57" t="e">
            <v>#N/A</v>
          </cell>
          <cell r="DE57" t="e">
            <v>#N/A</v>
          </cell>
          <cell r="DF57" t="e">
            <v>#N/A</v>
          </cell>
          <cell r="DG57" t="e">
            <v>#N/A</v>
          </cell>
          <cell r="DH57" t="e">
            <v>#N/A</v>
          </cell>
          <cell r="DI57" t="e">
            <v>#N/A</v>
          </cell>
          <cell r="DJ57" t="e">
            <v>#N/A</v>
          </cell>
          <cell r="DK57" t="e">
            <v>#N/A</v>
          </cell>
          <cell r="DL57" t="e">
            <v>#N/A</v>
          </cell>
          <cell r="DM57" t="e">
            <v>#N/A</v>
          </cell>
          <cell r="DN57" t="e">
            <v>#N/A</v>
          </cell>
          <cell r="DO57" t="e">
            <v>#N/A</v>
          </cell>
          <cell r="DP57" t="e">
            <v>#N/A</v>
          </cell>
          <cell r="DQ57" t="e">
            <v>#N/A</v>
          </cell>
          <cell r="DR57" t="e">
            <v>#N/A</v>
          </cell>
          <cell r="DS57" t="e">
            <v>#N/A</v>
          </cell>
          <cell r="DT57" t="e">
            <v>#N/A</v>
          </cell>
        </row>
        <row r="58">
          <cell r="A58" t="str">
            <v>Avrist Link Advantage Plus USD 11 Fund</v>
          </cell>
          <cell r="B58" t="str">
            <v>PT Avrist Assurance</v>
          </cell>
          <cell r="V58">
            <v>4240.53</v>
          </cell>
          <cell r="W58">
            <v>4240.53</v>
          </cell>
          <cell r="X58">
            <v>4144.03</v>
          </cell>
          <cell r="Y58">
            <v>4169.68</v>
          </cell>
          <cell r="Z58">
            <v>4240.53</v>
          </cell>
          <cell r="AA58">
            <v>4240.53</v>
          </cell>
          <cell r="AB58">
            <v>4240.53</v>
          </cell>
          <cell r="AC58">
            <v>4240.53</v>
          </cell>
          <cell r="AD58">
            <v>4240.53</v>
          </cell>
          <cell r="AE58">
            <v>4144.03</v>
          </cell>
          <cell r="AF58">
            <v>4169.68</v>
          </cell>
          <cell r="AG58">
            <v>4078.26</v>
          </cell>
          <cell r="AH58">
            <v>3960.6</v>
          </cell>
          <cell r="AI58">
            <v>4114.07</v>
          </cell>
          <cell r="AJ58">
            <v>3823.58</v>
          </cell>
          <cell r="AK58">
            <v>4025.39</v>
          </cell>
          <cell r="AL58">
            <v>4180.91</v>
          </cell>
          <cell r="AM58">
            <v>3931.52</v>
          </cell>
          <cell r="AN58">
            <v>3941.18</v>
          </cell>
          <cell r="AO58">
            <v>3912</v>
          </cell>
          <cell r="AP58">
            <v>3800.97</v>
          </cell>
          <cell r="AQ58">
            <v>3611.64</v>
          </cell>
          <cell r="AR58">
            <v>3666.02</v>
          </cell>
          <cell r="AS58">
            <v>3858.45</v>
          </cell>
          <cell r="AT58">
            <v>3867.46</v>
          </cell>
          <cell r="AU58">
            <v>3934.05</v>
          </cell>
          <cell r="AV58">
            <v>3838.56</v>
          </cell>
          <cell r="AW58">
            <v>3451.08</v>
          </cell>
          <cell r="AX58">
            <v>3449.31</v>
          </cell>
          <cell r="AY58">
            <v>3291.65</v>
          </cell>
          <cell r="AZ58">
            <v>3085.61</v>
          </cell>
          <cell r="BA58">
            <v>3213.44</v>
          </cell>
          <cell r="BB58">
            <v>3121.04</v>
          </cell>
          <cell r="BC58">
            <v>2983.45</v>
          </cell>
          <cell r="BD58">
            <v>3004.91</v>
          </cell>
          <cell r="BE58">
            <v>2930.5</v>
          </cell>
          <cell r="BF58">
            <v>2846.18</v>
          </cell>
          <cell r="BG58">
            <v>2795.65</v>
          </cell>
          <cell r="BH58" t="e">
            <v>#N/A</v>
          </cell>
          <cell r="BI58">
            <v>2769.14</v>
          </cell>
          <cell r="BJ58">
            <v>2755.78</v>
          </cell>
          <cell r="BK58">
            <v>2529.5700000000002</v>
          </cell>
          <cell r="BL58">
            <v>2476.52</v>
          </cell>
          <cell r="BM58">
            <v>2258.1999999999998</v>
          </cell>
          <cell r="BN58">
            <v>0.94806000000000001</v>
          </cell>
          <cell r="BO58">
            <v>0.94806000000000001</v>
          </cell>
          <cell r="BP58">
            <v>0.98333000000000004</v>
          </cell>
          <cell r="BQ58">
            <v>0.96435000000000004</v>
          </cell>
          <cell r="BR58">
            <v>0.9476</v>
          </cell>
          <cell r="BS58">
            <v>0.94008999999999998</v>
          </cell>
          <cell r="BT58">
            <v>0.96057000000000003</v>
          </cell>
          <cell r="BU58">
            <v>0.91490000000000005</v>
          </cell>
          <cell r="BV58">
            <v>0.95328999999999997</v>
          </cell>
          <cell r="BW58">
            <v>0.98701000000000005</v>
          </cell>
          <cell r="BX58">
            <v>0.97155000000000002</v>
          </cell>
          <cell r="BY58">
            <v>0.98353999999999997</v>
          </cell>
          <cell r="BZ58">
            <v>0.98629</v>
          </cell>
          <cell r="CA58">
            <v>0.97665000000000002</v>
          </cell>
          <cell r="CB58">
            <v>0.96958</v>
          </cell>
          <cell r="CC58" t="e">
            <v>#N/A</v>
          </cell>
          <cell r="CD58" t="e">
            <v>#N/A</v>
          </cell>
          <cell r="CE58" t="e">
            <v>#N/A</v>
          </cell>
          <cell r="CF58" t="e">
            <v>#N/A</v>
          </cell>
          <cell r="CG58" t="e">
            <v>#N/A</v>
          </cell>
          <cell r="CH58" t="e">
            <v>#N/A</v>
          </cell>
          <cell r="CI58" t="e">
            <v>#N/A</v>
          </cell>
          <cell r="CJ58" t="e">
            <v>#N/A</v>
          </cell>
          <cell r="CK58" t="e">
            <v>#N/A</v>
          </cell>
          <cell r="CL58" t="e">
            <v>#N/A</v>
          </cell>
          <cell r="CM58" t="e">
            <v>#N/A</v>
          </cell>
          <cell r="CN58" t="e">
            <v>#N/A</v>
          </cell>
          <cell r="CO58" t="e">
            <v>#N/A</v>
          </cell>
          <cell r="CP58" t="e">
            <v>#N/A</v>
          </cell>
          <cell r="CQ58" t="e">
            <v>#N/A</v>
          </cell>
          <cell r="CR58" t="e">
            <v>#N/A</v>
          </cell>
          <cell r="CS58" t="e">
            <v>#N/A</v>
          </cell>
          <cell r="CT58" t="e">
            <v>#N/A</v>
          </cell>
          <cell r="CU58" t="e">
            <v>#N/A</v>
          </cell>
          <cell r="CV58" t="e">
            <v>#N/A</v>
          </cell>
          <cell r="CW58" t="e">
            <v>#N/A</v>
          </cell>
          <cell r="CX58" t="e">
            <v>#N/A</v>
          </cell>
          <cell r="CY58" t="e">
            <v>#N/A</v>
          </cell>
          <cell r="CZ58" t="e">
            <v>#N/A</v>
          </cell>
          <cell r="DA58" t="e">
            <v>#N/A</v>
          </cell>
          <cell r="DB58" t="e">
            <v>#N/A</v>
          </cell>
          <cell r="DC58" t="e">
            <v>#N/A</v>
          </cell>
          <cell r="DD58" t="e">
            <v>#N/A</v>
          </cell>
          <cell r="DE58" t="e">
            <v>#N/A</v>
          </cell>
          <cell r="DF58" t="e">
            <v>#N/A</v>
          </cell>
          <cell r="DG58" t="e">
            <v>#N/A</v>
          </cell>
          <cell r="DH58" t="e">
            <v>#N/A</v>
          </cell>
          <cell r="DI58" t="e">
            <v>#N/A</v>
          </cell>
          <cell r="DJ58" t="e">
            <v>#N/A</v>
          </cell>
          <cell r="DK58" t="e">
            <v>#N/A</v>
          </cell>
          <cell r="DL58" t="e">
            <v>#N/A</v>
          </cell>
          <cell r="DM58" t="e">
            <v>#N/A</v>
          </cell>
          <cell r="DN58" t="e">
            <v>#N/A</v>
          </cell>
          <cell r="DO58" t="e">
            <v>#N/A</v>
          </cell>
          <cell r="DP58" t="e">
            <v>#N/A</v>
          </cell>
          <cell r="DQ58" t="e">
            <v>#N/A</v>
          </cell>
          <cell r="DR58" t="e">
            <v>#N/A</v>
          </cell>
          <cell r="DS58" t="e">
            <v>#N/A</v>
          </cell>
          <cell r="DT58" t="e">
            <v>#N/A</v>
          </cell>
        </row>
        <row r="59">
          <cell r="A59" t="str">
            <v>Avrist Link Access IDR Fund</v>
          </cell>
          <cell r="B59" t="str">
            <v>PT Avrist Assurance</v>
          </cell>
          <cell r="V59">
            <v>2595.64</v>
          </cell>
          <cell r="W59">
            <v>2595.64</v>
          </cell>
          <cell r="X59">
            <v>2656.21</v>
          </cell>
          <cell r="Y59">
            <v>2508.1</v>
          </cell>
          <cell r="Z59">
            <v>2595.64</v>
          </cell>
          <cell r="AA59">
            <v>2595.64</v>
          </cell>
          <cell r="AB59">
            <v>2595.64</v>
          </cell>
          <cell r="AC59">
            <v>2595.64</v>
          </cell>
          <cell r="AD59">
            <v>2595.64</v>
          </cell>
          <cell r="AE59">
            <v>2656.21</v>
          </cell>
          <cell r="AF59">
            <v>2508.1</v>
          </cell>
          <cell r="AG59">
            <v>2499.6999999999998</v>
          </cell>
          <cell r="AH59">
            <v>2491.2399999999998</v>
          </cell>
          <cell r="AI59">
            <v>2482.5500000000002</v>
          </cell>
          <cell r="AJ59">
            <v>2473.9499999999998</v>
          </cell>
          <cell r="AK59">
            <v>2460.11</v>
          </cell>
          <cell r="AL59">
            <v>2449.15</v>
          </cell>
          <cell r="AM59">
            <v>2436.91</v>
          </cell>
          <cell r="AN59">
            <v>2425.54</v>
          </cell>
          <cell r="AO59">
            <v>2412.54</v>
          </cell>
          <cell r="AP59">
            <v>2406.14</v>
          </cell>
          <cell r="AQ59">
            <v>2397.2600000000002</v>
          </cell>
          <cell r="AR59">
            <v>2390.9299999999998</v>
          </cell>
          <cell r="AS59">
            <v>2384.7600000000002</v>
          </cell>
          <cell r="AT59">
            <v>2377.8200000000002</v>
          </cell>
          <cell r="AU59">
            <v>2371.09</v>
          </cell>
          <cell r="AV59">
            <v>2366.13</v>
          </cell>
          <cell r="AW59">
            <v>2359.4</v>
          </cell>
          <cell r="AX59">
            <v>2351.9899999999998</v>
          </cell>
          <cell r="AY59">
            <v>2345.33</v>
          </cell>
          <cell r="AZ59">
            <v>2338.4699999999998</v>
          </cell>
          <cell r="BA59">
            <v>2332.23</v>
          </cell>
          <cell r="BB59">
            <v>2325.91</v>
          </cell>
          <cell r="BC59">
            <v>2316.98</v>
          </cell>
          <cell r="BD59">
            <v>2311.12</v>
          </cell>
          <cell r="BE59">
            <v>2300.1</v>
          </cell>
          <cell r="BF59">
            <v>2292.54</v>
          </cell>
          <cell r="BG59">
            <v>2285.4499999999998</v>
          </cell>
          <cell r="BH59" t="e">
            <v>#N/A</v>
          </cell>
          <cell r="BI59">
            <v>2271.7199999999998</v>
          </cell>
          <cell r="BJ59">
            <v>2351.5700000000002</v>
          </cell>
          <cell r="BK59">
            <v>2345.54</v>
          </cell>
          <cell r="BL59">
            <v>2338.9899999999998</v>
          </cell>
          <cell r="BM59">
            <v>2318.34</v>
          </cell>
          <cell r="BN59">
            <v>2645.53</v>
          </cell>
          <cell r="BO59">
            <v>2645.53</v>
          </cell>
          <cell r="BP59">
            <v>2635.67</v>
          </cell>
          <cell r="BQ59">
            <v>2626.81</v>
          </cell>
          <cell r="BR59">
            <v>2614.8200000000002</v>
          </cell>
          <cell r="BS59">
            <v>2605.06</v>
          </cell>
          <cell r="BT59">
            <v>2594.12</v>
          </cell>
          <cell r="BU59">
            <v>2579.58</v>
          </cell>
          <cell r="BV59">
            <v>2566.13</v>
          </cell>
          <cell r="BW59">
            <v>2555.5700000000002</v>
          </cell>
          <cell r="BX59">
            <v>2544.52</v>
          </cell>
          <cell r="BY59">
            <v>2533.9299999999998</v>
          </cell>
          <cell r="BZ59">
            <v>2520.89</v>
          </cell>
          <cell r="CA59">
            <v>2508.41</v>
          </cell>
          <cell r="CB59">
            <v>2494.64</v>
          </cell>
          <cell r="CC59">
            <v>2484.61</v>
          </cell>
          <cell r="CD59">
            <v>2474.17</v>
          </cell>
          <cell r="CE59">
            <v>2464.11</v>
          </cell>
          <cell r="CF59">
            <v>2453</v>
          </cell>
          <cell r="CG59">
            <v>2442.34</v>
          </cell>
          <cell r="CH59">
            <v>2431.58</v>
          </cell>
          <cell r="CI59">
            <v>2420.21</v>
          </cell>
          <cell r="CJ59">
            <v>2410.0300000000002</v>
          </cell>
          <cell r="CK59" t="e">
            <v>#N/A</v>
          </cell>
          <cell r="CL59" t="e">
            <v>#N/A</v>
          </cell>
          <cell r="CM59" t="e">
            <v>#N/A</v>
          </cell>
          <cell r="CN59" t="e">
            <v>#N/A</v>
          </cell>
          <cell r="CO59">
            <v>2350.5500000000002</v>
          </cell>
          <cell r="CP59">
            <v>2336.86</v>
          </cell>
          <cell r="CQ59" t="e">
            <v>#N/A</v>
          </cell>
          <cell r="CR59" t="e">
            <v>#N/A</v>
          </cell>
          <cell r="CS59">
            <v>2294.5</v>
          </cell>
          <cell r="CT59">
            <v>2279.38</v>
          </cell>
          <cell r="CU59">
            <v>2265.81</v>
          </cell>
          <cell r="CV59">
            <v>2248.16</v>
          </cell>
          <cell r="CW59">
            <v>2225.48</v>
          </cell>
          <cell r="CX59">
            <v>2207.96</v>
          </cell>
          <cell r="CY59">
            <v>2189.2600000000002</v>
          </cell>
          <cell r="CZ59">
            <v>2169.63</v>
          </cell>
          <cell r="DA59">
            <v>2151.92</v>
          </cell>
          <cell r="DB59">
            <v>2128.15</v>
          </cell>
          <cell r="DC59">
            <v>2112.7399999999998</v>
          </cell>
          <cell r="DD59">
            <v>2097.39</v>
          </cell>
          <cell r="DE59">
            <v>2084.2399999999998</v>
          </cell>
          <cell r="DF59">
            <v>2073.9299999999998</v>
          </cell>
          <cell r="DG59">
            <v>2064.0300000000002</v>
          </cell>
          <cell r="DH59">
            <v>2053.12</v>
          </cell>
          <cell r="DI59">
            <v>2043.9</v>
          </cell>
          <cell r="DJ59">
            <v>2033.66</v>
          </cell>
          <cell r="DK59">
            <v>2022.33</v>
          </cell>
          <cell r="DL59">
            <v>2011.85</v>
          </cell>
          <cell r="DM59">
            <v>2004.32</v>
          </cell>
          <cell r="DN59" t="e">
            <v>#N/A</v>
          </cell>
          <cell r="DO59" t="e">
            <v>#N/A</v>
          </cell>
          <cell r="DP59" t="e">
            <v>#N/A</v>
          </cell>
          <cell r="DQ59" t="e">
            <v>#N/A</v>
          </cell>
          <cell r="DR59" t="e">
            <v>#N/A</v>
          </cell>
          <cell r="DS59" t="e">
            <v>#N/A</v>
          </cell>
          <cell r="DT59" t="e">
            <v>#N/A</v>
          </cell>
        </row>
        <row r="60">
          <cell r="A60" t="str">
            <v>Avrist Link Advised IDR Fund</v>
          </cell>
          <cell r="B60" t="str">
            <v>PT Avrist Assurance</v>
          </cell>
          <cell r="V60">
            <v>1.60734</v>
          </cell>
          <cell r="W60">
            <v>1.60734</v>
          </cell>
          <cell r="X60">
            <v>1.6019000000000001</v>
          </cell>
          <cell r="Y60">
            <v>1.5866</v>
          </cell>
          <cell r="Z60">
            <v>1.60734</v>
          </cell>
          <cell r="AA60">
            <v>1.60734</v>
          </cell>
          <cell r="AB60">
            <v>1.60734</v>
          </cell>
          <cell r="AC60">
            <v>1.60734</v>
          </cell>
          <cell r="AD60">
            <v>1.60734</v>
          </cell>
          <cell r="AE60">
            <v>1.6019000000000001</v>
          </cell>
          <cell r="AF60">
            <v>1.5866</v>
          </cell>
          <cell r="AG60">
            <v>1.5811299999999999</v>
          </cell>
          <cell r="AH60">
            <v>1.5825499999999999</v>
          </cell>
          <cell r="AI60">
            <v>1.58914</v>
          </cell>
          <cell r="AJ60">
            <v>1.5936300000000001</v>
          </cell>
          <cell r="AK60">
            <v>1.5982700000000001</v>
          </cell>
          <cell r="AL60">
            <v>1.59446</v>
          </cell>
          <cell r="AM60">
            <v>1.5842499999999999</v>
          </cell>
          <cell r="AN60">
            <v>1.5755399999999999</v>
          </cell>
          <cell r="AO60">
            <v>1.5618300000000001</v>
          </cell>
          <cell r="AP60">
            <v>1.5554600000000001</v>
          </cell>
          <cell r="AQ60">
            <v>1.5461400000000001</v>
          </cell>
          <cell r="AR60">
            <v>1.54112</v>
          </cell>
          <cell r="AS60">
            <v>1.5398499999999999</v>
          </cell>
          <cell r="AT60">
            <v>1.5419400000000001</v>
          </cell>
          <cell r="AU60">
            <v>1.5077400000000001</v>
          </cell>
          <cell r="AV60">
            <v>1.4990399999999999</v>
          </cell>
          <cell r="AW60">
            <v>1.47275</v>
          </cell>
          <cell r="AX60">
            <v>1.4624900000000001</v>
          </cell>
          <cell r="AY60">
            <v>1.3979900000000001</v>
          </cell>
          <cell r="AZ60">
            <v>1.36286</v>
          </cell>
          <cell r="BA60">
            <v>1.38995</v>
          </cell>
          <cell r="BB60">
            <v>1.363</v>
          </cell>
          <cell r="BC60">
            <v>1.3206500000000001</v>
          </cell>
          <cell r="BD60">
            <v>1.3209299999999999</v>
          </cell>
          <cell r="BE60">
            <v>1.3223400000000001</v>
          </cell>
          <cell r="BF60">
            <v>1.32084</v>
          </cell>
          <cell r="BG60">
            <v>1.28485</v>
          </cell>
          <cell r="BH60" t="e">
            <v>#N/A</v>
          </cell>
          <cell r="BI60">
            <v>1.2821400000000001</v>
          </cell>
          <cell r="BJ60">
            <v>1.2769600000000001</v>
          </cell>
          <cell r="BK60">
            <v>1.2439</v>
          </cell>
          <cell r="BL60">
            <v>1.22889</v>
          </cell>
          <cell r="BM60">
            <v>1.21349</v>
          </cell>
          <cell r="BN60">
            <v>3072.3</v>
          </cell>
          <cell r="BO60">
            <v>3072.3</v>
          </cell>
          <cell r="BP60">
            <v>2973.74</v>
          </cell>
          <cell r="BQ60">
            <v>2987.41</v>
          </cell>
          <cell r="BR60">
            <v>2921.73</v>
          </cell>
          <cell r="BS60">
            <v>2825.19</v>
          </cell>
          <cell r="BT60">
            <v>2908.41</v>
          </cell>
          <cell r="BU60">
            <v>2721.41</v>
          </cell>
          <cell r="BV60">
            <v>2880.93</v>
          </cell>
          <cell r="BW60">
            <v>3019.26</v>
          </cell>
          <cell r="BX60">
            <v>2872.09</v>
          </cell>
          <cell r="BY60">
            <v>2874.07</v>
          </cell>
          <cell r="BZ60">
            <v>2889.53</v>
          </cell>
          <cell r="CA60">
            <v>2791.73</v>
          </cell>
          <cell r="CB60">
            <v>2667.64</v>
          </cell>
          <cell r="CC60">
            <v>2696.16</v>
          </cell>
          <cell r="CD60">
            <v>2804.22</v>
          </cell>
          <cell r="CE60">
            <v>2787.32</v>
          </cell>
          <cell r="CF60">
            <v>2827.02</v>
          </cell>
          <cell r="CG60">
            <v>2754.19</v>
          </cell>
          <cell r="CH60">
            <v>2574.46</v>
          </cell>
          <cell r="CI60">
            <v>2591.12</v>
          </cell>
          <cell r="CJ60">
            <v>2485.7800000000002</v>
          </cell>
          <cell r="CK60">
            <v>2358.41</v>
          </cell>
          <cell r="CL60">
            <v>2482.0300000000002</v>
          </cell>
          <cell r="CM60">
            <v>2437.4499999999998</v>
          </cell>
          <cell r="CN60">
            <v>2335.2199999999998</v>
          </cell>
          <cell r="CO60">
            <v>2371.5100000000002</v>
          </cell>
          <cell r="CP60">
            <v>2322.84</v>
          </cell>
          <cell r="CQ60">
            <v>2231.9899999999998</v>
          </cell>
          <cell r="CR60">
            <v>2192.5300000000002</v>
          </cell>
          <cell r="CS60">
            <v>2234.08</v>
          </cell>
          <cell r="CT60">
            <v>2174.8200000000002</v>
          </cell>
          <cell r="CU60">
            <v>2148.66</v>
          </cell>
          <cell r="CV60">
            <v>1944.6</v>
          </cell>
          <cell r="CW60">
            <v>1874.9</v>
          </cell>
          <cell r="CX60">
            <v>1717.71</v>
          </cell>
          <cell r="CY60">
            <v>1584.17</v>
          </cell>
          <cell r="CZ60">
            <v>1481.02</v>
          </cell>
          <cell r="DA60">
            <v>1510.91</v>
          </cell>
          <cell r="DB60">
            <v>1494.82</v>
          </cell>
          <cell r="DC60">
            <v>1324.18</v>
          </cell>
          <cell r="DD60">
            <v>1246.93</v>
          </cell>
          <cell r="DE60">
            <v>1668.57</v>
          </cell>
          <cell r="DF60">
            <v>1830.68</v>
          </cell>
          <cell r="DG60">
            <v>1851.7</v>
          </cell>
          <cell r="DH60">
            <v>1857.88</v>
          </cell>
          <cell r="DI60">
            <v>1899.34</v>
          </cell>
          <cell r="DJ60">
            <v>1813.01</v>
          </cell>
          <cell r="DK60">
            <v>1903.55</v>
          </cell>
          <cell r="DL60">
            <v>2042.33</v>
          </cell>
          <cell r="DM60">
            <v>1999.33</v>
          </cell>
          <cell r="DN60" t="e">
            <v>#N/A</v>
          </cell>
          <cell r="DO60" t="e">
            <v>#N/A</v>
          </cell>
          <cell r="DP60" t="e">
            <v>#N/A</v>
          </cell>
          <cell r="DQ60" t="e">
            <v>#N/A</v>
          </cell>
          <cell r="DR60" t="e">
            <v>#N/A</v>
          </cell>
          <cell r="DS60" t="e">
            <v>#N/A</v>
          </cell>
          <cell r="DT60" t="e">
            <v>#N/A</v>
          </cell>
        </row>
        <row r="61">
          <cell r="A61" t="str">
            <v>Avrist Link Aggressive IDR Fund</v>
          </cell>
          <cell r="B61" t="str">
            <v>PT Avrist Assurance</v>
          </cell>
          <cell r="V61">
            <v>0.95204</v>
          </cell>
          <cell r="W61">
            <v>0.95204</v>
          </cell>
          <cell r="X61">
            <v>0.97230000000000005</v>
          </cell>
          <cell r="Y61">
            <v>0.94611000000000001</v>
          </cell>
          <cell r="Z61">
            <v>0.95204</v>
          </cell>
          <cell r="AA61">
            <v>0.95204</v>
          </cell>
          <cell r="AB61">
            <v>0.95204</v>
          </cell>
          <cell r="AC61">
            <v>0.95204</v>
          </cell>
          <cell r="AD61">
            <v>0.95204</v>
          </cell>
          <cell r="AE61">
            <v>0.97230000000000005</v>
          </cell>
          <cell r="AF61">
            <v>0.94611000000000001</v>
          </cell>
          <cell r="AG61">
            <v>0.92269000000000001</v>
          </cell>
          <cell r="AH61">
            <v>0.91408</v>
          </cell>
          <cell r="AI61">
            <v>0.94443999999999995</v>
          </cell>
          <cell r="AJ61">
            <v>0.88741000000000003</v>
          </cell>
          <cell r="AK61">
            <v>0.9304</v>
          </cell>
          <cell r="AL61">
            <v>0.98301000000000005</v>
          </cell>
          <cell r="AM61">
            <v>0.95772000000000002</v>
          </cell>
          <cell r="AN61">
            <v>0.97197</v>
          </cell>
          <cell r="AO61">
            <v>0.97150000000000003</v>
          </cell>
          <cell r="AP61">
            <v>0.95482</v>
          </cell>
          <cell r="AQ61">
            <v>0.94276000000000004</v>
          </cell>
          <cell r="AR61">
            <v>0.98031999999999997</v>
          </cell>
          <cell r="AS61">
            <v>0.99333000000000005</v>
          </cell>
          <cell r="AT61">
            <v>1.02725</v>
          </cell>
          <cell r="AU61">
            <v>1.0333000000000001</v>
          </cell>
          <cell r="AV61">
            <v>1.0055000000000001</v>
          </cell>
          <cell r="AW61" t="e">
            <v>#N/A</v>
          </cell>
          <cell r="AX61" t="e">
            <v>#N/A</v>
          </cell>
          <cell r="AY61" t="e">
            <v>#N/A</v>
          </cell>
          <cell r="AZ61" t="e">
            <v>#N/A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E61" t="e">
            <v>#N/A</v>
          </cell>
          <cell r="BF61" t="e">
            <v>#N/A</v>
          </cell>
          <cell r="BG61" t="e">
            <v>#N/A</v>
          </cell>
          <cell r="BH61" t="e">
            <v>#N/A</v>
          </cell>
          <cell r="BI61" t="e">
            <v>#N/A</v>
          </cell>
          <cell r="BJ61" t="e">
            <v>#N/A</v>
          </cell>
          <cell r="BK61" t="e">
            <v>#N/A</v>
          </cell>
          <cell r="BL61" t="e">
            <v>#N/A</v>
          </cell>
          <cell r="BM61" t="e">
            <v>#N/A</v>
          </cell>
          <cell r="BN61">
            <v>3022.14</v>
          </cell>
          <cell r="BO61">
            <v>3022.14</v>
          </cell>
          <cell r="BP61">
            <v>2852.69</v>
          </cell>
          <cell r="BQ61">
            <v>2867.36</v>
          </cell>
          <cell r="BR61">
            <v>2801.47</v>
          </cell>
          <cell r="BS61">
            <v>2690.9</v>
          </cell>
          <cell r="BT61">
            <v>2808.69</v>
          </cell>
          <cell r="BU61">
            <v>2572.12</v>
          </cell>
          <cell r="BV61">
            <v>2809.53</v>
          </cell>
          <cell r="BW61">
            <v>3029.82</v>
          </cell>
          <cell r="BX61">
            <v>2794.44</v>
          </cell>
          <cell r="BY61">
            <v>2794.02</v>
          </cell>
          <cell r="BZ61">
            <v>2807.43</v>
          </cell>
          <cell r="CA61">
            <v>2691.8</v>
          </cell>
          <cell r="CB61">
            <v>2527.63</v>
          </cell>
          <cell r="CC61">
            <v>2575.42</v>
          </cell>
          <cell r="CD61">
            <v>2729.78</v>
          </cell>
          <cell r="CE61">
            <v>2703.18</v>
          </cell>
          <cell r="CF61">
            <v>2764.75</v>
          </cell>
          <cell r="CG61">
            <v>2658.14</v>
          </cell>
          <cell r="CH61">
            <v>2404.4499999999998</v>
          </cell>
          <cell r="CI61">
            <v>2428.0100000000002</v>
          </cell>
          <cell r="CJ61">
            <v>2264.8000000000002</v>
          </cell>
          <cell r="CK61">
            <v>2123.92</v>
          </cell>
          <cell r="CL61">
            <v>2326.94</v>
          </cell>
          <cell r="CM61">
            <v>2254.15</v>
          </cell>
          <cell r="CN61">
            <v>2099.87</v>
          </cell>
          <cell r="CO61">
            <v>2152.54</v>
          </cell>
          <cell r="CP61">
            <v>2083.79</v>
          </cell>
          <cell r="CQ61">
            <v>1980.33</v>
          </cell>
          <cell r="CR61">
            <v>1944.95</v>
          </cell>
          <cell r="CS61">
            <v>2035.42</v>
          </cell>
          <cell r="CT61">
            <v>1967.45</v>
          </cell>
          <cell r="CU61">
            <v>1896.32</v>
          </cell>
          <cell r="CV61">
            <v>1663.07</v>
          </cell>
          <cell r="CW61">
            <v>1553.3</v>
          </cell>
          <cell r="CX61">
            <v>1321.97</v>
          </cell>
          <cell r="CY61">
            <v>1124.8699999999999</v>
          </cell>
          <cell r="CZ61">
            <v>1030.8</v>
          </cell>
          <cell r="DA61">
            <v>1046.42</v>
          </cell>
          <cell r="DB61">
            <v>1048.04</v>
          </cell>
          <cell r="DC61">
            <v>939.58</v>
          </cell>
          <cell r="DD61">
            <v>899.21</v>
          </cell>
          <cell r="DE61">
            <v>1399.56</v>
          </cell>
          <cell r="DF61">
            <v>1624.66</v>
          </cell>
          <cell r="DG61">
            <v>1695.94</v>
          </cell>
          <cell r="DH61">
            <v>1762.6</v>
          </cell>
          <cell r="DI61">
            <v>1837.89</v>
          </cell>
          <cell r="DJ61">
            <v>1693.63</v>
          </cell>
          <cell r="DK61">
            <v>1808.88</v>
          </cell>
          <cell r="DL61">
            <v>2032.66</v>
          </cell>
          <cell r="DM61">
            <v>1970.2</v>
          </cell>
          <cell r="DN61" t="e">
            <v>#N/A</v>
          </cell>
          <cell r="DO61" t="e">
            <v>#N/A</v>
          </cell>
          <cell r="DP61" t="e">
            <v>#N/A</v>
          </cell>
          <cell r="DQ61" t="e">
            <v>#N/A</v>
          </cell>
          <cell r="DR61" t="e">
            <v>#N/A</v>
          </cell>
          <cell r="DS61" t="e">
            <v>#N/A</v>
          </cell>
          <cell r="DT61" t="e">
            <v>#N/A</v>
          </cell>
        </row>
        <row r="62">
          <cell r="A62" t="str">
            <v>Avrist Link Assured IDR Fund</v>
          </cell>
          <cell r="B62" t="str">
            <v>PT Avrist Assurance</v>
          </cell>
          <cell r="V62">
            <v>0.97463999999999995</v>
          </cell>
          <cell r="W62">
            <v>0.97463999999999995</v>
          </cell>
          <cell r="X62">
            <v>0.99322999999999995</v>
          </cell>
          <cell r="Y62">
            <v>0.96877000000000002</v>
          </cell>
          <cell r="Z62">
            <v>0.97463999999999995</v>
          </cell>
          <cell r="AA62">
            <v>0.97463999999999995</v>
          </cell>
          <cell r="AB62">
            <v>0.97463999999999995</v>
          </cell>
          <cell r="AC62">
            <v>0.97463999999999995</v>
          </cell>
          <cell r="AD62">
            <v>0.97463999999999995</v>
          </cell>
          <cell r="AE62">
            <v>0.99322999999999995</v>
          </cell>
          <cell r="AF62">
            <v>0.96877000000000002</v>
          </cell>
          <cell r="AG62">
            <v>0.94833999999999996</v>
          </cell>
          <cell r="AH62">
            <v>0.93942999999999999</v>
          </cell>
          <cell r="AI62">
            <v>0.97292000000000001</v>
          </cell>
          <cell r="AJ62">
            <v>0.92110000000000003</v>
          </cell>
          <cell r="AK62">
            <v>0.97001999999999999</v>
          </cell>
          <cell r="AL62">
            <v>1.02058</v>
          </cell>
          <cell r="AM62">
            <v>1.0007699999999999</v>
          </cell>
          <cell r="AN62">
            <v>1.018</v>
          </cell>
          <cell r="AO62" t="e">
            <v>#N/A</v>
          </cell>
          <cell r="AP62" t="e">
            <v>#N/A</v>
          </cell>
          <cell r="AQ62" t="e">
            <v>#N/A</v>
          </cell>
          <cell r="AR62" t="e">
            <v>#N/A</v>
          </cell>
          <cell r="AS62" t="e">
            <v>#N/A</v>
          </cell>
          <cell r="AT62" t="e">
            <v>#N/A</v>
          </cell>
          <cell r="AU62" t="e">
            <v>#N/A</v>
          </cell>
          <cell r="AV62" t="e">
            <v>#N/A</v>
          </cell>
          <cell r="AW62" t="e">
            <v>#N/A</v>
          </cell>
          <cell r="AX62" t="e">
            <v>#N/A</v>
          </cell>
          <cell r="AY62" t="e">
            <v>#N/A</v>
          </cell>
          <cell r="AZ62" t="e">
            <v>#N/A</v>
          </cell>
          <cell r="BA62" t="e">
            <v>#N/A</v>
          </cell>
          <cell r="BB62" t="e">
            <v>#N/A</v>
          </cell>
          <cell r="BC62" t="e">
            <v>#N/A</v>
          </cell>
          <cell r="BD62" t="e">
            <v>#N/A</v>
          </cell>
          <cell r="BE62" t="e">
            <v>#N/A</v>
          </cell>
          <cell r="BF62" t="e">
            <v>#N/A</v>
          </cell>
          <cell r="BG62" t="e">
            <v>#N/A</v>
          </cell>
          <cell r="BH62" t="e">
            <v>#N/A</v>
          </cell>
          <cell r="BI62" t="e">
            <v>#N/A</v>
          </cell>
          <cell r="BJ62" t="e">
            <v>#N/A</v>
          </cell>
          <cell r="BK62" t="e">
            <v>#N/A</v>
          </cell>
          <cell r="BL62" t="e">
            <v>#N/A</v>
          </cell>
          <cell r="BM62" t="e">
            <v>#N/A</v>
          </cell>
          <cell r="BN62">
            <v>2564.83</v>
          </cell>
          <cell r="BO62">
            <v>2564.83</v>
          </cell>
          <cell r="BP62">
            <v>2587.37</v>
          </cell>
          <cell r="BQ62">
            <v>2595.64</v>
          </cell>
          <cell r="BR62">
            <v>2562.0500000000002</v>
          </cell>
          <cell r="BS62">
            <v>2509.35</v>
          </cell>
          <cell r="BT62">
            <v>2522.34</v>
          </cell>
          <cell r="BU62">
            <v>2487.46</v>
          </cell>
          <cell r="BV62">
            <v>2485.12</v>
          </cell>
          <cell r="BW62">
            <v>2468.35</v>
          </cell>
          <cell r="BX62">
            <v>2443.2600000000002</v>
          </cell>
          <cell r="BY62">
            <v>2434.2199999999998</v>
          </cell>
          <cell r="BZ62">
            <v>2417.42</v>
          </cell>
          <cell r="CA62">
            <v>2399.8000000000002</v>
          </cell>
          <cell r="CB62">
            <v>2371.0100000000002</v>
          </cell>
          <cell r="CC62">
            <v>2359.35</v>
          </cell>
          <cell r="CD62">
            <v>2376.64</v>
          </cell>
          <cell r="CE62">
            <v>2372.14</v>
          </cell>
          <cell r="CF62">
            <v>2353.46</v>
          </cell>
          <cell r="CG62">
            <v>2342.35</v>
          </cell>
          <cell r="CH62">
            <v>2329.5100000000002</v>
          </cell>
          <cell r="CI62">
            <v>2319.96</v>
          </cell>
          <cell r="CJ62">
            <v>2310.83</v>
          </cell>
          <cell r="CK62">
            <v>2288.4899999999998</v>
          </cell>
          <cell r="CL62">
            <v>2282.3200000000002</v>
          </cell>
          <cell r="CM62">
            <v>2266.3000000000002</v>
          </cell>
          <cell r="CN62">
            <v>2243.06</v>
          </cell>
          <cell r="CO62">
            <v>2234.7199999999998</v>
          </cell>
          <cell r="CP62">
            <v>2218</v>
          </cell>
          <cell r="CQ62">
            <v>2204.16</v>
          </cell>
          <cell r="CR62">
            <v>2189</v>
          </cell>
          <cell r="CS62">
            <v>2184.46</v>
          </cell>
          <cell r="CT62">
            <v>2156.14</v>
          </cell>
          <cell r="CU62">
            <v>2163.19</v>
          </cell>
          <cell r="CV62">
            <v>2099.54</v>
          </cell>
          <cell r="CW62">
            <v>2081.27</v>
          </cell>
          <cell r="CX62">
            <v>2035.67</v>
          </cell>
          <cell r="CY62">
            <v>2003.91</v>
          </cell>
          <cell r="CZ62">
            <v>1941.93</v>
          </cell>
          <cell r="DA62">
            <v>1975.09</v>
          </cell>
          <cell r="DB62">
            <v>1949.5</v>
          </cell>
          <cell r="DC62">
            <v>1751.83</v>
          </cell>
          <cell r="DD62">
            <v>1709.46</v>
          </cell>
          <cell r="DE62">
            <v>1881.72</v>
          </cell>
          <cell r="DF62">
            <v>1915.38</v>
          </cell>
          <cell r="DG62">
            <v>1912.41</v>
          </cell>
          <cell r="DH62">
            <v>1849.08</v>
          </cell>
          <cell r="DI62">
            <v>1868.38</v>
          </cell>
          <cell r="DJ62">
            <v>1920.49</v>
          </cell>
          <cell r="DK62">
            <v>1972.28</v>
          </cell>
          <cell r="DL62">
            <v>2000.45</v>
          </cell>
          <cell r="DM62">
            <v>2005.07</v>
          </cell>
          <cell r="DN62" t="e">
            <v>#N/A</v>
          </cell>
          <cell r="DO62" t="e">
            <v>#N/A</v>
          </cell>
          <cell r="DP62" t="e">
            <v>#N/A</v>
          </cell>
          <cell r="DQ62" t="e">
            <v>#N/A</v>
          </cell>
          <cell r="DR62" t="e">
            <v>#N/A</v>
          </cell>
          <cell r="DS62" t="e">
            <v>#N/A</v>
          </cell>
          <cell r="DT62" t="e">
            <v>#N/A</v>
          </cell>
        </row>
        <row r="63">
          <cell r="A63" t="str">
            <v>Avrist Link Assured USD Fund</v>
          </cell>
          <cell r="B63" t="str">
            <v>PT Avrist Assurance</v>
          </cell>
          <cell r="V63">
            <v>2677.33</v>
          </cell>
          <cell r="W63">
            <v>2677.33</v>
          </cell>
          <cell r="X63">
            <v>2680.4</v>
          </cell>
          <cell r="Y63">
            <v>2701.15</v>
          </cell>
          <cell r="Z63">
            <v>2677.33</v>
          </cell>
          <cell r="AA63">
            <v>2677.33</v>
          </cell>
          <cell r="AB63">
            <v>2677.33</v>
          </cell>
          <cell r="AC63">
            <v>2677.33</v>
          </cell>
          <cell r="AD63">
            <v>2677.33</v>
          </cell>
          <cell r="AE63">
            <v>2680.4</v>
          </cell>
          <cell r="AF63">
            <v>2701.15</v>
          </cell>
          <cell r="AG63">
            <v>2604.9499999999998</v>
          </cell>
          <cell r="AH63">
            <v>2518.33</v>
          </cell>
          <cell r="AI63">
            <v>2594.64</v>
          </cell>
          <cell r="AJ63">
            <v>2470.69</v>
          </cell>
          <cell r="AK63">
            <v>2545.83</v>
          </cell>
          <cell r="AL63">
            <v>2598.2199999999998</v>
          </cell>
          <cell r="AM63">
            <v>2491.37</v>
          </cell>
          <cell r="AN63">
            <v>2491.5</v>
          </cell>
          <cell r="AO63">
            <v>2469.59</v>
          </cell>
          <cell r="AP63">
            <v>2408.92</v>
          </cell>
          <cell r="AQ63">
            <v>2319.7199999999998</v>
          </cell>
          <cell r="AR63">
            <v>2326.84</v>
          </cell>
          <cell r="AS63">
            <v>2449.69</v>
          </cell>
          <cell r="AT63">
            <v>2460.9</v>
          </cell>
          <cell r="AU63">
            <v>2492.7399999999998</v>
          </cell>
          <cell r="AV63">
            <v>2445.3200000000002</v>
          </cell>
          <cell r="AW63">
            <v>2314.3200000000002</v>
          </cell>
          <cell r="AX63">
            <v>2337.67</v>
          </cell>
          <cell r="AY63">
            <v>2269.35</v>
          </cell>
          <cell r="AZ63">
            <v>2144.27</v>
          </cell>
          <cell r="BA63">
            <v>2246.6</v>
          </cell>
          <cell r="BB63">
            <v>2171.36</v>
          </cell>
          <cell r="BC63">
            <v>2063.52</v>
          </cell>
          <cell r="BD63">
            <v>2092.0500000000002</v>
          </cell>
          <cell r="BE63" t="e">
            <v>#N/A</v>
          </cell>
          <cell r="BF63" t="e">
            <v>#N/A</v>
          </cell>
          <cell r="BG63" t="e">
            <v>#N/A</v>
          </cell>
          <cell r="BH63" t="e">
            <v>#N/A</v>
          </cell>
          <cell r="BI63" t="e">
            <v>#N/A</v>
          </cell>
          <cell r="BJ63" t="e">
            <v>#N/A</v>
          </cell>
          <cell r="BK63" t="e">
            <v>#N/A</v>
          </cell>
          <cell r="BL63" t="e">
            <v>#N/A</v>
          </cell>
          <cell r="BM63" t="e">
            <v>#N/A</v>
          </cell>
          <cell r="BN63">
            <v>1.2962199999999999</v>
          </cell>
          <cell r="BO63">
            <v>1.2962199999999999</v>
          </cell>
          <cell r="BP63">
            <v>1.2989299999999999</v>
          </cell>
          <cell r="BQ63">
            <v>1.2825500000000001</v>
          </cell>
          <cell r="BR63">
            <v>1.2661199999999999</v>
          </cell>
          <cell r="BS63">
            <v>1.25518</v>
          </cell>
          <cell r="BT63">
            <v>1.2622899999999999</v>
          </cell>
          <cell r="BU63">
            <v>1.23045</v>
          </cell>
          <cell r="BV63">
            <v>1.2554000000000001</v>
          </cell>
          <cell r="BW63">
            <v>1.2498800000000001</v>
          </cell>
          <cell r="BX63">
            <v>1.2339</v>
          </cell>
          <cell r="BY63">
            <v>1.22906</v>
          </cell>
          <cell r="BZ63">
            <v>1.2179899999999999</v>
          </cell>
          <cell r="CA63">
            <v>1.2094499999999999</v>
          </cell>
          <cell r="CB63">
            <v>1.2045699999999999</v>
          </cell>
          <cell r="CC63">
            <v>1.2044699999999999</v>
          </cell>
          <cell r="CD63">
            <v>1.21109</v>
          </cell>
          <cell r="CE63">
            <v>1.22742</v>
          </cell>
          <cell r="CF63">
            <v>1.2361200000000001</v>
          </cell>
          <cell r="CG63">
            <v>1.22943</v>
          </cell>
          <cell r="CH63">
            <v>1.2264600000000001</v>
          </cell>
          <cell r="CI63">
            <v>1.1984900000000001</v>
          </cell>
          <cell r="CJ63">
            <v>1.16669</v>
          </cell>
          <cell r="CK63">
            <v>1.14707</v>
          </cell>
          <cell r="CL63">
            <v>1.1553800000000001</v>
          </cell>
          <cell r="CM63">
            <v>1.1479900000000001</v>
          </cell>
          <cell r="CN63">
            <v>1.12113</v>
          </cell>
          <cell r="CO63">
            <v>1.1180699999999999</v>
          </cell>
          <cell r="CP63">
            <v>1.11836</v>
          </cell>
          <cell r="CQ63">
            <v>1.1053999999999999</v>
          </cell>
          <cell r="CR63">
            <v>1.09965</v>
          </cell>
          <cell r="CS63">
            <v>1.1042700000000001</v>
          </cell>
          <cell r="CT63">
            <v>1.06955</v>
          </cell>
          <cell r="CU63">
            <v>1.0392600000000001</v>
          </cell>
          <cell r="CV63">
            <v>1.0243500000000001</v>
          </cell>
          <cell r="CW63">
            <v>1.00301</v>
          </cell>
          <cell r="CX63">
            <v>0.94891000000000003</v>
          </cell>
          <cell r="CY63">
            <v>0.91579999999999995</v>
          </cell>
          <cell r="CZ63">
            <v>0.88919000000000004</v>
          </cell>
          <cell r="DA63">
            <v>0.88722999999999996</v>
          </cell>
          <cell r="DB63">
            <v>0.84067000000000003</v>
          </cell>
          <cell r="DC63">
            <v>0.80150999999999994</v>
          </cell>
          <cell r="DD63">
            <v>0.76749999999999996</v>
          </cell>
          <cell r="DE63">
            <v>0.96640000000000004</v>
          </cell>
          <cell r="DF63">
            <v>1.0063</v>
          </cell>
          <cell r="DG63">
            <v>0.99519000000000002</v>
          </cell>
          <cell r="DH63">
            <v>0.99080999999999997</v>
          </cell>
          <cell r="DI63">
            <v>1.00603</v>
          </cell>
          <cell r="DJ63">
            <v>1.0106999999999999</v>
          </cell>
          <cell r="DK63">
            <v>1.01335</v>
          </cell>
          <cell r="DL63">
            <v>1.0095400000000001</v>
          </cell>
          <cell r="DM63">
            <v>1.0010399999999999</v>
          </cell>
          <cell r="DN63" t="e">
            <v>#N/A</v>
          </cell>
          <cell r="DO63" t="e">
            <v>#N/A</v>
          </cell>
          <cell r="DP63" t="e">
            <v>#N/A</v>
          </cell>
          <cell r="DQ63" t="e">
            <v>#N/A</v>
          </cell>
          <cell r="DR63" t="e">
            <v>#N/A</v>
          </cell>
          <cell r="DS63" t="e">
            <v>#N/A</v>
          </cell>
          <cell r="DT63" t="e">
            <v>#N/A</v>
          </cell>
        </row>
        <row r="64">
          <cell r="A64" t="str">
            <v>Avrist Link Growth Fund</v>
          </cell>
          <cell r="B64" t="str">
            <v>PT Avrist Assurance</v>
          </cell>
          <cell r="V64">
            <v>2605.63</v>
          </cell>
          <cell r="W64">
            <v>2605.63</v>
          </cell>
          <cell r="X64">
            <v>2605.63</v>
          </cell>
          <cell r="Y64">
            <v>2605.63</v>
          </cell>
          <cell r="Z64">
            <v>2605.63</v>
          </cell>
          <cell r="AA64">
            <v>2605.63</v>
          </cell>
          <cell r="AB64">
            <v>2605.63</v>
          </cell>
          <cell r="AC64">
            <v>2605.63</v>
          </cell>
          <cell r="AD64">
            <v>2605.63</v>
          </cell>
          <cell r="AE64">
            <v>2605.63</v>
          </cell>
          <cell r="AF64">
            <v>2605.63</v>
          </cell>
          <cell r="AG64">
            <v>2512.9499999999998</v>
          </cell>
          <cell r="AH64">
            <v>2512.9499999999998</v>
          </cell>
          <cell r="AI64">
            <v>2512.9499999999998</v>
          </cell>
          <cell r="AJ64">
            <v>2512.9499999999998</v>
          </cell>
          <cell r="AK64">
            <v>2512.9499999999998</v>
          </cell>
          <cell r="AL64">
            <v>2512.9499999999998</v>
          </cell>
          <cell r="AM64">
            <v>2490.83</v>
          </cell>
          <cell r="AN64">
            <v>2490.83</v>
          </cell>
          <cell r="AO64">
            <v>2490.83</v>
          </cell>
          <cell r="AP64">
            <v>2490.83</v>
          </cell>
          <cell r="AQ64" t="e">
            <v>#N/A</v>
          </cell>
          <cell r="AR64">
            <v>2490.83</v>
          </cell>
          <cell r="AS64" t="e">
            <v>#N/A</v>
          </cell>
          <cell r="AT64" t="e">
            <v>#N/A</v>
          </cell>
          <cell r="AU64" t="e">
            <v>#N/A</v>
          </cell>
          <cell r="AV64" t="e">
            <v>#N/A</v>
          </cell>
          <cell r="AW64" t="e">
            <v>#N/A</v>
          </cell>
          <cell r="AX64" t="e">
            <v>#N/A</v>
          </cell>
          <cell r="AY64" t="e">
            <v>#N/A</v>
          </cell>
          <cell r="AZ64" t="e">
            <v>#N/A</v>
          </cell>
          <cell r="BA64" t="e">
            <v>#N/A</v>
          </cell>
          <cell r="BB64" t="e">
            <v>#N/A</v>
          </cell>
          <cell r="BC64" t="e">
            <v>#N/A</v>
          </cell>
          <cell r="BD64" t="e">
            <v>#N/A</v>
          </cell>
          <cell r="BE64" t="e">
            <v>#N/A</v>
          </cell>
          <cell r="BF64" t="e">
            <v>#N/A</v>
          </cell>
          <cell r="BG64" t="e">
            <v>#N/A</v>
          </cell>
          <cell r="BH64" t="e">
            <v>#N/A</v>
          </cell>
          <cell r="BI64" t="e">
            <v>#N/A</v>
          </cell>
          <cell r="BJ64" t="e">
            <v>#N/A</v>
          </cell>
          <cell r="BK64" t="e">
            <v>#N/A</v>
          </cell>
          <cell r="BL64" t="e">
            <v>#N/A</v>
          </cell>
          <cell r="BM64" t="e">
            <v>#N/A</v>
          </cell>
          <cell r="BN64">
            <v>5147.12</v>
          </cell>
          <cell r="BO64">
            <v>5147.12</v>
          </cell>
          <cell r="BP64">
            <v>4955.57</v>
          </cell>
          <cell r="BQ64">
            <v>4983.87</v>
          </cell>
          <cell r="BR64">
            <v>4897.66</v>
          </cell>
          <cell r="BS64">
            <v>4762.6899999999996</v>
          </cell>
          <cell r="BT64">
            <v>4968.0600000000004</v>
          </cell>
          <cell r="BU64">
            <v>4552.95</v>
          </cell>
          <cell r="BV64">
            <v>4888.33</v>
          </cell>
          <cell r="BW64">
            <v>5175.46</v>
          </cell>
          <cell r="BX64">
            <v>4813.75</v>
          </cell>
          <cell r="BY64">
            <v>4833.54</v>
          </cell>
          <cell r="BZ64">
            <v>4807.96</v>
          </cell>
          <cell r="CA64">
            <v>4658.3599999999997</v>
          </cell>
          <cell r="CB64">
            <v>4396.6099999999997</v>
          </cell>
          <cell r="CC64">
            <v>4471.51</v>
          </cell>
          <cell r="CD64">
            <v>4708.6000000000004</v>
          </cell>
          <cell r="CE64">
            <v>4694.8</v>
          </cell>
          <cell r="CF64">
            <v>4758.96</v>
          </cell>
          <cell r="CG64">
            <v>4650.0200000000004</v>
          </cell>
          <cell r="CH64">
            <v>4273.3599999999997</v>
          </cell>
          <cell r="CI64">
            <v>4294.37</v>
          </cell>
          <cell r="CJ64">
            <v>4084.99</v>
          </cell>
          <cell r="CK64">
            <v>3865.54</v>
          </cell>
          <cell r="CL64">
            <v>4092.44</v>
          </cell>
          <cell r="CM64">
            <v>3958.63</v>
          </cell>
          <cell r="CN64">
            <v>3752.19</v>
          </cell>
          <cell r="CO64">
            <v>3794.68</v>
          </cell>
          <cell r="CP64">
            <v>3690.53</v>
          </cell>
          <cell r="CQ64">
            <v>3547.8</v>
          </cell>
          <cell r="CR64">
            <v>3473.15</v>
          </cell>
          <cell r="CS64" t="e">
            <v>#N/A</v>
          </cell>
          <cell r="CT64">
            <v>3437.2</v>
          </cell>
          <cell r="CU64">
            <v>3385.68</v>
          </cell>
          <cell r="CV64">
            <v>3046.89</v>
          </cell>
          <cell r="CW64">
            <v>2928.37</v>
          </cell>
          <cell r="CX64">
            <v>2629.15</v>
          </cell>
          <cell r="CY64">
            <v>2425.71</v>
          </cell>
          <cell r="CZ64">
            <v>2259.46</v>
          </cell>
          <cell r="DA64">
            <v>2383.02</v>
          </cell>
          <cell r="DB64">
            <v>2365.46</v>
          </cell>
          <cell r="DC64">
            <v>2076.9</v>
          </cell>
          <cell r="DD64">
            <v>1950.58</v>
          </cell>
          <cell r="DE64">
            <v>2585.69</v>
          </cell>
          <cell r="DF64">
            <v>2792.26</v>
          </cell>
          <cell r="DG64">
            <v>2852.05</v>
          </cell>
          <cell r="DH64">
            <v>2811.49</v>
          </cell>
          <cell r="DI64">
            <v>2903.61</v>
          </cell>
          <cell r="DJ64">
            <v>2794.67</v>
          </cell>
          <cell r="DK64">
            <v>2964.75</v>
          </cell>
          <cell r="DL64">
            <v>3200.56</v>
          </cell>
          <cell r="DM64">
            <v>3099.65</v>
          </cell>
          <cell r="DN64" t="e">
            <v>#N/A</v>
          </cell>
          <cell r="DO64" t="e">
            <v>#N/A</v>
          </cell>
          <cell r="DP64" t="e">
            <v>#N/A</v>
          </cell>
          <cell r="DQ64" t="e">
            <v>#N/A</v>
          </cell>
          <cell r="DR64" t="e">
            <v>#N/A</v>
          </cell>
          <cell r="DS64" t="e">
            <v>#N/A</v>
          </cell>
          <cell r="DT64" t="e">
            <v>#N/A</v>
          </cell>
        </row>
        <row r="65">
          <cell r="A65" t="str">
            <v>Avrist Link Moderate Fund</v>
          </cell>
          <cell r="B65" t="str">
            <v>PT Avrist Assurance</v>
          </cell>
          <cell r="V65">
            <v>2205.02</v>
          </cell>
          <cell r="W65">
            <v>2205.02</v>
          </cell>
          <cell r="X65">
            <v>2448.64</v>
          </cell>
          <cell r="Y65">
            <v>2474.87</v>
          </cell>
          <cell r="Z65">
            <v>2205.02</v>
          </cell>
          <cell r="AA65">
            <v>2205.02</v>
          </cell>
          <cell r="AB65">
            <v>2205.02</v>
          </cell>
          <cell r="AC65">
            <v>2205.02</v>
          </cell>
          <cell r="AD65">
            <v>2205.02</v>
          </cell>
          <cell r="AE65">
            <v>2448.64</v>
          </cell>
          <cell r="AF65">
            <v>2474.87</v>
          </cell>
          <cell r="AG65">
            <v>2395.4699999999998</v>
          </cell>
          <cell r="AH65">
            <v>2316.92</v>
          </cell>
          <cell r="AI65">
            <v>2385.0700000000002</v>
          </cell>
          <cell r="AJ65">
            <v>2273.16</v>
          </cell>
          <cell r="AK65">
            <v>2331.34</v>
          </cell>
          <cell r="AL65">
            <v>2361.64</v>
          </cell>
          <cell r="AM65">
            <v>2283.88</v>
          </cell>
          <cell r="AN65">
            <v>2282.36</v>
          </cell>
          <cell r="AO65">
            <v>2260.39</v>
          </cell>
          <cell r="AP65">
            <v>2200.89</v>
          </cell>
          <cell r="AQ65" t="e">
            <v>#N/A</v>
          </cell>
          <cell r="AR65">
            <v>2122.94</v>
          </cell>
          <cell r="AS65" t="e">
            <v>#N/A</v>
          </cell>
          <cell r="AT65" t="e">
            <v>#N/A</v>
          </cell>
          <cell r="AU65" t="e">
            <v>#N/A</v>
          </cell>
          <cell r="AV65" t="e">
            <v>#N/A</v>
          </cell>
          <cell r="AW65" t="e">
            <v>#N/A</v>
          </cell>
          <cell r="AX65" t="e">
            <v>#N/A</v>
          </cell>
          <cell r="AY65" t="e">
            <v>#N/A</v>
          </cell>
          <cell r="AZ65" t="e">
            <v>#N/A</v>
          </cell>
          <cell r="BA65" t="e">
            <v>#N/A</v>
          </cell>
          <cell r="BB65" t="e">
            <v>#N/A</v>
          </cell>
          <cell r="BC65" t="e">
            <v>#N/A</v>
          </cell>
          <cell r="BD65" t="e">
            <v>#N/A</v>
          </cell>
          <cell r="BE65" t="e">
            <v>#N/A</v>
          </cell>
          <cell r="BF65" t="e">
            <v>#N/A</v>
          </cell>
          <cell r="BG65" t="e">
            <v>#N/A</v>
          </cell>
          <cell r="BH65" t="e">
            <v>#N/A</v>
          </cell>
          <cell r="BI65" t="e">
            <v>#N/A</v>
          </cell>
          <cell r="BJ65" t="e">
            <v>#N/A</v>
          </cell>
          <cell r="BK65" t="e">
            <v>#N/A</v>
          </cell>
          <cell r="BL65" t="e">
            <v>#N/A</v>
          </cell>
          <cell r="BM65" t="e">
            <v>#N/A</v>
          </cell>
          <cell r="BN65">
            <v>4240.53</v>
          </cell>
          <cell r="BO65">
            <v>4240.53</v>
          </cell>
          <cell r="BP65">
            <v>4144.03</v>
          </cell>
          <cell r="BQ65">
            <v>4169.68</v>
          </cell>
          <cell r="BR65">
            <v>4078.26</v>
          </cell>
          <cell r="BS65">
            <v>3960.6</v>
          </cell>
          <cell r="BT65">
            <v>4114.07</v>
          </cell>
          <cell r="BU65">
            <v>3823.58</v>
          </cell>
          <cell r="BV65">
            <v>4025.39</v>
          </cell>
          <cell r="BW65">
            <v>4180.91</v>
          </cell>
          <cell r="BX65">
            <v>3931.52</v>
          </cell>
          <cell r="BY65">
            <v>3941.18</v>
          </cell>
          <cell r="BZ65">
            <v>3912</v>
          </cell>
          <cell r="CA65">
            <v>3800.97</v>
          </cell>
          <cell r="CB65">
            <v>3611.64</v>
          </cell>
          <cell r="CC65">
            <v>3666.02</v>
          </cell>
          <cell r="CD65">
            <v>3858.45</v>
          </cell>
          <cell r="CE65">
            <v>3867.46</v>
          </cell>
          <cell r="CF65">
            <v>3934.05</v>
          </cell>
          <cell r="CG65">
            <v>3838.56</v>
          </cell>
          <cell r="CH65">
            <v>3451.08</v>
          </cell>
          <cell r="CI65">
            <v>3449.31</v>
          </cell>
          <cell r="CJ65">
            <v>3291.65</v>
          </cell>
          <cell r="CK65">
            <v>3085.61</v>
          </cell>
          <cell r="CL65">
            <v>3213.44</v>
          </cell>
          <cell r="CM65">
            <v>3121.04</v>
          </cell>
          <cell r="CN65">
            <v>2983.45</v>
          </cell>
          <cell r="CO65">
            <v>3004.91</v>
          </cell>
          <cell r="CP65">
            <v>2930.5</v>
          </cell>
          <cell r="CQ65">
            <v>2846.18</v>
          </cell>
          <cell r="CR65">
            <v>2795.65</v>
          </cell>
          <cell r="CS65" t="e">
            <v>#N/A</v>
          </cell>
          <cell r="CT65">
            <v>2769.14</v>
          </cell>
          <cell r="CU65">
            <v>2755.78</v>
          </cell>
          <cell r="CV65">
            <v>2529.5700000000002</v>
          </cell>
          <cell r="CW65">
            <v>2476.52</v>
          </cell>
          <cell r="CX65">
            <v>2258.1999999999998</v>
          </cell>
          <cell r="CY65">
            <v>2124.52</v>
          </cell>
          <cell r="CZ65">
            <v>1994.44</v>
          </cell>
          <cell r="DA65">
            <v>2124.4299999999998</v>
          </cell>
          <cell r="DB65">
            <v>2111.85</v>
          </cell>
          <cell r="DC65">
            <v>1851.04</v>
          </cell>
          <cell r="DD65">
            <v>1747.25</v>
          </cell>
          <cell r="DE65">
            <v>2200.33</v>
          </cell>
          <cell r="DF65">
            <v>2343.2399999999998</v>
          </cell>
          <cell r="DG65">
            <v>2379.89</v>
          </cell>
          <cell r="DH65">
            <v>2315.21</v>
          </cell>
          <cell r="DI65">
            <v>2375.35</v>
          </cell>
          <cell r="DJ65">
            <v>2313.8000000000002</v>
          </cell>
          <cell r="DK65">
            <v>2444.59</v>
          </cell>
          <cell r="DL65">
            <v>2591.77</v>
          </cell>
          <cell r="DM65">
            <v>2541.4</v>
          </cell>
          <cell r="DN65" t="e">
            <v>#N/A</v>
          </cell>
          <cell r="DO65" t="e">
            <v>#N/A</v>
          </cell>
          <cell r="DP65" t="e">
            <v>#N/A</v>
          </cell>
          <cell r="DQ65" t="e">
            <v>#N/A</v>
          </cell>
          <cell r="DR65" t="e">
            <v>#N/A</v>
          </cell>
          <cell r="DS65" t="e">
            <v>#N/A</v>
          </cell>
          <cell r="DT65" t="e">
            <v>#N/A</v>
          </cell>
        </row>
        <row r="66">
          <cell r="A66" t="str">
            <v>Avrist Link Secured IDR Fund</v>
          </cell>
          <cell r="B66" t="str">
            <v>PT Avrist Assurance</v>
          </cell>
          <cell r="V66">
            <v>2396.79</v>
          </cell>
          <cell r="W66">
            <v>2396.79</v>
          </cell>
          <cell r="X66">
            <v>2396.79</v>
          </cell>
          <cell r="Y66">
            <v>2396.79</v>
          </cell>
          <cell r="Z66">
            <v>2396.79</v>
          </cell>
          <cell r="AA66">
            <v>2396.79</v>
          </cell>
          <cell r="AB66">
            <v>2396.79</v>
          </cell>
          <cell r="AC66">
            <v>2396.79</v>
          </cell>
          <cell r="AD66">
            <v>2396.79</v>
          </cell>
          <cell r="AE66">
            <v>2396.79</v>
          </cell>
          <cell r="AF66">
            <v>2396.79</v>
          </cell>
          <cell r="AG66">
            <v>2302.48</v>
          </cell>
          <cell r="AH66">
            <v>2302.48</v>
          </cell>
          <cell r="AI66">
            <v>2302.48</v>
          </cell>
          <cell r="AJ66">
            <v>2302.48</v>
          </cell>
          <cell r="AK66">
            <v>2302.48</v>
          </cell>
          <cell r="AL66">
            <v>2302.48</v>
          </cell>
          <cell r="AM66">
            <v>2265.1</v>
          </cell>
          <cell r="AN66">
            <v>2265.1</v>
          </cell>
          <cell r="AO66">
            <v>2265.1</v>
          </cell>
          <cell r="AP66">
            <v>2265.1</v>
          </cell>
          <cell r="AQ66" t="e">
            <v>#N/A</v>
          </cell>
          <cell r="AR66">
            <v>2265.1</v>
          </cell>
          <cell r="AS66" t="e">
            <v>#N/A</v>
          </cell>
          <cell r="AT66" t="e">
            <v>#N/A</v>
          </cell>
          <cell r="AU66" t="e">
            <v>#N/A</v>
          </cell>
          <cell r="AV66" t="e">
            <v>#N/A</v>
          </cell>
          <cell r="AW66" t="e">
            <v>#N/A</v>
          </cell>
          <cell r="AX66" t="e">
            <v>#N/A</v>
          </cell>
          <cell r="AY66" t="e">
            <v>#N/A</v>
          </cell>
          <cell r="AZ66" t="e">
            <v>#N/A</v>
          </cell>
          <cell r="BA66" t="e">
            <v>#N/A</v>
          </cell>
          <cell r="BB66" t="e">
            <v>#N/A</v>
          </cell>
          <cell r="BC66" t="e">
            <v>#N/A</v>
          </cell>
          <cell r="BD66" t="e">
            <v>#N/A</v>
          </cell>
          <cell r="BE66" t="e">
            <v>#N/A</v>
          </cell>
          <cell r="BF66" t="e">
            <v>#N/A</v>
          </cell>
          <cell r="BG66" t="e">
            <v>#N/A</v>
          </cell>
          <cell r="BH66" t="e">
            <v>#N/A</v>
          </cell>
          <cell r="BI66" t="e">
            <v>#N/A</v>
          </cell>
          <cell r="BJ66" t="e">
            <v>#N/A</v>
          </cell>
          <cell r="BK66" t="e">
            <v>#N/A</v>
          </cell>
          <cell r="BL66" t="e">
            <v>#N/A</v>
          </cell>
          <cell r="BM66" t="e">
            <v>#N/A</v>
          </cell>
          <cell r="BN66">
            <v>2595.64</v>
          </cell>
          <cell r="BO66">
            <v>2595.64</v>
          </cell>
          <cell r="BP66">
            <v>2656.21</v>
          </cell>
          <cell r="BQ66">
            <v>2508.1</v>
          </cell>
          <cell r="BR66">
            <v>2499.6999999999998</v>
          </cell>
          <cell r="BS66">
            <v>2491.2399999999998</v>
          </cell>
          <cell r="BT66">
            <v>2482.5500000000002</v>
          </cell>
          <cell r="BU66">
            <v>2473.9499999999998</v>
          </cell>
          <cell r="BV66">
            <v>2460.11</v>
          </cell>
          <cell r="BW66">
            <v>2449.15</v>
          </cell>
          <cell r="BX66">
            <v>2436.91</v>
          </cell>
          <cell r="BY66">
            <v>2425.54</v>
          </cell>
          <cell r="BZ66">
            <v>2412.54</v>
          </cell>
          <cell r="CA66">
            <v>2406.14</v>
          </cell>
          <cell r="CB66">
            <v>2397.2600000000002</v>
          </cell>
          <cell r="CC66">
            <v>2390.9299999999998</v>
          </cell>
          <cell r="CD66">
            <v>2384.7600000000002</v>
          </cell>
          <cell r="CE66">
            <v>2377.8200000000002</v>
          </cell>
          <cell r="CF66">
            <v>2371.09</v>
          </cell>
          <cell r="CG66">
            <v>2366.13</v>
          </cell>
          <cell r="CH66">
            <v>2359.4</v>
          </cell>
          <cell r="CI66">
            <v>2351.9899999999998</v>
          </cell>
          <cell r="CJ66">
            <v>2345.33</v>
          </cell>
          <cell r="CK66">
            <v>2338.4699999999998</v>
          </cell>
          <cell r="CL66">
            <v>2332.23</v>
          </cell>
          <cell r="CM66">
            <v>2325.91</v>
          </cell>
          <cell r="CN66">
            <v>2316.98</v>
          </cell>
          <cell r="CO66">
            <v>2311.12</v>
          </cell>
          <cell r="CP66">
            <v>2300.1</v>
          </cell>
          <cell r="CQ66">
            <v>2292.54</v>
          </cell>
          <cell r="CR66">
            <v>2285.4499999999998</v>
          </cell>
          <cell r="CS66" t="e">
            <v>#N/A</v>
          </cell>
          <cell r="CT66">
            <v>2271.7199999999998</v>
          </cell>
          <cell r="CU66">
            <v>2351.5700000000002</v>
          </cell>
          <cell r="CV66">
            <v>2345.54</v>
          </cell>
          <cell r="CW66">
            <v>2338.9899999999998</v>
          </cell>
          <cell r="CX66">
            <v>2318.34</v>
          </cell>
          <cell r="CY66">
            <v>2307.1</v>
          </cell>
          <cell r="CZ66">
            <v>2298.2800000000002</v>
          </cell>
          <cell r="DA66">
            <v>2207.83</v>
          </cell>
          <cell r="DB66">
            <v>2200.52</v>
          </cell>
          <cell r="DC66">
            <v>2194.62</v>
          </cell>
          <cell r="DD66">
            <v>2061.9699999999998</v>
          </cell>
          <cell r="DE66">
            <v>2244.61</v>
          </cell>
          <cell r="DF66">
            <v>2263.9899999999998</v>
          </cell>
          <cell r="DG66">
            <v>2268.38</v>
          </cell>
          <cell r="DH66">
            <v>2167.31</v>
          </cell>
          <cell r="DI66">
            <v>2190.63</v>
          </cell>
          <cell r="DJ66">
            <v>2176.34</v>
          </cell>
          <cell r="DK66">
            <v>2263.9</v>
          </cell>
          <cell r="DL66">
            <v>2320.36</v>
          </cell>
          <cell r="DM66">
            <v>2331.42</v>
          </cell>
          <cell r="DN66" t="e">
            <v>#N/A</v>
          </cell>
          <cell r="DO66" t="e">
            <v>#N/A</v>
          </cell>
          <cell r="DP66" t="e">
            <v>#N/A</v>
          </cell>
          <cell r="DQ66" t="e">
            <v>#N/A</v>
          </cell>
          <cell r="DR66" t="e">
            <v>#N/A</v>
          </cell>
          <cell r="DS66" t="e">
            <v>#N/A</v>
          </cell>
          <cell r="DT66" t="e">
            <v>#N/A</v>
          </cell>
        </row>
        <row r="67">
          <cell r="A67" t="str">
            <v>Avrist Link Treasure Plus USD Fund</v>
          </cell>
          <cell r="B67" t="str">
            <v>PT Avrist Assurance</v>
          </cell>
          <cell r="V67">
            <v>2168.9699999999998</v>
          </cell>
          <cell r="W67">
            <v>2168.9699999999998</v>
          </cell>
          <cell r="X67">
            <v>2177.62</v>
          </cell>
          <cell r="Y67">
            <v>2192.73</v>
          </cell>
          <cell r="Z67">
            <v>2168.9699999999998</v>
          </cell>
          <cell r="AA67">
            <v>2168.9699999999998</v>
          </cell>
          <cell r="AB67">
            <v>2168.9699999999998</v>
          </cell>
          <cell r="AC67">
            <v>2168.9699999999998</v>
          </cell>
          <cell r="AD67">
            <v>2168.9699999999998</v>
          </cell>
          <cell r="AE67">
            <v>2177.62</v>
          </cell>
          <cell r="AF67">
            <v>2192.73</v>
          </cell>
          <cell r="AG67">
            <v>2118.15</v>
          </cell>
          <cell r="AH67">
            <v>2056.8000000000002</v>
          </cell>
          <cell r="AI67">
            <v>2143.9499999999998</v>
          </cell>
          <cell r="AJ67">
            <v>2005.99</v>
          </cell>
          <cell r="AK67">
            <v>2091.33</v>
          </cell>
          <cell r="AL67">
            <v>2143.25</v>
          </cell>
          <cell r="AM67">
            <v>2070.7800000000002</v>
          </cell>
          <cell r="AN67">
            <v>2078.06</v>
          </cell>
          <cell r="AO67">
            <v>2062.1</v>
          </cell>
          <cell r="AP67">
            <v>2015.75</v>
          </cell>
          <cell r="AQ67" t="e">
            <v>#N/A</v>
          </cell>
          <cell r="AR67">
            <v>1951.08</v>
          </cell>
          <cell r="AS67" t="e">
            <v>#N/A</v>
          </cell>
          <cell r="AT67" t="e">
            <v>#N/A</v>
          </cell>
          <cell r="AU67" t="e">
            <v>#N/A</v>
          </cell>
          <cell r="AV67" t="e">
            <v>#N/A</v>
          </cell>
          <cell r="AW67" t="e">
            <v>#N/A</v>
          </cell>
          <cell r="AX67" t="e">
            <v>#N/A</v>
          </cell>
          <cell r="AY67" t="e">
            <v>#N/A</v>
          </cell>
          <cell r="AZ67" t="e">
            <v>#N/A</v>
          </cell>
          <cell r="BA67" t="e">
            <v>#N/A</v>
          </cell>
          <cell r="BB67" t="e">
            <v>#N/A</v>
          </cell>
          <cell r="BC67" t="e">
            <v>#N/A</v>
          </cell>
          <cell r="BD67" t="e">
            <v>#N/A</v>
          </cell>
          <cell r="BE67" t="e">
            <v>#N/A</v>
          </cell>
          <cell r="BF67" t="e">
            <v>#N/A</v>
          </cell>
          <cell r="BG67" t="e">
            <v>#N/A</v>
          </cell>
          <cell r="BH67" t="e">
            <v>#N/A</v>
          </cell>
          <cell r="BI67" t="e">
            <v>#N/A</v>
          </cell>
          <cell r="BJ67" t="e">
            <v>#N/A</v>
          </cell>
          <cell r="BK67" t="e">
            <v>#N/A</v>
          </cell>
          <cell r="BL67" t="e">
            <v>#N/A</v>
          </cell>
          <cell r="BM67" t="e">
            <v>#N/A</v>
          </cell>
          <cell r="BN67">
            <v>1.60734</v>
          </cell>
          <cell r="BO67">
            <v>1.60734</v>
          </cell>
          <cell r="BP67">
            <v>1.6019000000000001</v>
          </cell>
          <cell r="BQ67">
            <v>1.5866</v>
          </cell>
          <cell r="BR67">
            <v>1.5811299999999999</v>
          </cell>
          <cell r="BS67">
            <v>1.5825499999999999</v>
          </cell>
          <cell r="BT67">
            <v>1.58914</v>
          </cell>
          <cell r="BU67">
            <v>1.5936300000000001</v>
          </cell>
          <cell r="BV67">
            <v>1.5982700000000001</v>
          </cell>
          <cell r="BW67">
            <v>1.59446</v>
          </cell>
          <cell r="BX67">
            <v>1.5842499999999999</v>
          </cell>
          <cell r="BY67">
            <v>1.5755399999999999</v>
          </cell>
          <cell r="BZ67">
            <v>1.5618300000000001</v>
          </cell>
          <cell r="CA67">
            <v>1.5554600000000001</v>
          </cell>
          <cell r="CB67">
            <v>1.5461400000000001</v>
          </cell>
          <cell r="CC67">
            <v>1.54112</v>
          </cell>
          <cell r="CD67">
            <v>1.5398499999999999</v>
          </cell>
          <cell r="CE67">
            <v>1.5419400000000001</v>
          </cell>
          <cell r="CF67">
            <v>1.5077400000000001</v>
          </cell>
          <cell r="CG67">
            <v>1.4990399999999999</v>
          </cell>
          <cell r="CH67">
            <v>1.47275</v>
          </cell>
          <cell r="CI67">
            <v>1.4624900000000001</v>
          </cell>
          <cell r="CJ67">
            <v>1.3979900000000001</v>
          </cell>
          <cell r="CK67">
            <v>1.36286</v>
          </cell>
          <cell r="CL67">
            <v>1.38995</v>
          </cell>
          <cell r="CM67">
            <v>1.363</v>
          </cell>
          <cell r="CN67">
            <v>1.3206500000000001</v>
          </cell>
          <cell r="CO67">
            <v>1.3209299999999999</v>
          </cell>
          <cell r="CP67">
            <v>1.3223400000000001</v>
          </cell>
          <cell r="CQ67">
            <v>1.32084</v>
          </cell>
          <cell r="CR67">
            <v>1.28485</v>
          </cell>
          <cell r="CS67" t="e">
            <v>#N/A</v>
          </cell>
          <cell r="CT67">
            <v>1.2821400000000001</v>
          </cell>
          <cell r="CU67">
            <v>1.2769600000000001</v>
          </cell>
          <cell r="CV67">
            <v>1.2439</v>
          </cell>
          <cell r="CW67">
            <v>1.22889</v>
          </cell>
          <cell r="CX67">
            <v>1.21349</v>
          </cell>
          <cell r="CY67">
            <v>1.18259</v>
          </cell>
          <cell r="CZ67">
            <v>1.1706799999999999</v>
          </cell>
          <cell r="DA67">
            <v>1.12358</v>
          </cell>
          <cell r="DB67">
            <v>1.0328299999999999</v>
          </cell>
          <cell r="DC67">
            <v>0.96987999999999996</v>
          </cell>
          <cell r="DD67">
            <v>1.07382</v>
          </cell>
          <cell r="DE67">
            <v>1.20407</v>
          </cell>
          <cell r="DF67">
            <v>1.2083600000000001</v>
          </cell>
          <cell r="DG67">
            <v>1.1956199999999999</v>
          </cell>
          <cell r="DH67">
            <v>1.1968700000000001</v>
          </cell>
          <cell r="DI67">
            <v>1.2034499999999999</v>
          </cell>
          <cell r="DJ67">
            <v>1.19835</v>
          </cell>
          <cell r="DK67">
            <v>1.18692</v>
          </cell>
          <cell r="DL67">
            <v>1.18537</v>
          </cell>
          <cell r="DM67">
            <v>1.16673</v>
          </cell>
          <cell r="DN67" t="e">
            <v>#N/A</v>
          </cell>
          <cell r="DO67" t="e">
            <v>#N/A</v>
          </cell>
          <cell r="DP67" t="e">
            <v>#N/A</v>
          </cell>
          <cell r="DQ67" t="e">
            <v>#N/A</v>
          </cell>
          <cell r="DR67" t="e">
            <v>#N/A</v>
          </cell>
          <cell r="DS67" t="e">
            <v>#N/A</v>
          </cell>
          <cell r="DT67" t="e">
            <v>#N/A</v>
          </cell>
        </row>
        <row r="68">
          <cell r="A68" t="str">
            <v>Avrist Link Asia Fund</v>
          </cell>
          <cell r="B68" t="str">
            <v>PT Avrist Assurance</v>
          </cell>
          <cell r="V68">
            <v>2118.09</v>
          </cell>
          <cell r="W68">
            <v>2118.09</v>
          </cell>
          <cell r="X68">
            <v>2118.09</v>
          </cell>
          <cell r="Y68">
            <v>2118.09</v>
          </cell>
          <cell r="Z68">
            <v>2118.09</v>
          </cell>
          <cell r="AA68">
            <v>2118.09</v>
          </cell>
          <cell r="AB68">
            <v>2118.09</v>
          </cell>
          <cell r="AC68">
            <v>2118.09</v>
          </cell>
          <cell r="AD68">
            <v>2118.09</v>
          </cell>
          <cell r="AE68">
            <v>2118.09</v>
          </cell>
          <cell r="AF68">
            <v>2118.09</v>
          </cell>
          <cell r="AG68">
            <v>2088.16</v>
          </cell>
          <cell r="AH68">
            <v>2088.16</v>
          </cell>
          <cell r="AI68">
            <v>2088.16</v>
          </cell>
          <cell r="AJ68">
            <v>2088.16</v>
          </cell>
          <cell r="AK68">
            <v>2088.16</v>
          </cell>
          <cell r="AL68">
            <v>2088.16</v>
          </cell>
          <cell r="AM68">
            <v>2030.37</v>
          </cell>
          <cell r="AN68">
            <v>2030.37</v>
          </cell>
          <cell r="AO68">
            <v>2030.37</v>
          </cell>
          <cell r="AP68">
            <v>2025.69</v>
          </cell>
          <cell r="AQ68" t="e">
            <v>#N/A</v>
          </cell>
          <cell r="AR68">
            <v>2025.69</v>
          </cell>
          <cell r="AS68" t="e">
            <v>#N/A</v>
          </cell>
          <cell r="AT68" t="e">
            <v>#N/A</v>
          </cell>
          <cell r="AU68" t="e">
            <v>#N/A</v>
          </cell>
          <cell r="AV68" t="e">
            <v>#N/A</v>
          </cell>
          <cell r="AW68" t="e">
            <v>#N/A</v>
          </cell>
          <cell r="AX68" t="e">
            <v>#N/A</v>
          </cell>
          <cell r="AY68" t="e">
            <v>#N/A</v>
          </cell>
          <cell r="AZ68" t="e">
            <v>#N/A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E68" t="e">
            <v>#N/A</v>
          </cell>
          <cell r="BF68" t="e">
            <v>#N/A</v>
          </cell>
          <cell r="BG68" t="e">
            <v>#N/A</v>
          </cell>
          <cell r="BH68" t="e">
            <v>#N/A</v>
          </cell>
          <cell r="BI68" t="e">
            <v>#N/A</v>
          </cell>
          <cell r="BJ68" t="e">
            <v>#N/A</v>
          </cell>
          <cell r="BK68" t="e">
            <v>#N/A</v>
          </cell>
          <cell r="BL68" t="e">
            <v>#N/A</v>
          </cell>
          <cell r="BM68" t="e">
            <v>#N/A</v>
          </cell>
          <cell r="BN68">
            <v>0.95204</v>
          </cell>
          <cell r="BO68">
            <v>0.95204</v>
          </cell>
          <cell r="BP68">
            <v>0.97230000000000005</v>
          </cell>
          <cell r="BQ68">
            <v>0.94611000000000001</v>
          </cell>
          <cell r="BR68">
            <v>0.92269000000000001</v>
          </cell>
          <cell r="BS68">
            <v>0.91408</v>
          </cell>
          <cell r="BT68">
            <v>0.94443999999999995</v>
          </cell>
          <cell r="BU68">
            <v>0.88741000000000003</v>
          </cell>
          <cell r="BV68">
            <v>0.9304</v>
          </cell>
          <cell r="BW68">
            <v>0.98301000000000005</v>
          </cell>
          <cell r="BX68">
            <v>0.95772000000000002</v>
          </cell>
          <cell r="BY68">
            <v>0.97197</v>
          </cell>
          <cell r="BZ68">
            <v>0.97150000000000003</v>
          </cell>
          <cell r="CA68">
            <v>0.95482</v>
          </cell>
          <cell r="CB68">
            <v>0.94276000000000004</v>
          </cell>
          <cell r="CC68">
            <v>0.98031999999999997</v>
          </cell>
          <cell r="CD68">
            <v>0.99333000000000005</v>
          </cell>
          <cell r="CE68">
            <v>1.02725</v>
          </cell>
          <cell r="CF68">
            <v>1.0333000000000001</v>
          </cell>
          <cell r="CG68">
            <v>1.0055000000000001</v>
          </cell>
          <cell r="CH68" t="e">
            <v>#N/A</v>
          </cell>
          <cell r="CI68" t="e">
            <v>#N/A</v>
          </cell>
          <cell r="CJ68" t="e">
            <v>#N/A</v>
          </cell>
          <cell r="CK68" t="e">
            <v>#N/A</v>
          </cell>
          <cell r="CL68" t="e">
            <v>#N/A</v>
          </cell>
          <cell r="CM68" t="e">
            <v>#N/A</v>
          </cell>
          <cell r="CN68" t="e">
            <v>#N/A</v>
          </cell>
          <cell r="CO68" t="e">
            <v>#N/A</v>
          </cell>
          <cell r="CP68" t="e">
            <v>#N/A</v>
          </cell>
          <cell r="CQ68" t="e">
            <v>#N/A</v>
          </cell>
          <cell r="CR68" t="e">
            <v>#N/A</v>
          </cell>
          <cell r="CS68" t="e">
            <v>#N/A</v>
          </cell>
          <cell r="CT68" t="e">
            <v>#N/A</v>
          </cell>
          <cell r="CU68" t="e">
            <v>#N/A</v>
          </cell>
          <cell r="CV68" t="e">
            <v>#N/A</v>
          </cell>
          <cell r="CW68" t="e">
            <v>#N/A</v>
          </cell>
          <cell r="CX68" t="e">
            <v>#N/A</v>
          </cell>
          <cell r="CY68" t="e">
            <v>#N/A</v>
          </cell>
          <cell r="CZ68" t="e">
            <v>#N/A</v>
          </cell>
          <cell r="DA68" t="e">
            <v>#N/A</v>
          </cell>
          <cell r="DB68" t="e">
            <v>#N/A</v>
          </cell>
          <cell r="DC68" t="e">
            <v>#N/A</v>
          </cell>
          <cell r="DD68" t="e">
            <v>#N/A</v>
          </cell>
          <cell r="DE68" t="e">
            <v>#N/A</v>
          </cell>
          <cell r="DF68" t="e">
            <v>#N/A</v>
          </cell>
          <cell r="DG68" t="e">
            <v>#N/A</v>
          </cell>
          <cell r="DH68" t="e">
            <v>#N/A</v>
          </cell>
          <cell r="DI68" t="e">
            <v>#N/A</v>
          </cell>
          <cell r="DJ68" t="e">
            <v>#N/A</v>
          </cell>
          <cell r="DK68" t="e">
            <v>#N/A</v>
          </cell>
          <cell r="DL68" t="e">
            <v>#N/A</v>
          </cell>
          <cell r="DM68" t="e">
            <v>#N/A</v>
          </cell>
          <cell r="DN68" t="e">
            <v>#N/A</v>
          </cell>
          <cell r="DO68" t="e">
            <v>#N/A</v>
          </cell>
          <cell r="DP68" t="e">
            <v>#N/A</v>
          </cell>
          <cell r="DQ68" t="e">
            <v>#N/A</v>
          </cell>
          <cell r="DR68" t="e">
            <v>#N/A</v>
          </cell>
          <cell r="DS68" t="e">
            <v>#N/A</v>
          </cell>
          <cell r="DT68" t="e">
            <v>#N/A</v>
          </cell>
        </row>
        <row r="69">
          <cell r="A69" t="str">
            <v>Avrist Assurance Link Asia 2 FD</v>
          </cell>
          <cell r="B69" t="str">
            <v>PT Avrist Assurance</v>
          </cell>
          <cell r="V69">
            <v>1.10029</v>
          </cell>
          <cell r="W69">
            <v>1.10029</v>
          </cell>
          <cell r="X69">
            <v>1.10049</v>
          </cell>
          <cell r="Y69">
            <v>1.0558700000000001</v>
          </cell>
          <cell r="Z69">
            <v>1.10029</v>
          </cell>
          <cell r="AA69">
            <v>1.10029</v>
          </cell>
          <cell r="AB69">
            <v>1.10029</v>
          </cell>
          <cell r="AC69">
            <v>1.10029</v>
          </cell>
          <cell r="AD69">
            <v>1.10029</v>
          </cell>
          <cell r="AE69">
            <v>1.10049</v>
          </cell>
          <cell r="AF69">
            <v>1.0558700000000001</v>
          </cell>
          <cell r="AG69">
            <v>1.0204599999999999</v>
          </cell>
          <cell r="AH69">
            <v>1.0093700000000001</v>
          </cell>
          <cell r="AI69">
            <v>1.0366</v>
          </cell>
          <cell r="AJ69">
            <v>0.97560999999999998</v>
          </cell>
          <cell r="AK69">
            <v>1.0492300000000001</v>
          </cell>
          <cell r="AL69">
            <v>1.0723199999999999</v>
          </cell>
          <cell r="AM69">
            <v>1.01844</v>
          </cell>
          <cell r="AN69">
            <v>1.0415700000000001</v>
          </cell>
          <cell r="AO69">
            <v>1.0501799999999999</v>
          </cell>
          <cell r="AP69">
            <v>1.0118799999999999</v>
          </cell>
          <cell r="AQ69">
            <v>1.0004599999999999</v>
          </cell>
          <cell r="AR69">
            <v>0.98068</v>
          </cell>
          <cell r="AS69">
            <v>0.97604999999999997</v>
          </cell>
          <cell r="AT69">
            <v>0.98236999999999997</v>
          </cell>
          <cell r="AU69">
            <v>0.99068999999999996</v>
          </cell>
          <cell r="AV69" t="e">
            <v>#N/A</v>
          </cell>
          <cell r="AW69" t="e">
            <v>#N/A</v>
          </cell>
          <cell r="AX69" t="e">
            <v>#N/A</v>
          </cell>
          <cell r="AY69" t="e">
            <v>#N/A</v>
          </cell>
          <cell r="AZ69" t="e">
            <v>#N/A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E69" t="e">
            <v>#N/A</v>
          </cell>
          <cell r="BF69" t="e">
            <v>#N/A</v>
          </cell>
          <cell r="BG69" t="e">
            <v>#N/A</v>
          </cell>
          <cell r="BH69" t="e">
            <v>#N/A</v>
          </cell>
          <cell r="BI69" t="e">
            <v>#N/A</v>
          </cell>
          <cell r="BJ69" t="e">
            <v>#N/A</v>
          </cell>
          <cell r="BK69" t="e">
            <v>#N/A</v>
          </cell>
          <cell r="BL69" t="e">
            <v>#N/A</v>
          </cell>
          <cell r="BM69" t="e">
            <v>#N/A</v>
          </cell>
          <cell r="BN69">
            <v>0.97463999999999995</v>
          </cell>
          <cell r="BO69">
            <v>0.97463999999999995</v>
          </cell>
          <cell r="BP69">
            <v>0.99322999999999995</v>
          </cell>
          <cell r="BQ69">
            <v>0.96877000000000002</v>
          </cell>
          <cell r="BR69">
            <v>0.94833999999999996</v>
          </cell>
          <cell r="BS69">
            <v>0.93942999999999999</v>
          </cell>
          <cell r="BT69">
            <v>0.97292000000000001</v>
          </cell>
          <cell r="BU69">
            <v>0.92110000000000003</v>
          </cell>
          <cell r="BV69">
            <v>0.97001999999999999</v>
          </cell>
          <cell r="BW69">
            <v>1.02058</v>
          </cell>
          <cell r="BX69">
            <v>1.0007699999999999</v>
          </cell>
          <cell r="BY69">
            <v>1.018</v>
          </cell>
          <cell r="BZ69" t="e">
            <v>#N/A</v>
          </cell>
          <cell r="CA69" t="e">
            <v>#N/A</v>
          </cell>
          <cell r="CB69" t="e">
            <v>#N/A</v>
          </cell>
          <cell r="CC69" t="e">
            <v>#N/A</v>
          </cell>
          <cell r="CD69" t="e">
            <v>#N/A</v>
          </cell>
          <cell r="CE69" t="e">
            <v>#N/A</v>
          </cell>
          <cell r="CF69" t="e">
            <v>#N/A</v>
          </cell>
          <cell r="CG69" t="e">
            <v>#N/A</v>
          </cell>
          <cell r="CH69" t="e">
            <v>#N/A</v>
          </cell>
          <cell r="CI69" t="e">
            <v>#N/A</v>
          </cell>
          <cell r="CJ69" t="e">
            <v>#N/A</v>
          </cell>
          <cell r="CK69" t="e">
            <v>#N/A</v>
          </cell>
          <cell r="CL69" t="e">
            <v>#N/A</v>
          </cell>
          <cell r="CM69" t="e">
            <v>#N/A</v>
          </cell>
          <cell r="CN69" t="e">
            <v>#N/A</v>
          </cell>
          <cell r="CO69" t="e">
            <v>#N/A</v>
          </cell>
          <cell r="CP69" t="e">
            <v>#N/A</v>
          </cell>
          <cell r="CQ69" t="e">
            <v>#N/A</v>
          </cell>
          <cell r="CR69" t="e">
            <v>#N/A</v>
          </cell>
          <cell r="CS69" t="e">
            <v>#N/A</v>
          </cell>
          <cell r="CT69" t="e">
            <v>#N/A</v>
          </cell>
          <cell r="CU69" t="e">
            <v>#N/A</v>
          </cell>
          <cell r="CV69" t="e">
            <v>#N/A</v>
          </cell>
          <cell r="CW69" t="e">
            <v>#N/A</v>
          </cell>
          <cell r="CX69" t="e">
            <v>#N/A</v>
          </cell>
          <cell r="CY69" t="e">
            <v>#N/A</v>
          </cell>
          <cell r="CZ69" t="e">
            <v>#N/A</v>
          </cell>
          <cell r="DA69" t="e">
            <v>#N/A</v>
          </cell>
          <cell r="DB69" t="e">
            <v>#N/A</v>
          </cell>
          <cell r="DC69" t="e">
            <v>#N/A</v>
          </cell>
          <cell r="DD69" t="e">
            <v>#N/A</v>
          </cell>
          <cell r="DE69" t="e">
            <v>#N/A</v>
          </cell>
          <cell r="DF69" t="e">
            <v>#N/A</v>
          </cell>
          <cell r="DG69" t="e">
            <v>#N/A</v>
          </cell>
          <cell r="DH69" t="e">
            <v>#N/A</v>
          </cell>
          <cell r="DI69" t="e">
            <v>#N/A</v>
          </cell>
          <cell r="DJ69" t="e">
            <v>#N/A</v>
          </cell>
          <cell r="DK69" t="e">
            <v>#N/A</v>
          </cell>
          <cell r="DL69" t="e">
            <v>#N/A</v>
          </cell>
          <cell r="DM69" t="e">
            <v>#N/A</v>
          </cell>
          <cell r="DN69" t="e">
            <v>#N/A</v>
          </cell>
          <cell r="DO69" t="e">
            <v>#N/A</v>
          </cell>
          <cell r="DP69" t="e">
            <v>#N/A</v>
          </cell>
          <cell r="DQ69" t="e">
            <v>#N/A</v>
          </cell>
          <cell r="DR69" t="e">
            <v>#N/A</v>
          </cell>
          <cell r="DS69" t="e">
            <v>#N/A</v>
          </cell>
          <cell r="DT69" t="e">
            <v>#N/A</v>
          </cell>
        </row>
        <row r="70">
          <cell r="A70" t="str">
            <v>Avrist Link Prime Invest 001b Fund</v>
          </cell>
          <cell r="B70" t="str">
            <v>PT Avrist Assurance</v>
          </cell>
          <cell r="V70">
            <v>1.0835699999999999</v>
          </cell>
          <cell r="W70">
            <v>1.0835699999999999</v>
          </cell>
          <cell r="X70">
            <v>1.0842700000000001</v>
          </cell>
          <cell r="Y70">
            <v>1.04027</v>
          </cell>
          <cell r="Z70">
            <v>1.0835699999999999</v>
          </cell>
          <cell r="AA70">
            <v>1.0835699999999999</v>
          </cell>
          <cell r="AB70">
            <v>1.0835699999999999</v>
          </cell>
          <cell r="AC70">
            <v>1.0835699999999999</v>
          </cell>
          <cell r="AD70">
            <v>1.0835699999999999</v>
          </cell>
          <cell r="AE70">
            <v>1.0842700000000001</v>
          </cell>
          <cell r="AF70">
            <v>1.04027</v>
          </cell>
          <cell r="AG70">
            <v>1.00604</v>
          </cell>
          <cell r="AH70">
            <v>0.99487999999999999</v>
          </cell>
          <cell r="AI70">
            <v>1.0224299999999999</v>
          </cell>
          <cell r="AJ70">
            <v>0.96399999999999997</v>
          </cell>
          <cell r="AK70">
            <v>1.03348</v>
          </cell>
          <cell r="AL70">
            <v>1.05843</v>
          </cell>
          <cell r="AM70">
            <v>1.0078</v>
          </cell>
          <cell r="AN70">
            <v>1.0298400000000001</v>
          </cell>
          <cell r="AO70">
            <v>1.0427599999999999</v>
          </cell>
          <cell r="AP70">
            <v>1.0086900000000001</v>
          </cell>
          <cell r="AQ70">
            <v>0.99961999999999995</v>
          </cell>
          <cell r="AR70">
            <v>0.98285</v>
          </cell>
          <cell r="AS70">
            <v>0.98050000000000004</v>
          </cell>
          <cell r="AT70">
            <v>0.99453000000000003</v>
          </cell>
          <cell r="AU70" t="e">
            <v>#N/A</v>
          </cell>
          <cell r="AV70" t="e">
            <v>#N/A</v>
          </cell>
          <cell r="AW70" t="e">
            <v>#N/A</v>
          </cell>
          <cell r="AX70" t="e">
            <v>#N/A</v>
          </cell>
          <cell r="AY70" t="e">
            <v>#N/A</v>
          </cell>
          <cell r="AZ70" t="e">
            <v>#N/A</v>
          </cell>
          <cell r="BA70" t="e">
            <v>#N/A</v>
          </cell>
          <cell r="BB70" t="e">
            <v>#N/A</v>
          </cell>
          <cell r="BC70" t="e">
            <v>#N/A</v>
          </cell>
          <cell r="BD70" t="e">
            <v>#N/A</v>
          </cell>
          <cell r="BE70" t="e">
            <v>#N/A</v>
          </cell>
          <cell r="BF70" t="e">
            <v>#N/A</v>
          </cell>
          <cell r="BG70" t="e">
            <v>#N/A</v>
          </cell>
          <cell r="BH70" t="e">
            <v>#N/A</v>
          </cell>
          <cell r="BI70" t="e">
            <v>#N/A</v>
          </cell>
          <cell r="BJ70" t="e">
            <v>#N/A</v>
          </cell>
          <cell r="BK70" t="e">
            <v>#N/A</v>
          </cell>
          <cell r="BL70" t="e">
            <v>#N/A</v>
          </cell>
          <cell r="BM70" t="e">
            <v>#N/A</v>
          </cell>
          <cell r="BN70">
            <v>2677.33</v>
          </cell>
          <cell r="BO70">
            <v>2677.33</v>
          </cell>
          <cell r="BP70">
            <v>2680.4</v>
          </cell>
          <cell r="BQ70">
            <v>2701.15</v>
          </cell>
          <cell r="BR70">
            <v>2604.9499999999998</v>
          </cell>
          <cell r="BS70">
            <v>2518.33</v>
          </cell>
          <cell r="BT70">
            <v>2594.64</v>
          </cell>
          <cell r="BU70">
            <v>2470.69</v>
          </cell>
          <cell r="BV70">
            <v>2545.83</v>
          </cell>
          <cell r="BW70">
            <v>2598.2199999999998</v>
          </cell>
          <cell r="BX70">
            <v>2491.37</v>
          </cell>
          <cell r="BY70">
            <v>2491.5</v>
          </cell>
          <cell r="BZ70">
            <v>2469.59</v>
          </cell>
          <cell r="CA70">
            <v>2408.92</v>
          </cell>
          <cell r="CB70">
            <v>2319.7199999999998</v>
          </cell>
          <cell r="CC70">
            <v>2326.84</v>
          </cell>
          <cell r="CD70">
            <v>2449.69</v>
          </cell>
          <cell r="CE70">
            <v>2460.9</v>
          </cell>
          <cell r="CF70">
            <v>2492.7399999999998</v>
          </cell>
          <cell r="CG70">
            <v>2445.3200000000002</v>
          </cell>
          <cell r="CH70">
            <v>2314.3200000000002</v>
          </cell>
          <cell r="CI70">
            <v>2337.67</v>
          </cell>
          <cell r="CJ70">
            <v>2269.35</v>
          </cell>
          <cell r="CK70">
            <v>2144.27</v>
          </cell>
          <cell r="CL70">
            <v>2246.6</v>
          </cell>
          <cell r="CM70">
            <v>2171.36</v>
          </cell>
          <cell r="CN70">
            <v>2063.52</v>
          </cell>
          <cell r="CO70">
            <v>2092.0500000000002</v>
          </cell>
          <cell r="CP70" t="e">
            <v>#N/A</v>
          </cell>
          <cell r="CQ70" t="e">
            <v>#N/A</v>
          </cell>
          <cell r="CR70" t="e">
            <v>#N/A</v>
          </cell>
          <cell r="CS70" t="e">
            <v>#N/A</v>
          </cell>
          <cell r="CT70" t="e">
            <v>#N/A</v>
          </cell>
          <cell r="CU70" t="e">
            <v>#N/A</v>
          </cell>
          <cell r="CV70" t="e">
            <v>#N/A</v>
          </cell>
          <cell r="CW70" t="e">
            <v>#N/A</v>
          </cell>
          <cell r="CX70" t="e">
            <v>#N/A</v>
          </cell>
          <cell r="CY70" t="e">
            <v>#N/A</v>
          </cell>
          <cell r="CZ70" t="e">
            <v>#N/A</v>
          </cell>
          <cell r="DA70" t="e">
            <v>#N/A</v>
          </cell>
          <cell r="DB70" t="e">
            <v>#N/A</v>
          </cell>
          <cell r="DC70" t="e">
            <v>#N/A</v>
          </cell>
          <cell r="DD70" t="e">
            <v>#N/A</v>
          </cell>
          <cell r="DE70" t="e">
            <v>#N/A</v>
          </cell>
          <cell r="DF70" t="e">
            <v>#N/A</v>
          </cell>
          <cell r="DG70" t="e">
            <v>#N/A</v>
          </cell>
          <cell r="DH70" t="e">
            <v>#N/A</v>
          </cell>
          <cell r="DI70" t="e">
            <v>#N/A</v>
          </cell>
          <cell r="DJ70" t="e">
            <v>#N/A</v>
          </cell>
          <cell r="DK70" t="e">
            <v>#N/A</v>
          </cell>
          <cell r="DL70" t="e">
            <v>#N/A</v>
          </cell>
          <cell r="DM70" t="e">
            <v>#N/A</v>
          </cell>
          <cell r="DN70" t="e">
            <v>#N/A</v>
          </cell>
          <cell r="DO70" t="e">
            <v>#N/A</v>
          </cell>
          <cell r="DP70" t="e">
            <v>#N/A</v>
          </cell>
          <cell r="DQ70" t="e">
            <v>#N/A</v>
          </cell>
          <cell r="DR70" t="e">
            <v>#N/A</v>
          </cell>
          <cell r="DS70" t="e">
            <v>#N/A</v>
          </cell>
          <cell r="DT70" t="e">
            <v>#N/A</v>
          </cell>
        </row>
        <row r="71">
          <cell r="A71" t="str">
            <v>Avrist Link Prime Invest 001b Fund (HWM)</v>
          </cell>
          <cell r="B71" t="str">
            <v>PT Avrist Assurance</v>
          </cell>
          <cell r="V71">
            <v>1.0743400000000001</v>
          </cell>
          <cell r="W71">
            <v>1.0743400000000001</v>
          </cell>
          <cell r="X71">
            <v>1.07514</v>
          </cell>
          <cell r="Y71">
            <v>1.0338700000000001</v>
          </cell>
          <cell r="Z71">
            <v>1.0743400000000001</v>
          </cell>
          <cell r="AA71">
            <v>1.0743400000000001</v>
          </cell>
          <cell r="AB71">
            <v>1.0743400000000001</v>
          </cell>
          <cell r="AC71">
            <v>1.0743400000000001</v>
          </cell>
          <cell r="AD71">
            <v>1.0743400000000001</v>
          </cell>
          <cell r="AE71">
            <v>1.07514</v>
          </cell>
          <cell r="AF71">
            <v>1.0338700000000001</v>
          </cell>
          <cell r="AG71">
            <v>1.0023899999999999</v>
          </cell>
          <cell r="AH71">
            <v>0.99165999999999999</v>
          </cell>
          <cell r="AI71">
            <v>1.0187900000000001</v>
          </cell>
          <cell r="AJ71">
            <v>0.96155000000000002</v>
          </cell>
          <cell r="AK71">
            <v>1.02898</v>
          </cell>
          <cell r="AL71">
            <v>1.05585</v>
          </cell>
          <cell r="AM71">
            <v>1.0082</v>
          </cell>
          <cell r="AN71">
            <v>1.0311300000000001</v>
          </cell>
          <cell r="AO71">
            <v>1.04142</v>
          </cell>
          <cell r="AP71">
            <v>1.0105599999999999</v>
          </cell>
          <cell r="AQ71">
            <v>1.00248</v>
          </cell>
          <cell r="AR71">
            <v>0.98804999999999998</v>
          </cell>
          <cell r="AS71">
            <v>0.98653999999999997</v>
          </cell>
          <cell r="AT71" t="e">
            <v>#N/A</v>
          </cell>
          <cell r="AU71" t="e">
            <v>#N/A</v>
          </cell>
          <cell r="AV71" t="e">
            <v>#N/A</v>
          </cell>
          <cell r="AW71" t="e">
            <v>#N/A</v>
          </cell>
          <cell r="AX71" t="e">
            <v>#N/A</v>
          </cell>
          <cell r="AY71" t="e">
            <v>#N/A</v>
          </cell>
          <cell r="AZ71" t="e">
            <v>#N/A</v>
          </cell>
          <cell r="BA71" t="e">
            <v>#N/A</v>
          </cell>
          <cell r="BB71" t="e">
            <v>#N/A</v>
          </cell>
          <cell r="BC71" t="e">
            <v>#N/A</v>
          </cell>
          <cell r="BD71" t="e">
            <v>#N/A</v>
          </cell>
          <cell r="BE71" t="e">
            <v>#N/A</v>
          </cell>
          <cell r="BF71" t="e">
            <v>#N/A</v>
          </cell>
          <cell r="BG71" t="e">
            <v>#N/A</v>
          </cell>
          <cell r="BH71" t="e">
            <v>#N/A</v>
          </cell>
          <cell r="BI71" t="e">
            <v>#N/A</v>
          </cell>
          <cell r="BJ71" t="e">
            <v>#N/A</v>
          </cell>
          <cell r="BK71" t="e">
            <v>#N/A</v>
          </cell>
          <cell r="BL71" t="e">
            <v>#N/A</v>
          </cell>
          <cell r="BM71" t="e">
            <v>#N/A</v>
          </cell>
          <cell r="BN71">
            <v>2605.63</v>
          </cell>
          <cell r="BO71">
            <v>2605.63</v>
          </cell>
          <cell r="BP71">
            <v>2605.63</v>
          </cell>
          <cell r="BQ71">
            <v>2605.63</v>
          </cell>
          <cell r="BR71">
            <v>2512.9499999999998</v>
          </cell>
          <cell r="BS71">
            <v>2512.9499999999998</v>
          </cell>
          <cell r="BT71">
            <v>2512.9499999999998</v>
          </cell>
          <cell r="BU71">
            <v>2512.9499999999998</v>
          </cell>
          <cell r="BV71">
            <v>2512.9499999999998</v>
          </cell>
          <cell r="BW71">
            <v>2512.9499999999998</v>
          </cell>
          <cell r="BX71">
            <v>2490.83</v>
          </cell>
          <cell r="BY71">
            <v>2490.83</v>
          </cell>
          <cell r="BZ71">
            <v>2490.83</v>
          </cell>
          <cell r="CA71">
            <v>2490.83</v>
          </cell>
          <cell r="CB71" t="e">
            <v>#N/A</v>
          </cell>
          <cell r="CC71">
            <v>2490.83</v>
          </cell>
          <cell r="CD71" t="e">
            <v>#N/A</v>
          </cell>
          <cell r="CE71" t="e">
            <v>#N/A</v>
          </cell>
          <cell r="CF71" t="e">
            <v>#N/A</v>
          </cell>
          <cell r="CG71" t="e">
            <v>#N/A</v>
          </cell>
          <cell r="CH71" t="e">
            <v>#N/A</v>
          </cell>
          <cell r="CI71" t="e">
            <v>#N/A</v>
          </cell>
          <cell r="CJ71" t="e">
            <v>#N/A</v>
          </cell>
          <cell r="CK71" t="e">
            <v>#N/A</v>
          </cell>
          <cell r="CL71" t="e">
            <v>#N/A</v>
          </cell>
          <cell r="CM71" t="e">
            <v>#N/A</v>
          </cell>
          <cell r="CN71" t="e">
            <v>#N/A</v>
          </cell>
          <cell r="CO71" t="e">
            <v>#N/A</v>
          </cell>
          <cell r="CP71" t="e">
            <v>#N/A</v>
          </cell>
          <cell r="CQ71" t="e">
            <v>#N/A</v>
          </cell>
          <cell r="CR71" t="e">
            <v>#N/A</v>
          </cell>
          <cell r="CS71" t="e">
            <v>#N/A</v>
          </cell>
          <cell r="CT71" t="e">
            <v>#N/A</v>
          </cell>
          <cell r="CU71" t="e">
            <v>#N/A</v>
          </cell>
          <cell r="CV71" t="e">
            <v>#N/A</v>
          </cell>
          <cell r="CW71" t="e">
            <v>#N/A</v>
          </cell>
          <cell r="CX71" t="e">
            <v>#N/A</v>
          </cell>
          <cell r="CY71" t="e">
            <v>#N/A</v>
          </cell>
          <cell r="CZ71" t="e">
            <v>#N/A</v>
          </cell>
          <cell r="DA71" t="e">
            <v>#N/A</v>
          </cell>
          <cell r="DB71" t="e">
            <v>#N/A</v>
          </cell>
          <cell r="DC71" t="e">
            <v>#N/A</v>
          </cell>
          <cell r="DD71" t="e">
            <v>#N/A</v>
          </cell>
          <cell r="DE71" t="e">
            <v>#N/A</v>
          </cell>
          <cell r="DF71" t="e">
            <v>#N/A</v>
          </cell>
          <cell r="DG71" t="e">
            <v>#N/A</v>
          </cell>
          <cell r="DH71" t="e">
            <v>#N/A</v>
          </cell>
          <cell r="DI71" t="e">
            <v>#N/A</v>
          </cell>
          <cell r="DJ71" t="e">
            <v>#N/A</v>
          </cell>
          <cell r="DK71" t="e">
            <v>#N/A</v>
          </cell>
          <cell r="DL71" t="e">
            <v>#N/A</v>
          </cell>
          <cell r="DM71" t="e">
            <v>#N/A</v>
          </cell>
          <cell r="DN71" t="e">
            <v>#N/A</v>
          </cell>
          <cell r="DO71" t="e">
            <v>#N/A</v>
          </cell>
          <cell r="DP71" t="e">
            <v>#N/A</v>
          </cell>
          <cell r="DQ71" t="e">
            <v>#N/A</v>
          </cell>
          <cell r="DR71" t="e">
            <v>#N/A</v>
          </cell>
          <cell r="DS71" t="e">
            <v>#N/A</v>
          </cell>
          <cell r="DT71" t="e">
            <v>#N/A</v>
          </cell>
        </row>
        <row r="72">
          <cell r="A72" t="str">
            <v>Avrist Link Prime Invest 002b Fund</v>
          </cell>
          <cell r="B72" t="str">
            <v>PT Avrist Assurance</v>
          </cell>
          <cell r="V72">
            <v>1.0671999999999999</v>
          </cell>
          <cell r="W72">
            <v>1.0671999999999999</v>
          </cell>
          <cell r="X72">
            <v>1.0687800000000001</v>
          </cell>
          <cell r="Y72">
            <v>1.02986</v>
          </cell>
          <cell r="Z72">
            <v>1.0671999999999999</v>
          </cell>
          <cell r="AA72">
            <v>1.0671999999999999</v>
          </cell>
          <cell r="AB72">
            <v>1.0671999999999999</v>
          </cell>
          <cell r="AC72">
            <v>1.0671999999999999</v>
          </cell>
          <cell r="AD72">
            <v>1.0671999999999999</v>
          </cell>
          <cell r="AE72">
            <v>1.0687800000000001</v>
          </cell>
          <cell r="AF72">
            <v>1.02986</v>
          </cell>
          <cell r="AG72">
            <v>0.99983999999999995</v>
          </cell>
          <cell r="AH72">
            <v>0.98902999999999996</v>
          </cell>
          <cell r="AI72">
            <v>1.0146200000000001</v>
          </cell>
          <cell r="AJ72">
            <v>0.95979000000000003</v>
          </cell>
          <cell r="AK72">
            <v>1.0242800000000001</v>
          </cell>
          <cell r="AL72">
            <v>1.0469999999999999</v>
          </cell>
          <cell r="AM72">
            <v>1.0038499999999999</v>
          </cell>
          <cell r="AN72">
            <v>1.02807</v>
          </cell>
          <cell r="AO72">
            <v>1.03606</v>
          </cell>
          <cell r="AP72">
            <v>1.00695</v>
          </cell>
          <cell r="AQ72">
            <v>0.99958000000000002</v>
          </cell>
          <cell r="AR72">
            <v>0.98265000000000002</v>
          </cell>
          <cell r="AS72" t="e">
            <v>#N/A</v>
          </cell>
          <cell r="AT72" t="e">
            <v>#N/A</v>
          </cell>
          <cell r="AU72" t="e">
            <v>#N/A</v>
          </cell>
          <cell r="AV72" t="e">
            <v>#N/A</v>
          </cell>
          <cell r="AW72" t="e">
            <v>#N/A</v>
          </cell>
          <cell r="AX72" t="e">
            <v>#N/A</v>
          </cell>
          <cell r="AY72" t="e">
            <v>#N/A</v>
          </cell>
          <cell r="AZ72" t="e">
            <v>#N/A</v>
          </cell>
          <cell r="BA72" t="e">
            <v>#N/A</v>
          </cell>
          <cell r="BB72" t="e">
            <v>#N/A</v>
          </cell>
          <cell r="BC72" t="e">
            <v>#N/A</v>
          </cell>
          <cell r="BD72" t="e">
            <v>#N/A</v>
          </cell>
          <cell r="BE72" t="e">
            <v>#N/A</v>
          </cell>
          <cell r="BF72" t="e">
            <v>#N/A</v>
          </cell>
          <cell r="BG72" t="e">
            <v>#N/A</v>
          </cell>
          <cell r="BH72" t="e">
            <v>#N/A</v>
          </cell>
          <cell r="BI72" t="e">
            <v>#N/A</v>
          </cell>
          <cell r="BJ72" t="e">
            <v>#N/A</v>
          </cell>
          <cell r="BK72" t="e">
            <v>#N/A</v>
          </cell>
          <cell r="BL72" t="e">
            <v>#N/A</v>
          </cell>
          <cell r="BM72" t="e">
            <v>#N/A</v>
          </cell>
          <cell r="BN72">
            <v>2205.02</v>
          </cell>
          <cell r="BO72">
            <v>2205.02</v>
          </cell>
          <cell r="BP72">
            <v>2448.64</v>
          </cell>
          <cell r="BQ72">
            <v>2474.87</v>
          </cell>
          <cell r="BR72">
            <v>2395.4699999999998</v>
          </cell>
          <cell r="BS72">
            <v>2316.92</v>
          </cell>
          <cell r="BT72">
            <v>2385.0700000000002</v>
          </cell>
          <cell r="BU72">
            <v>2273.16</v>
          </cell>
          <cell r="BV72">
            <v>2331.34</v>
          </cell>
          <cell r="BW72">
            <v>2361.64</v>
          </cell>
          <cell r="BX72">
            <v>2283.88</v>
          </cell>
          <cell r="BY72">
            <v>2282.36</v>
          </cell>
          <cell r="BZ72">
            <v>2260.39</v>
          </cell>
          <cell r="CA72">
            <v>2200.89</v>
          </cell>
          <cell r="CB72" t="e">
            <v>#N/A</v>
          </cell>
          <cell r="CC72">
            <v>2122.94</v>
          </cell>
          <cell r="CD72" t="e">
            <v>#N/A</v>
          </cell>
          <cell r="CE72" t="e">
            <v>#N/A</v>
          </cell>
          <cell r="CF72" t="e">
            <v>#N/A</v>
          </cell>
          <cell r="CG72" t="e">
            <v>#N/A</v>
          </cell>
          <cell r="CH72" t="e">
            <v>#N/A</v>
          </cell>
          <cell r="CI72" t="e">
            <v>#N/A</v>
          </cell>
          <cell r="CJ72" t="e">
            <v>#N/A</v>
          </cell>
          <cell r="CK72" t="e">
            <v>#N/A</v>
          </cell>
          <cell r="CL72" t="e">
            <v>#N/A</v>
          </cell>
          <cell r="CM72" t="e">
            <v>#N/A</v>
          </cell>
          <cell r="CN72" t="e">
            <v>#N/A</v>
          </cell>
          <cell r="CO72" t="e">
            <v>#N/A</v>
          </cell>
          <cell r="CP72" t="e">
            <v>#N/A</v>
          </cell>
          <cell r="CQ72" t="e">
            <v>#N/A</v>
          </cell>
          <cell r="CR72" t="e">
            <v>#N/A</v>
          </cell>
          <cell r="CS72" t="e">
            <v>#N/A</v>
          </cell>
          <cell r="CT72" t="e">
            <v>#N/A</v>
          </cell>
          <cell r="CU72" t="e">
            <v>#N/A</v>
          </cell>
          <cell r="CV72" t="e">
            <v>#N/A</v>
          </cell>
          <cell r="CW72" t="e">
            <v>#N/A</v>
          </cell>
          <cell r="CX72" t="e">
            <v>#N/A</v>
          </cell>
          <cell r="CY72" t="e">
            <v>#N/A</v>
          </cell>
          <cell r="CZ72" t="e">
            <v>#N/A</v>
          </cell>
          <cell r="DA72" t="e">
            <v>#N/A</v>
          </cell>
          <cell r="DB72" t="e">
            <v>#N/A</v>
          </cell>
          <cell r="DC72" t="e">
            <v>#N/A</v>
          </cell>
          <cell r="DD72" t="e">
            <v>#N/A</v>
          </cell>
          <cell r="DE72" t="e">
            <v>#N/A</v>
          </cell>
          <cell r="DF72" t="e">
            <v>#N/A</v>
          </cell>
          <cell r="DG72" t="e">
            <v>#N/A</v>
          </cell>
          <cell r="DH72" t="e">
            <v>#N/A</v>
          </cell>
          <cell r="DI72" t="e">
            <v>#N/A</v>
          </cell>
          <cell r="DJ72" t="e">
            <v>#N/A</v>
          </cell>
          <cell r="DK72" t="e">
            <v>#N/A</v>
          </cell>
          <cell r="DL72" t="e">
            <v>#N/A</v>
          </cell>
          <cell r="DM72" t="e">
            <v>#N/A</v>
          </cell>
          <cell r="DN72" t="e">
            <v>#N/A</v>
          </cell>
          <cell r="DO72" t="e">
            <v>#N/A</v>
          </cell>
          <cell r="DP72" t="e">
            <v>#N/A</v>
          </cell>
          <cell r="DQ72" t="e">
            <v>#N/A</v>
          </cell>
          <cell r="DR72" t="e">
            <v>#N/A</v>
          </cell>
          <cell r="DS72" t="e">
            <v>#N/A</v>
          </cell>
          <cell r="DT72" t="e">
            <v>#N/A</v>
          </cell>
        </row>
        <row r="73">
          <cell r="A73" t="str">
            <v>Avrist Link Prime Invest 002b Fund (HWM)</v>
          </cell>
          <cell r="B73" t="str">
            <v>PT Avrist Assurance</v>
          </cell>
          <cell r="V73">
            <v>1.0478000000000001</v>
          </cell>
          <cell r="W73">
            <v>1.0478000000000001</v>
          </cell>
          <cell r="X73">
            <v>1.0498400000000001</v>
          </cell>
          <cell r="Y73">
            <v>1.0177</v>
          </cell>
          <cell r="Z73">
            <v>1.0478000000000001</v>
          </cell>
          <cell r="AA73">
            <v>1.0478000000000001</v>
          </cell>
          <cell r="AB73">
            <v>1.0478000000000001</v>
          </cell>
          <cell r="AC73">
            <v>1.0478000000000001</v>
          </cell>
          <cell r="AD73">
            <v>1.0478000000000001</v>
          </cell>
          <cell r="AE73">
            <v>1.0498400000000001</v>
          </cell>
          <cell r="AF73">
            <v>1.0177</v>
          </cell>
          <cell r="AG73">
            <v>0.99385999999999997</v>
          </cell>
          <cell r="AH73">
            <v>0.98470999999999997</v>
          </cell>
          <cell r="AI73">
            <v>1.0074399999999999</v>
          </cell>
          <cell r="AJ73">
            <v>0.95938000000000001</v>
          </cell>
          <cell r="AK73">
            <v>1.01644</v>
          </cell>
          <cell r="AL73">
            <v>1.04257</v>
          </cell>
          <cell r="AM73">
            <v>1.0077700000000001</v>
          </cell>
          <cell r="AN73">
            <v>1.0283100000000001</v>
          </cell>
          <cell r="AO73">
            <v>1.03315</v>
          </cell>
          <cell r="AP73">
            <v>1.0097</v>
          </cell>
          <cell r="AQ73">
            <v>1.0043500000000001</v>
          </cell>
          <cell r="AR73" t="e">
            <v>#N/A</v>
          </cell>
          <cell r="AS73" t="e">
            <v>#N/A</v>
          </cell>
          <cell r="AT73" t="e">
            <v>#N/A</v>
          </cell>
          <cell r="AU73" t="e">
            <v>#N/A</v>
          </cell>
          <cell r="AV73" t="e">
            <v>#N/A</v>
          </cell>
          <cell r="AW73" t="e">
            <v>#N/A</v>
          </cell>
          <cell r="AX73" t="e">
            <v>#N/A</v>
          </cell>
          <cell r="AY73" t="e">
            <v>#N/A</v>
          </cell>
          <cell r="AZ73" t="e">
            <v>#N/A</v>
          </cell>
          <cell r="BA73" t="e">
            <v>#N/A</v>
          </cell>
          <cell r="BB73" t="e">
            <v>#N/A</v>
          </cell>
          <cell r="BC73" t="e">
            <v>#N/A</v>
          </cell>
          <cell r="BD73" t="e">
            <v>#N/A</v>
          </cell>
          <cell r="BE73" t="e">
            <v>#N/A</v>
          </cell>
          <cell r="BF73" t="e">
            <v>#N/A</v>
          </cell>
          <cell r="BG73" t="e">
            <v>#N/A</v>
          </cell>
          <cell r="BH73" t="e">
            <v>#N/A</v>
          </cell>
          <cell r="BI73" t="e">
            <v>#N/A</v>
          </cell>
          <cell r="BJ73" t="e">
            <v>#N/A</v>
          </cell>
          <cell r="BK73" t="e">
            <v>#N/A</v>
          </cell>
          <cell r="BL73" t="e">
            <v>#N/A</v>
          </cell>
          <cell r="BM73" t="e">
            <v>#N/A</v>
          </cell>
          <cell r="BN73">
            <v>2396.79</v>
          </cell>
          <cell r="BO73">
            <v>2396.79</v>
          </cell>
          <cell r="BP73">
            <v>2396.79</v>
          </cell>
          <cell r="BQ73">
            <v>2396.79</v>
          </cell>
          <cell r="BR73">
            <v>2302.48</v>
          </cell>
          <cell r="BS73">
            <v>2302.48</v>
          </cell>
          <cell r="BT73">
            <v>2302.48</v>
          </cell>
          <cell r="BU73">
            <v>2302.48</v>
          </cell>
          <cell r="BV73">
            <v>2302.48</v>
          </cell>
          <cell r="BW73">
            <v>2302.48</v>
          </cell>
          <cell r="BX73">
            <v>2265.1</v>
          </cell>
          <cell r="BY73">
            <v>2265.1</v>
          </cell>
          <cell r="BZ73">
            <v>2265.1</v>
          </cell>
          <cell r="CA73">
            <v>2265.1</v>
          </cell>
          <cell r="CB73" t="e">
            <v>#N/A</v>
          </cell>
          <cell r="CC73">
            <v>2265.1</v>
          </cell>
          <cell r="CD73" t="e">
            <v>#N/A</v>
          </cell>
          <cell r="CE73" t="e">
            <v>#N/A</v>
          </cell>
          <cell r="CF73" t="e">
            <v>#N/A</v>
          </cell>
          <cell r="CG73" t="e">
            <v>#N/A</v>
          </cell>
          <cell r="CH73" t="e">
            <v>#N/A</v>
          </cell>
          <cell r="CI73" t="e">
            <v>#N/A</v>
          </cell>
          <cell r="CJ73" t="e">
            <v>#N/A</v>
          </cell>
          <cell r="CK73" t="e">
            <v>#N/A</v>
          </cell>
          <cell r="CL73" t="e">
            <v>#N/A</v>
          </cell>
          <cell r="CM73" t="e">
            <v>#N/A</v>
          </cell>
          <cell r="CN73" t="e">
            <v>#N/A</v>
          </cell>
          <cell r="CO73" t="e">
            <v>#N/A</v>
          </cell>
          <cell r="CP73" t="e">
            <v>#N/A</v>
          </cell>
          <cell r="CQ73" t="e">
            <v>#N/A</v>
          </cell>
          <cell r="CR73" t="e">
            <v>#N/A</v>
          </cell>
          <cell r="CS73" t="e">
            <v>#N/A</v>
          </cell>
          <cell r="CT73" t="e">
            <v>#N/A</v>
          </cell>
          <cell r="CU73" t="e">
            <v>#N/A</v>
          </cell>
          <cell r="CV73" t="e">
            <v>#N/A</v>
          </cell>
          <cell r="CW73" t="e">
            <v>#N/A</v>
          </cell>
          <cell r="CX73" t="e">
            <v>#N/A</v>
          </cell>
          <cell r="CY73" t="e">
            <v>#N/A</v>
          </cell>
          <cell r="CZ73" t="e">
            <v>#N/A</v>
          </cell>
          <cell r="DA73" t="e">
            <v>#N/A</v>
          </cell>
          <cell r="DB73" t="e">
            <v>#N/A</v>
          </cell>
          <cell r="DC73" t="e">
            <v>#N/A</v>
          </cell>
          <cell r="DD73" t="e">
            <v>#N/A</v>
          </cell>
          <cell r="DE73" t="e">
            <v>#N/A</v>
          </cell>
          <cell r="DF73" t="e">
            <v>#N/A</v>
          </cell>
          <cell r="DG73" t="e">
            <v>#N/A</v>
          </cell>
          <cell r="DH73" t="e">
            <v>#N/A</v>
          </cell>
          <cell r="DI73" t="e">
            <v>#N/A</v>
          </cell>
          <cell r="DJ73" t="e">
            <v>#N/A</v>
          </cell>
          <cell r="DK73" t="e">
            <v>#N/A</v>
          </cell>
          <cell r="DL73" t="e">
            <v>#N/A</v>
          </cell>
          <cell r="DM73" t="e">
            <v>#N/A</v>
          </cell>
          <cell r="DN73" t="e">
            <v>#N/A</v>
          </cell>
          <cell r="DO73" t="e">
            <v>#N/A</v>
          </cell>
          <cell r="DP73" t="e">
            <v>#N/A</v>
          </cell>
          <cell r="DQ73" t="e">
            <v>#N/A</v>
          </cell>
          <cell r="DR73" t="e">
            <v>#N/A</v>
          </cell>
          <cell r="DS73" t="e">
            <v>#N/A</v>
          </cell>
          <cell r="DT73" t="e">
            <v>#N/A</v>
          </cell>
        </row>
        <row r="74">
          <cell r="A74" t="str">
            <v>Avrist Link Prime Invest 003b Fund</v>
          </cell>
          <cell r="B74" t="str">
            <v>PT Avrist Assurance</v>
          </cell>
          <cell r="V74">
            <v>1.0363899999999999</v>
          </cell>
          <cell r="W74">
            <v>1.0363899999999999</v>
          </cell>
          <cell r="X74">
            <v>1.03868</v>
          </cell>
          <cell r="Y74">
            <v>1.0070699999999999</v>
          </cell>
          <cell r="Z74">
            <v>1.0363899999999999</v>
          </cell>
          <cell r="AA74">
            <v>1.0363899999999999</v>
          </cell>
          <cell r="AB74">
            <v>1.0363899999999999</v>
          </cell>
          <cell r="AC74">
            <v>1.0363899999999999</v>
          </cell>
          <cell r="AD74">
            <v>1.0363899999999999</v>
          </cell>
          <cell r="AE74">
            <v>1.03868</v>
          </cell>
          <cell r="AF74">
            <v>1.0070699999999999</v>
          </cell>
          <cell r="AG74">
            <v>0.98404999999999998</v>
          </cell>
          <cell r="AH74">
            <v>0.97438999999999998</v>
          </cell>
          <cell r="AI74">
            <v>0.99716000000000005</v>
          </cell>
          <cell r="AJ74">
            <v>0.94830999999999999</v>
          </cell>
          <cell r="AK74">
            <v>1.0063899999999999</v>
          </cell>
          <cell r="AL74">
            <v>1.0223599999999999</v>
          </cell>
          <cell r="AM74">
            <v>0.98919000000000001</v>
          </cell>
          <cell r="AN74">
            <v>1.00803</v>
          </cell>
          <cell r="AO74">
            <v>1.01074</v>
          </cell>
          <cell r="AP74">
            <v>0.98987000000000003</v>
          </cell>
          <cell r="AQ74" t="e">
            <v>#N/A</v>
          </cell>
          <cell r="AR74" t="e">
            <v>#N/A</v>
          </cell>
          <cell r="AS74" t="e">
            <v>#N/A</v>
          </cell>
          <cell r="AT74" t="e">
            <v>#N/A</v>
          </cell>
          <cell r="AU74" t="e">
            <v>#N/A</v>
          </cell>
          <cell r="AV74" t="e">
            <v>#N/A</v>
          </cell>
          <cell r="AW74" t="e">
            <v>#N/A</v>
          </cell>
          <cell r="AX74" t="e">
            <v>#N/A</v>
          </cell>
          <cell r="AY74" t="e">
            <v>#N/A</v>
          </cell>
          <cell r="AZ74" t="e">
            <v>#N/A</v>
          </cell>
          <cell r="BA74" t="e">
            <v>#N/A</v>
          </cell>
          <cell r="BB74" t="e">
            <v>#N/A</v>
          </cell>
          <cell r="BC74" t="e">
            <v>#N/A</v>
          </cell>
          <cell r="BD74" t="e">
            <v>#N/A</v>
          </cell>
          <cell r="BE74" t="e">
            <v>#N/A</v>
          </cell>
          <cell r="BF74" t="e">
            <v>#N/A</v>
          </cell>
          <cell r="BG74" t="e">
            <v>#N/A</v>
          </cell>
          <cell r="BH74" t="e">
            <v>#N/A</v>
          </cell>
          <cell r="BI74" t="e">
            <v>#N/A</v>
          </cell>
          <cell r="BJ74" t="e">
            <v>#N/A</v>
          </cell>
          <cell r="BK74" t="e">
            <v>#N/A</v>
          </cell>
          <cell r="BL74" t="e">
            <v>#N/A</v>
          </cell>
          <cell r="BM74" t="e">
            <v>#N/A</v>
          </cell>
          <cell r="BN74">
            <v>2168.9699999999998</v>
          </cell>
          <cell r="BO74">
            <v>2168.9699999999998</v>
          </cell>
          <cell r="BP74">
            <v>2177.62</v>
          </cell>
          <cell r="BQ74">
            <v>2192.73</v>
          </cell>
          <cell r="BR74">
            <v>2118.15</v>
          </cell>
          <cell r="BS74">
            <v>2056.8000000000002</v>
          </cell>
          <cell r="BT74">
            <v>2143.9499999999998</v>
          </cell>
          <cell r="BU74">
            <v>2005.99</v>
          </cell>
          <cell r="BV74">
            <v>2091.33</v>
          </cell>
          <cell r="BW74">
            <v>2143.25</v>
          </cell>
          <cell r="BX74">
            <v>2070.7800000000002</v>
          </cell>
          <cell r="BY74">
            <v>2078.06</v>
          </cell>
          <cell r="BZ74">
            <v>2062.1</v>
          </cell>
          <cell r="CA74">
            <v>2015.75</v>
          </cell>
          <cell r="CB74" t="e">
            <v>#N/A</v>
          </cell>
          <cell r="CC74">
            <v>1951.08</v>
          </cell>
          <cell r="CD74" t="e">
            <v>#N/A</v>
          </cell>
          <cell r="CE74" t="e">
            <v>#N/A</v>
          </cell>
          <cell r="CF74" t="e">
            <v>#N/A</v>
          </cell>
          <cell r="CG74" t="e">
            <v>#N/A</v>
          </cell>
          <cell r="CH74" t="e">
            <v>#N/A</v>
          </cell>
          <cell r="CI74" t="e">
            <v>#N/A</v>
          </cell>
          <cell r="CJ74" t="e">
            <v>#N/A</v>
          </cell>
          <cell r="CK74" t="e">
            <v>#N/A</v>
          </cell>
          <cell r="CL74" t="e">
            <v>#N/A</v>
          </cell>
          <cell r="CM74" t="e">
            <v>#N/A</v>
          </cell>
          <cell r="CN74" t="e">
            <v>#N/A</v>
          </cell>
          <cell r="CO74" t="e">
            <v>#N/A</v>
          </cell>
          <cell r="CP74" t="e">
            <v>#N/A</v>
          </cell>
          <cell r="CQ74" t="e">
            <v>#N/A</v>
          </cell>
          <cell r="CR74" t="e">
            <v>#N/A</v>
          </cell>
          <cell r="CS74" t="e">
            <v>#N/A</v>
          </cell>
          <cell r="CT74" t="e">
            <v>#N/A</v>
          </cell>
          <cell r="CU74" t="e">
            <v>#N/A</v>
          </cell>
          <cell r="CV74" t="e">
            <v>#N/A</v>
          </cell>
          <cell r="CW74" t="e">
            <v>#N/A</v>
          </cell>
          <cell r="CX74" t="e">
            <v>#N/A</v>
          </cell>
          <cell r="CY74" t="e">
            <v>#N/A</v>
          </cell>
          <cell r="CZ74" t="e">
            <v>#N/A</v>
          </cell>
          <cell r="DA74" t="e">
            <v>#N/A</v>
          </cell>
          <cell r="DB74" t="e">
            <v>#N/A</v>
          </cell>
          <cell r="DC74" t="e">
            <v>#N/A</v>
          </cell>
          <cell r="DD74" t="e">
            <v>#N/A</v>
          </cell>
          <cell r="DE74" t="e">
            <v>#N/A</v>
          </cell>
          <cell r="DF74" t="e">
            <v>#N/A</v>
          </cell>
          <cell r="DG74" t="e">
            <v>#N/A</v>
          </cell>
          <cell r="DH74" t="e">
            <v>#N/A</v>
          </cell>
          <cell r="DI74" t="e">
            <v>#N/A</v>
          </cell>
          <cell r="DJ74" t="e">
            <v>#N/A</v>
          </cell>
          <cell r="DK74" t="e">
            <v>#N/A</v>
          </cell>
          <cell r="DL74" t="e">
            <v>#N/A</v>
          </cell>
          <cell r="DM74" t="e">
            <v>#N/A</v>
          </cell>
          <cell r="DN74" t="e">
            <v>#N/A</v>
          </cell>
          <cell r="DO74" t="e">
            <v>#N/A</v>
          </cell>
          <cell r="DP74" t="e">
            <v>#N/A</v>
          </cell>
          <cell r="DQ74" t="e">
            <v>#N/A</v>
          </cell>
          <cell r="DR74" t="e">
            <v>#N/A</v>
          </cell>
          <cell r="DS74" t="e">
            <v>#N/A</v>
          </cell>
          <cell r="DT74" t="e">
            <v>#N/A</v>
          </cell>
        </row>
        <row r="75">
          <cell r="A75" t="str">
            <v>Avrist Link Prime Invest 003b Fund (HWM)</v>
          </cell>
          <cell r="B75" t="str">
            <v>PT Avrist Assurance</v>
          </cell>
          <cell r="V75">
            <v>1.0231399999999999</v>
          </cell>
          <cell r="W75">
            <v>1.0231399999999999</v>
          </cell>
          <cell r="X75">
            <v>1.02532</v>
          </cell>
          <cell r="Y75">
            <v>0.99290999999999996</v>
          </cell>
          <cell r="Z75">
            <v>1.0231399999999999</v>
          </cell>
          <cell r="AA75">
            <v>1.0231399999999999</v>
          </cell>
          <cell r="AB75">
            <v>1.0231399999999999</v>
          </cell>
          <cell r="AC75">
            <v>1.0231399999999999</v>
          </cell>
          <cell r="AD75">
            <v>1.0231399999999999</v>
          </cell>
          <cell r="AE75">
            <v>1.02532</v>
          </cell>
          <cell r="AF75">
            <v>0.99290999999999996</v>
          </cell>
          <cell r="AG75">
            <v>0.97165999999999997</v>
          </cell>
          <cell r="AH75">
            <v>0.96406000000000003</v>
          </cell>
          <cell r="AI75">
            <v>0.99246000000000001</v>
          </cell>
          <cell r="AJ75">
            <v>0.94862999999999997</v>
          </cell>
          <cell r="AK75">
            <v>1.01278</v>
          </cell>
          <cell r="AL75">
            <v>1.0291999999999999</v>
          </cell>
          <cell r="AM75">
            <v>0.99912000000000001</v>
          </cell>
          <cell r="AN75" t="e">
            <v>#N/A</v>
          </cell>
          <cell r="AO75" t="e">
            <v>#N/A</v>
          </cell>
          <cell r="AP75" t="e">
            <v>#N/A</v>
          </cell>
          <cell r="AQ75" t="e">
            <v>#N/A</v>
          </cell>
          <cell r="AR75" t="e">
            <v>#N/A</v>
          </cell>
          <cell r="AS75" t="e">
            <v>#N/A</v>
          </cell>
          <cell r="AT75" t="e">
            <v>#N/A</v>
          </cell>
          <cell r="AU75" t="e">
            <v>#N/A</v>
          </cell>
          <cell r="AV75" t="e">
            <v>#N/A</v>
          </cell>
          <cell r="AW75" t="e">
            <v>#N/A</v>
          </cell>
          <cell r="AX75" t="e">
            <v>#N/A</v>
          </cell>
          <cell r="AY75" t="e">
            <v>#N/A</v>
          </cell>
          <cell r="AZ75" t="e">
            <v>#N/A</v>
          </cell>
          <cell r="BA75" t="e">
            <v>#N/A</v>
          </cell>
          <cell r="BB75" t="e">
            <v>#N/A</v>
          </cell>
          <cell r="BC75" t="e">
            <v>#N/A</v>
          </cell>
          <cell r="BD75" t="e">
            <v>#N/A</v>
          </cell>
          <cell r="BE75" t="e">
            <v>#N/A</v>
          </cell>
          <cell r="BF75" t="e">
            <v>#N/A</v>
          </cell>
          <cell r="BG75" t="e">
            <v>#N/A</v>
          </cell>
          <cell r="BH75" t="e">
            <v>#N/A</v>
          </cell>
          <cell r="BI75" t="e">
            <v>#N/A</v>
          </cell>
          <cell r="BJ75" t="e">
            <v>#N/A</v>
          </cell>
          <cell r="BK75" t="e">
            <v>#N/A</v>
          </cell>
          <cell r="BL75" t="e">
            <v>#N/A</v>
          </cell>
          <cell r="BM75" t="e">
            <v>#N/A</v>
          </cell>
          <cell r="BN75">
            <v>2118.09</v>
          </cell>
          <cell r="BO75">
            <v>2118.09</v>
          </cell>
          <cell r="BP75">
            <v>2118.09</v>
          </cell>
          <cell r="BQ75">
            <v>2118.09</v>
          </cell>
          <cell r="BR75">
            <v>2088.16</v>
          </cell>
          <cell r="BS75">
            <v>2088.16</v>
          </cell>
          <cell r="BT75">
            <v>2088.16</v>
          </cell>
          <cell r="BU75">
            <v>2088.16</v>
          </cell>
          <cell r="BV75">
            <v>2088.16</v>
          </cell>
          <cell r="BW75">
            <v>2088.16</v>
          </cell>
          <cell r="BX75">
            <v>2030.37</v>
          </cell>
          <cell r="BY75">
            <v>2030.37</v>
          </cell>
          <cell r="BZ75">
            <v>2030.37</v>
          </cell>
          <cell r="CA75">
            <v>2025.69</v>
          </cell>
          <cell r="CB75" t="e">
            <v>#N/A</v>
          </cell>
          <cell r="CC75">
            <v>2025.69</v>
          </cell>
          <cell r="CD75" t="e">
            <v>#N/A</v>
          </cell>
          <cell r="CE75" t="e">
            <v>#N/A</v>
          </cell>
          <cell r="CF75" t="e">
            <v>#N/A</v>
          </cell>
          <cell r="CG75" t="e">
            <v>#N/A</v>
          </cell>
          <cell r="CH75" t="e">
            <v>#N/A</v>
          </cell>
          <cell r="CI75" t="e">
            <v>#N/A</v>
          </cell>
          <cell r="CJ75" t="e">
            <v>#N/A</v>
          </cell>
          <cell r="CK75" t="e">
            <v>#N/A</v>
          </cell>
          <cell r="CL75" t="e">
            <v>#N/A</v>
          </cell>
          <cell r="CM75" t="e">
            <v>#N/A</v>
          </cell>
          <cell r="CN75" t="e">
            <v>#N/A</v>
          </cell>
          <cell r="CO75" t="e">
            <v>#N/A</v>
          </cell>
          <cell r="CP75" t="e">
            <v>#N/A</v>
          </cell>
          <cell r="CQ75" t="e">
            <v>#N/A</v>
          </cell>
          <cell r="CR75" t="e">
            <v>#N/A</v>
          </cell>
          <cell r="CS75" t="e">
            <v>#N/A</v>
          </cell>
          <cell r="CT75" t="e">
            <v>#N/A</v>
          </cell>
          <cell r="CU75" t="e">
            <v>#N/A</v>
          </cell>
          <cell r="CV75" t="e">
            <v>#N/A</v>
          </cell>
          <cell r="CW75" t="e">
            <v>#N/A</v>
          </cell>
          <cell r="CX75" t="e">
            <v>#N/A</v>
          </cell>
          <cell r="CY75" t="e">
            <v>#N/A</v>
          </cell>
          <cell r="CZ75" t="e">
            <v>#N/A</v>
          </cell>
          <cell r="DA75" t="e">
            <v>#N/A</v>
          </cell>
          <cell r="DB75" t="e">
            <v>#N/A</v>
          </cell>
          <cell r="DC75" t="e">
            <v>#N/A</v>
          </cell>
          <cell r="DD75" t="e">
            <v>#N/A</v>
          </cell>
          <cell r="DE75" t="e">
            <v>#N/A</v>
          </cell>
          <cell r="DF75" t="e">
            <v>#N/A</v>
          </cell>
          <cell r="DG75" t="e">
            <v>#N/A</v>
          </cell>
          <cell r="DH75" t="e">
            <v>#N/A</v>
          </cell>
          <cell r="DI75" t="e">
            <v>#N/A</v>
          </cell>
          <cell r="DJ75" t="e">
            <v>#N/A</v>
          </cell>
          <cell r="DK75" t="e">
            <v>#N/A</v>
          </cell>
          <cell r="DL75" t="e">
            <v>#N/A</v>
          </cell>
          <cell r="DM75" t="e">
            <v>#N/A</v>
          </cell>
          <cell r="DN75" t="e">
            <v>#N/A</v>
          </cell>
          <cell r="DO75" t="e">
            <v>#N/A</v>
          </cell>
          <cell r="DP75" t="e">
            <v>#N/A</v>
          </cell>
          <cell r="DQ75" t="e">
            <v>#N/A</v>
          </cell>
          <cell r="DR75" t="e">
            <v>#N/A</v>
          </cell>
          <cell r="DS75" t="e">
            <v>#N/A</v>
          </cell>
          <cell r="DT75" t="e">
            <v>#N/A</v>
          </cell>
        </row>
        <row r="76">
          <cell r="A76" t="str">
            <v>Avrist Link Advantage Premier USD 1 Fund</v>
          </cell>
          <cell r="B76" t="str">
            <v>PT Avrist Assurance</v>
          </cell>
          <cell r="X76">
            <v>2189.42</v>
          </cell>
          <cell r="Y76">
            <v>2189.42</v>
          </cell>
          <cell r="Z76" t="e">
            <v>#N/A</v>
          </cell>
          <cell r="AA76" t="e">
            <v>#N/A</v>
          </cell>
          <cell r="AB76">
            <v>2189.42</v>
          </cell>
          <cell r="AC76">
            <v>2189.42</v>
          </cell>
          <cell r="AD76">
            <v>2189.42</v>
          </cell>
          <cell r="AE76">
            <v>2189.42</v>
          </cell>
          <cell r="AF76">
            <v>2189.42</v>
          </cell>
          <cell r="AG76" t="e">
            <v>#N/A</v>
          </cell>
          <cell r="AH76" t="e">
            <v>#N/A</v>
          </cell>
          <cell r="AI76" t="e">
            <v>#N/A</v>
          </cell>
          <cell r="AJ76" t="e">
            <v>#N/A</v>
          </cell>
          <cell r="AK76" t="e">
            <v>#N/A</v>
          </cell>
          <cell r="AL76" t="e">
            <v>#N/A</v>
          </cell>
          <cell r="AM76">
            <v>2120.83</v>
          </cell>
          <cell r="AN76">
            <v>2112</v>
          </cell>
          <cell r="AO76">
            <v>2101.13</v>
          </cell>
          <cell r="AP76">
            <v>2090.73</v>
          </cell>
          <cell r="AQ76">
            <v>2079.25</v>
          </cell>
          <cell r="AR76">
            <v>2070.89</v>
          </cell>
          <cell r="AS76" t="e">
            <v>#N/A</v>
          </cell>
          <cell r="AT76" t="e">
            <v>#N/A</v>
          </cell>
          <cell r="AU76" t="e">
            <v>#N/A</v>
          </cell>
          <cell r="AV76" t="e">
            <v>#N/A</v>
          </cell>
          <cell r="AW76" t="e">
            <v>#N/A</v>
          </cell>
          <cell r="AX76" t="e">
            <v>#N/A</v>
          </cell>
          <cell r="AY76" t="e">
            <v>#N/A</v>
          </cell>
          <cell r="AZ76" t="e">
            <v>#N/A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E76" t="e">
            <v>#N/A</v>
          </cell>
          <cell r="BF76" t="e">
            <v>#N/A</v>
          </cell>
          <cell r="BG76" t="e">
            <v>#N/A</v>
          </cell>
          <cell r="BH76" t="e">
            <v>#N/A</v>
          </cell>
          <cell r="BI76" t="e">
            <v>#N/A</v>
          </cell>
          <cell r="BJ76" t="e">
            <v>#N/A</v>
          </cell>
          <cell r="BK76" t="e">
            <v>#N/A</v>
          </cell>
          <cell r="BL76" t="e">
            <v>#N/A</v>
          </cell>
          <cell r="BM76" t="e">
            <v>#N/A</v>
          </cell>
          <cell r="BN76">
            <v>1.10029</v>
          </cell>
          <cell r="BO76">
            <v>1.10029</v>
          </cell>
          <cell r="BP76">
            <v>1.10049</v>
          </cell>
          <cell r="BQ76">
            <v>1.0558700000000001</v>
          </cell>
          <cell r="BR76">
            <v>1.0204599999999999</v>
          </cell>
          <cell r="BS76">
            <v>1.0093700000000001</v>
          </cell>
          <cell r="BT76">
            <v>1.0366</v>
          </cell>
          <cell r="BU76">
            <v>0.97560999999999998</v>
          </cell>
          <cell r="BV76">
            <v>1.0492300000000001</v>
          </cell>
          <cell r="BW76">
            <v>1.0723199999999999</v>
          </cell>
          <cell r="BX76">
            <v>1.01844</v>
          </cell>
          <cell r="BY76">
            <v>1.0415700000000001</v>
          </cell>
          <cell r="BZ76">
            <v>1.0501799999999999</v>
          </cell>
          <cell r="CA76">
            <v>1.0118799999999999</v>
          </cell>
          <cell r="CB76">
            <v>1.0004599999999999</v>
          </cell>
          <cell r="CC76">
            <v>0.98068</v>
          </cell>
          <cell r="CD76">
            <v>0.97604999999999997</v>
          </cell>
          <cell r="CE76">
            <v>0.98236999999999997</v>
          </cell>
          <cell r="CF76">
            <v>0.99068999999999996</v>
          </cell>
          <cell r="CG76" t="e">
            <v>#N/A</v>
          </cell>
          <cell r="CH76" t="e">
            <v>#N/A</v>
          </cell>
          <cell r="CI76" t="e">
            <v>#N/A</v>
          </cell>
          <cell r="CJ76" t="e">
            <v>#N/A</v>
          </cell>
          <cell r="CK76" t="e">
            <v>#N/A</v>
          </cell>
          <cell r="CL76" t="e">
            <v>#N/A</v>
          </cell>
          <cell r="CM76" t="e">
            <v>#N/A</v>
          </cell>
          <cell r="CN76" t="e">
            <v>#N/A</v>
          </cell>
          <cell r="CO76" t="e">
            <v>#N/A</v>
          </cell>
          <cell r="CP76" t="e">
            <v>#N/A</v>
          </cell>
          <cell r="CQ76" t="e">
            <v>#N/A</v>
          </cell>
          <cell r="CR76" t="e">
            <v>#N/A</v>
          </cell>
          <cell r="CS76" t="e">
            <v>#N/A</v>
          </cell>
          <cell r="CT76" t="e">
            <v>#N/A</v>
          </cell>
          <cell r="CU76" t="e">
            <v>#N/A</v>
          </cell>
          <cell r="CV76" t="e">
            <v>#N/A</v>
          </cell>
          <cell r="CW76" t="e">
            <v>#N/A</v>
          </cell>
          <cell r="CX76" t="e">
            <v>#N/A</v>
          </cell>
          <cell r="CY76" t="e">
            <v>#N/A</v>
          </cell>
          <cell r="CZ76" t="e">
            <v>#N/A</v>
          </cell>
          <cell r="DA76" t="e">
            <v>#N/A</v>
          </cell>
          <cell r="DB76" t="e">
            <v>#N/A</v>
          </cell>
          <cell r="DC76" t="e">
            <v>#N/A</v>
          </cell>
          <cell r="DD76" t="e">
            <v>#N/A</v>
          </cell>
          <cell r="DE76" t="e">
            <v>#N/A</v>
          </cell>
          <cell r="DF76" t="e">
            <v>#N/A</v>
          </cell>
          <cell r="DG76" t="e">
            <v>#N/A</v>
          </cell>
          <cell r="DH76" t="e">
            <v>#N/A</v>
          </cell>
          <cell r="DI76" t="e">
            <v>#N/A</v>
          </cell>
          <cell r="DJ76" t="e">
            <v>#N/A</v>
          </cell>
          <cell r="DK76" t="e">
            <v>#N/A</v>
          </cell>
          <cell r="DL76" t="e">
            <v>#N/A</v>
          </cell>
          <cell r="DM76" t="e">
            <v>#N/A</v>
          </cell>
          <cell r="DN76" t="e">
            <v>#N/A</v>
          </cell>
          <cell r="DO76" t="e">
            <v>#N/A</v>
          </cell>
          <cell r="DP76" t="e">
            <v>#N/A</v>
          </cell>
          <cell r="DQ76" t="e">
            <v>#N/A</v>
          </cell>
          <cell r="DR76" t="e">
            <v>#N/A</v>
          </cell>
          <cell r="DS76" t="e">
            <v>#N/A</v>
          </cell>
          <cell r="DT76" t="e">
            <v>#N/A</v>
          </cell>
        </row>
        <row r="77">
          <cell r="A77" t="str">
            <v>Avrist Link Advantage Premier USD 2 Fund</v>
          </cell>
          <cell r="B77" t="str">
            <v>PT Avrist Assurance</v>
          </cell>
          <cell r="C77" t="str">
            <v>SEF</v>
          </cell>
          <cell r="D77" t="str">
            <v>Syequity</v>
          </cell>
          <cell r="E77">
            <v>3199.29</v>
          </cell>
          <cell r="F77">
            <v>3198.92</v>
          </cell>
          <cell r="G77">
            <v>3393.34</v>
          </cell>
          <cell r="H77">
            <v>3263.92</v>
          </cell>
          <cell r="I77">
            <v>3233.66</v>
          </cell>
          <cell r="J77">
            <v>3514.14</v>
          </cell>
          <cell r="K77">
            <v>3652.26</v>
          </cell>
          <cell r="L77">
            <v>3955.15</v>
          </cell>
          <cell r="M77">
            <v>3816.28</v>
          </cell>
          <cell r="N77">
            <v>3688.4</v>
          </cell>
          <cell r="O77">
            <v>3622.79</v>
          </cell>
          <cell r="P77">
            <v>3448.02</v>
          </cell>
          <cell r="Q77">
            <v>3402.81</v>
          </cell>
          <cell r="R77">
            <v>3402.81</v>
          </cell>
          <cell r="S77">
            <v>3384.42</v>
          </cell>
          <cell r="T77">
            <v>3505.48</v>
          </cell>
          <cell r="U77">
            <v>3402.2</v>
          </cell>
          <cell r="V77">
            <v>3402.2</v>
          </cell>
          <cell r="W77">
            <v>3225.15</v>
          </cell>
          <cell r="X77">
            <v>3266</v>
          </cell>
          <cell r="Y77">
            <v>3123.52</v>
          </cell>
          <cell r="Z77">
            <v>3030.73</v>
          </cell>
          <cell r="AA77">
            <v>3280.06</v>
          </cell>
          <cell r="AB77">
            <v>3310.94</v>
          </cell>
          <cell r="AC77">
            <v>3150.25</v>
          </cell>
          <cell r="AD77">
            <v>3176.41</v>
          </cell>
          <cell r="AE77">
            <v>3071.23</v>
          </cell>
          <cell r="AF77">
            <v>2956.83</v>
          </cell>
          <cell r="AG77">
            <v>3044.25</v>
          </cell>
          <cell r="AH77">
            <v>2802.58</v>
          </cell>
          <cell r="AI77">
            <v>2982.98</v>
          </cell>
          <cell r="AJ77">
            <v>3173.81</v>
          </cell>
          <cell r="AK77">
            <v>2988.12</v>
          </cell>
          <cell r="AL77">
            <v>2984.64</v>
          </cell>
          <cell r="AM77">
            <v>2975.11</v>
          </cell>
          <cell r="AN77">
            <v>2900.43</v>
          </cell>
          <cell r="AO77">
            <v>2809.03</v>
          </cell>
          <cell r="AP77">
            <v>2827.74</v>
          </cell>
          <cell r="AQ77">
            <v>3000.28</v>
          </cell>
          <cell r="AR77">
            <v>2975.84</v>
          </cell>
          <cell r="AS77">
            <v>3068.9</v>
          </cell>
          <cell r="AT77">
            <v>2985.63</v>
          </cell>
          <cell r="AU77">
            <v>2753.99</v>
          </cell>
          <cell r="AV77">
            <v>2789.05</v>
          </cell>
          <cell r="AW77">
            <v>2650.41</v>
          </cell>
          <cell r="AX77">
            <v>2504.66</v>
          </cell>
          <cell r="AY77">
            <v>2706.19</v>
          </cell>
          <cell r="AZ77">
            <v>2614.44</v>
          </cell>
          <cell r="BA77">
            <v>2492.6999999999998</v>
          </cell>
          <cell r="BB77">
            <v>2566.1799999999998</v>
          </cell>
          <cell r="BC77">
            <v>2495.65</v>
          </cell>
          <cell r="BD77">
            <v>2372.7199999999998</v>
          </cell>
          <cell r="BE77">
            <v>2321.67</v>
          </cell>
          <cell r="BF77">
            <v>2398.0100000000002</v>
          </cell>
          <cell r="BG77">
            <v>2334.48</v>
          </cell>
          <cell r="BH77">
            <v>2295.8200000000002</v>
          </cell>
          <cell r="BI77">
            <v>1889.66</v>
          </cell>
          <cell r="BJ77">
            <v>1814.34</v>
          </cell>
          <cell r="BK77">
            <v>1611.04</v>
          </cell>
          <cell r="BL77">
            <v>1416.77</v>
          </cell>
          <cell r="BM77">
            <v>1315.54</v>
          </cell>
          <cell r="BN77">
            <v>1.0835699999999999</v>
          </cell>
          <cell r="BO77">
            <v>1.0835699999999999</v>
          </cell>
          <cell r="BP77">
            <v>1.0842700000000001</v>
          </cell>
          <cell r="BQ77">
            <v>1.04027</v>
          </cell>
          <cell r="BR77">
            <v>1.00604</v>
          </cell>
          <cell r="BS77">
            <v>0.99487999999999999</v>
          </cell>
          <cell r="BT77">
            <v>1.0224299999999999</v>
          </cell>
          <cell r="BU77">
            <v>0.96399999999999997</v>
          </cell>
          <cell r="BV77">
            <v>1.03348</v>
          </cell>
          <cell r="BW77">
            <v>1.05843</v>
          </cell>
          <cell r="BX77">
            <v>1.0078</v>
          </cell>
          <cell r="BY77">
            <v>1.0298400000000001</v>
          </cell>
          <cell r="BZ77">
            <v>1.0427599999999999</v>
          </cell>
          <cell r="CA77">
            <v>1.0086900000000001</v>
          </cell>
          <cell r="CB77">
            <v>0.99961999999999995</v>
          </cell>
          <cell r="CC77">
            <v>0.98285</v>
          </cell>
          <cell r="CD77">
            <v>0.98050000000000004</v>
          </cell>
          <cell r="CE77">
            <v>0.99453000000000003</v>
          </cell>
          <cell r="CF77" t="e">
            <v>#N/A</v>
          </cell>
          <cell r="CG77" t="e">
            <v>#N/A</v>
          </cell>
          <cell r="CH77" t="e">
            <v>#N/A</v>
          </cell>
          <cell r="CI77" t="e">
            <v>#N/A</v>
          </cell>
          <cell r="CJ77" t="e">
            <v>#N/A</v>
          </cell>
          <cell r="CK77" t="e">
            <v>#N/A</v>
          </cell>
          <cell r="CL77" t="e">
            <v>#N/A</v>
          </cell>
          <cell r="CM77" t="e">
            <v>#N/A</v>
          </cell>
          <cell r="CN77" t="e">
            <v>#N/A</v>
          </cell>
          <cell r="CO77" t="e">
            <v>#N/A</v>
          </cell>
          <cell r="CP77" t="e">
            <v>#N/A</v>
          </cell>
          <cell r="CQ77" t="e">
            <v>#N/A</v>
          </cell>
          <cell r="CR77" t="e">
            <v>#N/A</v>
          </cell>
          <cell r="CS77" t="e">
            <v>#N/A</v>
          </cell>
          <cell r="CT77" t="e">
            <v>#N/A</v>
          </cell>
          <cell r="CU77" t="e">
            <v>#N/A</v>
          </cell>
          <cell r="CV77" t="e">
            <v>#N/A</v>
          </cell>
          <cell r="CW77" t="e">
            <v>#N/A</v>
          </cell>
          <cell r="CX77" t="e">
            <v>#N/A</v>
          </cell>
          <cell r="CY77" t="e">
            <v>#N/A</v>
          </cell>
          <cell r="CZ77" t="e">
            <v>#N/A</v>
          </cell>
          <cell r="DA77" t="e">
            <v>#N/A</v>
          </cell>
          <cell r="DB77" t="e">
            <v>#N/A</v>
          </cell>
          <cell r="DC77" t="e">
            <v>#N/A</v>
          </cell>
          <cell r="DD77" t="e">
            <v>#N/A</v>
          </cell>
          <cell r="DE77" t="e">
            <v>#N/A</v>
          </cell>
          <cell r="DF77" t="e">
            <v>#N/A</v>
          </cell>
          <cell r="DG77" t="e">
            <v>#N/A</v>
          </cell>
          <cell r="DH77" t="e">
            <v>#N/A</v>
          </cell>
          <cell r="DI77" t="e">
            <v>#N/A</v>
          </cell>
          <cell r="DJ77" t="e">
            <v>#N/A</v>
          </cell>
          <cell r="DK77" t="e">
            <v>#N/A</v>
          </cell>
          <cell r="DL77" t="e">
            <v>#N/A</v>
          </cell>
          <cell r="DM77" t="e">
            <v>#N/A</v>
          </cell>
          <cell r="DN77" t="e">
            <v>#N/A</v>
          </cell>
          <cell r="DO77" t="e">
            <v>#N/A</v>
          </cell>
          <cell r="DP77" t="e">
            <v>#N/A</v>
          </cell>
          <cell r="DQ77" t="e">
            <v>#N/A</v>
          </cell>
          <cell r="DR77" t="e">
            <v>#N/A</v>
          </cell>
          <cell r="DS77" t="e">
            <v>#N/A</v>
          </cell>
          <cell r="DT77" t="e">
            <v>#N/A</v>
          </cell>
        </row>
        <row r="78">
          <cell r="A78" t="str">
            <v>Avrist Link Advantage Premier USD 3 Fund</v>
          </cell>
          <cell r="B78" t="str">
            <v>PT Avrist Assurance</v>
          </cell>
          <cell r="C78" t="str">
            <v>SCBF</v>
          </cell>
          <cell r="D78" t="str">
            <v>Sycash</v>
          </cell>
          <cell r="E78">
            <v>2702.62</v>
          </cell>
          <cell r="F78">
            <v>2687.25</v>
          </cell>
          <cell r="G78">
            <v>2673.51</v>
          </cell>
          <cell r="H78">
            <v>2659.54</v>
          </cell>
          <cell r="I78">
            <v>2646.88</v>
          </cell>
          <cell r="J78">
            <v>2635.35</v>
          </cell>
          <cell r="K78">
            <v>2622.71</v>
          </cell>
          <cell r="L78">
            <v>2613.4899999999998</v>
          </cell>
          <cell r="M78">
            <v>2602.91</v>
          </cell>
          <cell r="N78">
            <v>2591.7800000000002</v>
          </cell>
          <cell r="O78">
            <v>2582.14</v>
          </cell>
          <cell r="P78">
            <v>2572.2600000000002</v>
          </cell>
          <cell r="Q78">
            <v>2560.96</v>
          </cell>
          <cell r="R78">
            <v>2560.96</v>
          </cell>
          <cell r="S78">
            <v>2551.69</v>
          </cell>
          <cell r="T78">
            <v>2542.08</v>
          </cell>
          <cell r="U78">
            <v>2531.77</v>
          </cell>
          <cell r="V78">
            <v>2531.77</v>
          </cell>
          <cell r="W78">
            <v>2523.2600000000002</v>
          </cell>
          <cell r="X78">
            <v>2513.7800000000002</v>
          </cell>
          <cell r="Y78">
            <v>2504</v>
          </cell>
          <cell r="Z78">
            <v>2495.29</v>
          </cell>
          <cell r="AA78">
            <v>2485.02</v>
          </cell>
          <cell r="AB78">
            <v>2475.89</v>
          </cell>
          <cell r="AC78">
            <v>2466.13</v>
          </cell>
          <cell r="AD78">
            <v>2456.41</v>
          </cell>
          <cell r="AE78">
            <v>2446.15</v>
          </cell>
          <cell r="AF78">
            <v>2436.71</v>
          </cell>
          <cell r="AG78">
            <v>2426.14</v>
          </cell>
          <cell r="AH78">
            <v>2416.59</v>
          </cell>
          <cell r="AI78">
            <v>2404.59</v>
          </cell>
          <cell r="AJ78">
            <v>2394.27</v>
          </cell>
          <cell r="AK78">
            <v>2384.59</v>
          </cell>
          <cell r="AL78">
            <v>2375.2800000000002</v>
          </cell>
          <cell r="AM78">
            <v>2364.84</v>
          </cell>
          <cell r="AN78">
            <v>2356.41</v>
          </cell>
          <cell r="AO78">
            <v>2345.11</v>
          </cell>
          <cell r="AP78">
            <v>2337.9699999999998</v>
          </cell>
          <cell r="AQ78">
            <v>2329.8000000000002</v>
          </cell>
          <cell r="AR78">
            <v>2319.71</v>
          </cell>
          <cell r="AS78">
            <v>2306.21</v>
          </cell>
          <cell r="AT78">
            <v>2298.09</v>
          </cell>
          <cell r="AU78">
            <v>2289.7800000000002</v>
          </cell>
          <cell r="AV78">
            <v>2280.83</v>
          </cell>
          <cell r="AW78">
            <v>2271</v>
          </cell>
          <cell r="AX78">
            <v>2259.9</v>
          </cell>
          <cell r="AY78">
            <v>2250.04</v>
          </cell>
          <cell r="AZ78">
            <v>2241.58</v>
          </cell>
          <cell r="BA78">
            <v>2229.6799999999998</v>
          </cell>
          <cell r="BB78">
            <v>2218.5700000000002</v>
          </cell>
          <cell r="BC78">
            <v>2211.92</v>
          </cell>
          <cell r="BD78">
            <v>2202.69</v>
          </cell>
          <cell r="BE78">
            <v>2194.7600000000002</v>
          </cell>
          <cell r="BF78">
            <v>2185.17</v>
          </cell>
          <cell r="BG78">
            <v>2174.7199999999998</v>
          </cell>
          <cell r="BH78">
            <v>2164.98</v>
          </cell>
          <cell r="BI78">
            <v>2153.4499999999998</v>
          </cell>
          <cell r="BJ78">
            <v>2140.3000000000002</v>
          </cell>
          <cell r="BK78">
            <v>2128.8200000000002</v>
          </cell>
          <cell r="BL78">
            <v>2113.69</v>
          </cell>
          <cell r="BM78">
            <v>2097.19</v>
          </cell>
          <cell r="BN78">
            <v>1.0743400000000001</v>
          </cell>
          <cell r="BO78">
            <v>1.0743400000000001</v>
          </cell>
          <cell r="BP78">
            <v>1.07514</v>
          </cell>
          <cell r="BQ78">
            <v>1.0338700000000001</v>
          </cell>
          <cell r="BR78">
            <v>1.0023899999999999</v>
          </cell>
          <cell r="BS78">
            <v>0.99165999999999999</v>
          </cell>
          <cell r="BT78">
            <v>1.0187900000000001</v>
          </cell>
          <cell r="BU78">
            <v>0.96155000000000002</v>
          </cell>
          <cell r="BV78">
            <v>1.02898</v>
          </cell>
          <cell r="BW78">
            <v>1.05585</v>
          </cell>
          <cell r="BX78">
            <v>1.0082</v>
          </cell>
          <cell r="BY78">
            <v>1.0311300000000001</v>
          </cell>
          <cell r="BZ78">
            <v>1.04142</v>
          </cell>
          <cell r="CA78">
            <v>1.0105599999999999</v>
          </cell>
          <cell r="CB78">
            <v>1.00248</v>
          </cell>
          <cell r="CC78">
            <v>0.98804999999999998</v>
          </cell>
          <cell r="CD78">
            <v>0.98653999999999997</v>
          </cell>
          <cell r="CE78" t="e">
            <v>#N/A</v>
          </cell>
          <cell r="CF78" t="e">
            <v>#N/A</v>
          </cell>
          <cell r="CG78" t="e">
            <v>#N/A</v>
          </cell>
          <cell r="CH78" t="e">
            <v>#N/A</v>
          </cell>
          <cell r="CI78" t="e">
            <v>#N/A</v>
          </cell>
          <cell r="CJ78" t="e">
            <v>#N/A</v>
          </cell>
          <cell r="CK78" t="e">
            <v>#N/A</v>
          </cell>
          <cell r="CL78" t="e">
            <v>#N/A</v>
          </cell>
          <cell r="CM78" t="e">
            <v>#N/A</v>
          </cell>
          <cell r="CN78" t="e">
            <v>#N/A</v>
          </cell>
          <cell r="CO78" t="e">
            <v>#N/A</v>
          </cell>
          <cell r="CP78" t="e">
            <v>#N/A</v>
          </cell>
          <cell r="CQ78" t="e">
            <v>#N/A</v>
          </cell>
          <cell r="CR78" t="e">
            <v>#N/A</v>
          </cell>
          <cell r="CS78" t="e">
            <v>#N/A</v>
          </cell>
          <cell r="CT78" t="e">
            <v>#N/A</v>
          </cell>
          <cell r="CU78" t="e">
            <v>#N/A</v>
          </cell>
          <cell r="CV78" t="e">
            <v>#N/A</v>
          </cell>
          <cell r="CW78" t="e">
            <v>#N/A</v>
          </cell>
          <cell r="CX78" t="e">
            <v>#N/A</v>
          </cell>
          <cell r="CY78" t="e">
            <v>#N/A</v>
          </cell>
          <cell r="CZ78" t="e">
            <v>#N/A</v>
          </cell>
          <cell r="DA78" t="e">
            <v>#N/A</v>
          </cell>
          <cell r="DB78" t="e">
            <v>#N/A</v>
          </cell>
          <cell r="DC78" t="e">
            <v>#N/A</v>
          </cell>
          <cell r="DD78" t="e">
            <v>#N/A</v>
          </cell>
          <cell r="DE78" t="e">
            <v>#N/A</v>
          </cell>
          <cell r="DF78" t="e">
            <v>#N/A</v>
          </cell>
          <cell r="DG78" t="e">
            <v>#N/A</v>
          </cell>
          <cell r="DH78" t="e">
            <v>#N/A</v>
          </cell>
          <cell r="DI78" t="e">
            <v>#N/A</v>
          </cell>
          <cell r="DJ78" t="e">
            <v>#N/A</v>
          </cell>
          <cell r="DK78" t="e">
            <v>#N/A</v>
          </cell>
          <cell r="DL78" t="e">
            <v>#N/A</v>
          </cell>
          <cell r="DM78" t="e">
            <v>#N/A</v>
          </cell>
          <cell r="DN78" t="e">
            <v>#N/A</v>
          </cell>
          <cell r="DO78" t="e">
            <v>#N/A</v>
          </cell>
          <cell r="DP78" t="e">
            <v>#N/A</v>
          </cell>
          <cell r="DQ78" t="e">
            <v>#N/A</v>
          </cell>
          <cell r="DR78" t="e">
            <v>#N/A</v>
          </cell>
          <cell r="DS78" t="e">
            <v>#N/A</v>
          </cell>
          <cell r="DT78" t="e">
            <v>#N/A</v>
          </cell>
        </row>
        <row r="79">
          <cell r="A79" t="str">
            <v>Avrist Link Advantage Premier USD 4 Fund</v>
          </cell>
          <cell r="B79" t="str">
            <v>PT Avrist Assurance</v>
          </cell>
          <cell r="C79" t="str">
            <v>SMF</v>
          </cell>
          <cell r="D79" t="str">
            <v>Sybalance</v>
          </cell>
          <cell r="E79">
            <v>2506.6999999999998</v>
          </cell>
          <cell r="F79">
            <v>2509.7199999999998</v>
          </cell>
          <cell r="G79">
            <v>2651.64</v>
          </cell>
          <cell r="H79">
            <v>2556.8000000000002</v>
          </cell>
          <cell r="I79">
            <v>2561.34</v>
          </cell>
          <cell r="J79">
            <v>2704.86</v>
          </cell>
          <cell r="K79">
            <v>2750.9</v>
          </cell>
          <cell r="L79">
            <v>2895.47</v>
          </cell>
          <cell r="M79">
            <v>2880.45</v>
          </cell>
          <cell r="N79">
            <v>2781.71</v>
          </cell>
          <cell r="O79">
            <v>2741.7</v>
          </cell>
          <cell r="P79">
            <v>2650.14</v>
          </cell>
          <cell r="Q79">
            <v>2643.92</v>
          </cell>
          <cell r="R79">
            <v>2643.92</v>
          </cell>
          <cell r="S79">
            <v>2626</v>
          </cell>
          <cell r="T79">
            <v>2706.56</v>
          </cell>
          <cell r="U79">
            <v>2641.37</v>
          </cell>
          <cell r="V79">
            <v>2641.37</v>
          </cell>
          <cell r="W79">
            <v>2561.94</v>
          </cell>
          <cell r="X79">
            <v>2585.7800000000002</v>
          </cell>
          <cell r="Y79">
            <v>2489.14</v>
          </cell>
          <cell r="Z79">
            <v>2429.58</v>
          </cell>
          <cell r="AA79">
            <v>2528.46</v>
          </cell>
          <cell r="AB79">
            <v>2517.84</v>
          </cell>
          <cell r="AC79">
            <v>2441.87</v>
          </cell>
          <cell r="AD79">
            <v>2502.48</v>
          </cell>
          <cell r="AE79">
            <v>2464.27</v>
          </cell>
          <cell r="AF79">
            <v>2389.9899999999998</v>
          </cell>
          <cell r="AG79">
            <v>2412.61</v>
          </cell>
          <cell r="AH79">
            <v>2314.48</v>
          </cell>
          <cell r="AI79">
            <v>2377.38</v>
          </cell>
          <cell r="AJ79">
            <v>2447.3000000000002</v>
          </cell>
          <cell r="AK79">
            <v>2363.58</v>
          </cell>
          <cell r="AL79">
            <v>2353.63</v>
          </cell>
          <cell r="AM79">
            <v>2341.5700000000002</v>
          </cell>
          <cell r="AN79">
            <v>2299.2800000000002</v>
          </cell>
          <cell r="AO79">
            <v>2242.15</v>
          </cell>
          <cell r="AP79">
            <v>2233.14</v>
          </cell>
          <cell r="AQ79">
            <v>2320.5500000000002</v>
          </cell>
          <cell r="AR79">
            <v>2304.36</v>
          </cell>
          <cell r="AS79">
            <v>2339.71</v>
          </cell>
          <cell r="AT79">
            <v>2304.14</v>
          </cell>
          <cell r="AU79">
            <v>2185.63</v>
          </cell>
          <cell r="AV79">
            <v>2189.37</v>
          </cell>
          <cell r="AW79">
            <v>2120.17</v>
          </cell>
          <cell r="AX79">
            <v>2056.9</v>
          </cell>
          <cell r="AY79">
            <v>2130.25</v>
          </cell>
          <cell r="AZ79">
            <v>2094.79</v>
          </cell>
          <cell r="BA79">
            <v>2060.88</v>
          </cell>
          <cell r="BB79">
            <v>2103.4499999999998</v>
          </cell>
          <cell r="BC79">
            <v>2077.0500000000002</v>
          </cell>
          <cell r="BD79">
            <v>1997.3</v>
          </cell>
          <cell r="BE79">
            <v>1963.02</v>
          </cell>
          <cell r="BF79">
            <v>1988.59</v>
          </cell>
          <cell r="BG79">
            <v>1948.97</v>
          </cell>
          <cell r="BH79">
            <v>1946.14</v>
          </cell>
          <cell r="BI79">
            <v>1746</v>
          </cell>
          <cell r="BJ79">
            <v>1696.52</v>
          </cell>
          <cell r="BK79">
            <v>1596.85</v>
          </cell>
          <cell r="BL79">
            <v>1501.06</v>
          </cell>
          <cell r="BM79">
            <v>1413.29</v>
          </cell>
          <cell r="BN79">
            <v>1.0671999999999999</v>
          </cell>
          <cell r="BO79">
            <v>1.0671999999999999</v>
          </cell>
          <cell r="BP79">
            <v>1.0687800000000001</v>
          </cell>
          <cell r="BQ79">
            <v>1.02986</v>
          </cell>
          <cell r="BR79">
            <v>0.99983999999999995</v>
          </cell>
          <cell r="BS79">
            <v>0.98902999999999996</v>
          </cell>
          <cell r="BT79">
            <v>1.0146200000000001</v>
          </cell>
          <cell r="BU79">
            <v>0.95979000000000003</v>
          </cell>
          <cell r="BV79">
            <v>1.0242800000000001</v>
          </cell>
          <cell r="BW79">
            <v>1.0469999999999999</v>
          </cell>
          <cell r="BX79">
            <v>1.0038499999999999</v>
          </cell>
          <cell r="BY79">
            <v>1.02807</v>
          </cell>
          <cell r="BZ79">
            <v>1.03606</v>
          </cell>
          <cell r="CA79">
            <v>1.00695</v>
          </cell>
          <cell r="CB79">
            <v>0.99958000000000002</v>
          </cell>
          <cell r="CC79">
            <v>0.98265000000000002</v>
          </cell>
          <cell r="CD79" t="e">
            <v>#N/A</v>
          </cell>
          <cell r="CE79" t="e">
            <v>#N/A</v>
          </cell>
          <cell r="CF79" t="e">
            <v>#N/A</v>
          </cell>
          <cell r="CG79" t="e">
            <v>#N/A</v>
          </cell>
          <cell r="CH79" t="e">
            <v>#N/A</v>
          </cell>
          <cell r="CI79" t="e">
            <v>#N/A</v>
          </cell>
          <cell r="CJ79" t="e">
            <v>#N/A</v>
          </cell>
          <cell r="CK79" t="e">
            <v>#N/A</v>
          </cell>
          <cell r="CL79" t="e">
            <v>#N/A</v>
          </cell>
          <cell r="CM79" t="e">
            <v>#N/A</v>
          </cell>
          <cell r="CN79" t="e">
            <v>#N/A</v>
          </cell>
          <cell r="CO79" t="e">
            <v>#N/A</v>
          </cell>
          <cell r="CP79" t="e">
            <v>#N/A</v>
          </cell>
          <cell r="CQ79" t="e">
            <v>#N/A</v>
          </cell>
          <cell r="CR79" t="e">
            <v>#N/A</v>
          </cell>
          <cell r="CS79" t="e">
            <v>#N/A</v>
          </cell>
          <cell r="CT79" t="e">
            <v>#N/A</v>
          </cell>
          <cell r="CU79" t="e">
            <v>#N/A</v>
          </cell>
          <cell r="CV79" t="e">
            <v>#N/A</v>
          </cell>
          <cell r="CW79" t="e">
            <v>#N/A</v>
          </cell>
          <cell r="CX79" t="e">
            <v>#N/A</v>
          </cell>
          <cell r="CY79" t="e">
            <v>#N/A</v>
          </cell>
          <cell r="CZ79" t="e">
            <v>#N/A</v>
          </cell>
          <cell r="DA79" t="e">
            <v>#N/A</v>
          </cell>
          <cell r="DB79" t="e">
            <v>#N/A</v>
          </cell>
          <cell r="DC79" t="e">
            <v>#N/A</v>
          </cell>
          <cell r="DD79" t="e">
            <v>#N/A</v>
          </cell>
          <cell r="DE79" t="e">
            <v>#N/A</v>
          </cell>
          <cell r="DF79" t="e">
            <v>#N/A</v>
          </cell>
          <cell r="DG79" t="e">
            <v>#N/A</v>
          </cell>
          <cell r="DH79" t="e">
            <v>#N/A</v>
          </cell>
          <cell r="DI79" t="e">
            <v>#N/A</v>
          </cell>
          <cell r="DJ79" t="e">
            <v>#N/A</v>
          </cell>
          <cell r="DK79" t="e">
            <v>#N/A</v>
          </cell>
          <cell r="DL79" t="e">
            <v>#N/A</v>
          </cell>
          <cell r="DM79" t="e">
            <v>#N/A</v>
          </cell>
          <cell r="DN79" t="e">
            <v>#N/A</v>
          </cell>
          <cell r="DO79" t="e">
            <v>#N/A</v>
          </cell>
          <cell r="DP79" t="e">
            <v>#N/A</v>
          </cell>
          <cell r="DQ79" t="e">
            <v>#N/A</v>
          </cell>
          <cell r="DR79" t="e">
            <v>#N/A</v>
          </cell>
          <cell r="DS79" t="e">
            <v>#N/A</v>
          </cell>
          <cell r="DT79" t="e">
            <v>#N/A</v>
          </cell>
        </row>
        <row r="80">
          <cell r="A80" t="str">
            <v>Avrist Link Advantage Premier USD 5 Fund</v>
          </cell>
          <cell r="B80" t="str">
            <v>PT Avrist Assurance</v>
          </cell>
          <cell r="C80" t="str">
            <v>SCBF</v>
          </cell>
          <cell r="D80" t="str">
            <v>Sycash</v>
          </cell>
          <cell r="E80">
            <v>1167.24</v>
          </cell>
          <cell r="F80">
            <v>1162.67</v>
          </cell>
          <cell r="G80">
            <v>1158.94</v>
          </cell>
          <cell r="H80">
            <v>1154.23</v>
          </cell>
          <cell r="I80">
            <v>1150</v>
          </cell>
          <cell r="J80">
            <v>1146.55</v>
          </cell>
          <cell r="K80">
            <v>1142.75</v>
          </cell>
          <cell r="L80">
            <v>1141.5669</v>
          </cell>
          <cell r="M80">
            <v>1137.8722</v>
          </cell>
          <cell r="N80">
            <v>1134.5006000000001</v>
          </cell>
          <cell r="O80">
            <v>1131.3699999999999</v>
          </cell>
          <cell r="P80">
            <v>1128.06</v>
          </cell>
          <cell r="Q80">
            <v>1124.22</v>
          </cell>
          <cell r="R80">
            <v>1124.22</v>
          </cell>
          <cell r="S80">
            <v>1121.28</v>
          </cell>
          <cell r="T80">
            <v>1117.9000000000001</v>
          </cell>
          <cell r="U80">
            <v>1114.79</v>
          </cell>
          <cell r="V80">
            <v>1114.79</v>
          </cell>
          <cell r="W80">
            <v>1112.03</v>
          </cell>
          <cell r="X80">
            <v>1108.79</v>
          </cell>
          <cell r="Y80">
            <v>1106.1300000000001</v>
          </cell>
          <cell r="Z80">
            <v>1103.6199999999999</v>
          </cell>
          <cell r="AA80">
            <v>1100.26</v>
          </cell>
          <cell r="AB80">
            <v>1097.1199999999999</v>
          </cell>
          <cell r="AC80">
            <v>1094.2094999999999</v>
          </cell>
          <cell r="AD80">
            <v>1091.6491000000001</v>
          </cell>
          <cell r="AE80">
            <v>1087.5110999999999</v>
          </cell>
          <cell r="AF80">
            <v>1084.9572000000001</v>
          </cell>
          <cell r="AG80">
            <v>1081.8109999999999</v>
          </cell>
          <cell r="AH80">
            <v>1078.1468</v>
          </cell>
          <cell r="AI80">
            <v>1074.5483999999999</v>
          </cell>
          <cell r="AJ80">
            <v>1072.0894000000001</v>
          </cell>
          <cell r="AK80">
            <v>1070.0172</v>
          </cell>
          <cell r="AL80">
            <v>1067.0012999999999</v>
          </cell>
          <cell r="AM80">
            <v>1063.3579999999999</v>
          </cell>
          <cell r="AN80">
            <v>1060.1545000000001</v>
          </cell>
          <cell r="AO80">
            <v>1056.3178</v>
          </cell>
          <cell r="AP80">
            <v>1052.586</v>
          </cell>
          <cell r="AQ80">
            <v>1050.1519000000001</v>
          </cell>
          <cell r="AR80">
            <v>1047.3089</v>
          </cell>
          <cell r="AS80">
            <v>1044.1851999999999</v>
          </cell>
          <cell r="AT80">
            <v>1041.4770000000001</v>
          </cell>
          <cell r="AU80">
            <v>1038.6206999999999</v>
          </cell>
          <cell r="AV80">
            <v>1035.0074999999999</v>
          </cell>
          <cell r="AW80">
            <v>1033.1315</v>
          </cell>
          <cell r="AX80">
            <v>1029.5894000000001</v>
          </cell>
          <cell r="AY80">
            <v>1025.8449000000001</v>
          </cell>
          <cell r="AZ80">
            <v>1021.5036</v>
          </cell>
          <cell r="BA80">
            <v>1016.5555000000001</v>
          </cell>
          <cell r="BB80">
            <v>1012.6044000000001</v>
          </cell>
          <cell r="BC80">
            <v>1008.2046</v>
          </cell>
          <cell r="BD80">
            <v>1004.0894</v>
          </cell>
          <cell r="BE80">
            <v>999.90189999999996</v>
          </cell>
          <cell r="BF80" t="e">
            <v>#N/A</v>
          </cell>
          <cell r="BG80" t="e">
            <v>#N/A</v>
          </cell>
          <cell r="BH80" t="e">
            <v>#N/A</v>
          </cell>
          <cell r="BI80" t="e">
            <v>#N/A</v>
          </cell>
          <cell r="BJ80" t="e">
            <v>#N/A</v>
          </cell>
          <cell r="BK80" t="e">
            <v>#N/A</v>
          </cell>
          <cell r="BL80" t="e">
            <v>#N/A</v>
          </cell>
          <cell r="BM80" t="e">
            <v>#N/A</v>
          </cell>
          <cell r="BN80">
            <v>1.0478000000000001</v>
          </cell>
          <cell r="BO80">
            <v>1.0478000000000001</v>
          </cell>
          <cell r="BP80">
            <v>1.0498400000000001</v>
          </cell>
          <cell r="BQ80">
            <v>1.0177</v>
          </cell>
          <cell r="BR80">
            <v>0.99385999999999997</v>
          </cell>
          <cell r="BS80">
            <v>0.98470999999999997</v>
          </cell>
          <cell r="BT80">
            <v>1.0074399999999999</v>
          </cell>
          <cell r="BU80">
            <v>0.95938000000000001</v>
          </cell>
          <cell r="BV80">
            <v>1.01644</v>
          </cell>
          <cell r="BW80">
            <v>1.04257</v>
          </cell>
          <cell r="BX80">
            <v>1.0077700000000001</v>
          </cell>
          <cell r="BY80">
            <v>1.0283100000000001</v>
          </cell>
          <cell r="BZ80">
            <v>1.03315</v>
          </cell>
          <cell r="CA80">
            <v>1.0097</v>
          </cell>
          <cell r="CB80">
            <v>1.0043500000000001</v>
          </cell>
          <cell r="CC80" t="e">
            <v>#N/A</v>
          </cell>
          <cell r="CD80" t="e">
            <v>#N/A</v>
          </cell>
          <cell r="CE80" t="e">
            <v>#N/A</v>
          </cell>
          <cell r="CF80" t="e">
            <v>#N/A</v>
          </cell>
          <cell r="CG80" t="e">
            <v>#N/A</v>
          </cell>
          <cell r="CH80" t="e">
            <v>#N/A</v>
          </cell>
          <cell r="CI80" t="e">
            <v>#N/A</v>
          </cell>
          <cell r="CJ80" t="e">
            <v>#N/A</v>
          </cell>
          <cell r="CK80" t="e">
            <v>#N/A</v>
          </cell>
          <cell r="CL80" t="e">
            <v>#N/A</v>
          </cell>
          <cell r="CM80" t="e">
            <v>#N/A</v>
          </cell>
          <cell r="CN80" t="e">
            <v>#N/A</v>
          </cell>
          <cell r="CO80" t="e">
            <v>#N/A</v>
          </cell>
          <cell r="CP80" t="e">
            <v>#N/A</v>
          </cell>
          <cell r="CQ80" t="e">
            <v>#N/A</v>
          </cell>
          <cell r="CR80" t="e">
            <v>#N/A</v>
          </cell>
          <cell r="CS80" t="e">
            <v>#N/A</v>
          </cell>
          <cell r="CT80" t="e">
            <v>#N/A</v>
          </cell>
          <cell r="CU80" t="e">
            <v>#N/A</v>
          </cell>
          <cell r="CV80" t="e">
            <v>#N/A</v>
          </cell>
          <cell r="CW80" t="e">
            <v>#N/A</v>
          </cell>
          <cell r="CX80" t="e">
            <v>#N/A</v>
          </cell>
          <cell r="CY80" t="e">
            <v>#N/A</v>
          </cell>
          <cell r="CZ80" t="e">
            <v>#N/A</v>
          </cell>
          <cell r="DA80" t="e">
            <v>#N/A</v>
          </cell>
          <cell r="DB80" t="e">
            <v>#N/A</v>
          </cell>
          <cell r="DC80" t="e">
            <v>#N/A</v>
          </cell>
          <cell r="DD80" t="e">
            <v>#N/A</v>
          </cell>
          <cell r="DE80" t="e">
            <v>#N/A</v>
          </cell>
          <cell r="DF80" t="e">
            <v>#N/A</v>
          </cell>
          <cell r="DG80" t="e">
            <v>#N/A</v>
          </cell>
          <cell r="DH80" t="e">
            <v>#N/A</v>
          </cell>
          <cell r="DI80" t="e">
            <v>#N/A</v>
          </cell>
          <cell r="DJ80" t="e">
            <v>#N/A</v>
          </cell>
          <cell r="DK80" t="e">
            <v>#N/A</v>
          </cell>
          <cell r="DL80" t="e">
            <v>#N/A</v>
          </cell>
          <cell r="DM80" t="e">
            <v>#N/A</v>
          </cell>
          <cell r="DN80" t="e">
            <v>#N/A</v>
          </cell>
          <cell r="DO80" t="e">
            <v>#N/A</v>
          </cell>
          <cell r="DP80" t="e">
            <v>#N/A</v>
          </cell>
          <cell r="DQ80" t="e">
            <v>#N/A</v>
          </cell>
          <cell r="DR80" t="e">
            <v>#N/A</v>
          </cell>
          <cell r="DS80" t="e">
            <v>#N/A</v>
          </cell>
          <cell r="DT80" t="e">
            <v>#N/A</v>
          </cell>
        </row>
        <row r="81">
          <cell r="A81" t="str">
            <v>Avrist Link Advantage Premier USD 6 Fund</v>
          </cell>
          <cell r="B81" t="str">
            <v>PT Avrist Assurance</v>
          </cell>
          <cell r="C81" t="str">
            <v>RFF</v>
          </cell>
          <cell r="D81" t="str">
            <v>Fixed</v>
          </cell>
          <cell r="E81">
            <v>2727.99</v>
          </cell>
          <cell r="F81">
            <v>2682.38</v>
          </cell>
          <cell r="G81">
            <v>2872.12</v>
          </cell>
          <cell r="H81">
            <v>2711.95</v>
          </cell>
          <cell r="I81">
            <v>2679.77</v>
          </cell>
          <cell r="J81">
            <v>2767.36</v>
          </cell>
          <cell r="K81">
            <v>2859.88</v>
          </cell>
          <cell r="L81">
            <v>3087.4580999999998</v>
          </cell>
          <cell r="M81">
            <v>3158.8627999999999</v>
          </cell>
          <cell r="N81">
            <v>3124.0538999999999</v>
          </cell>
          <cell r="O81">
            <v>3163.33</v>
          </cell>
          <cell r="P81">
            <v>3147.33</v>
          </cell>
          <cell r="Q81">
            <v>3156.36</v>
          </cell>
          <cell r="R81">
            <v>3156.36</v>
          </cell>
          <cell r="S81">
            <v>3137.88</v>
          </cell>
          <cell r="T81">
            <v>3071.88</v>
          </cell>
          <cell r="U81">
            <v>3025.07</v>
          </cell>
          <cell r="V81">
            <v>3025.07</v>
          </cell>
          <cell r="W81">
            <v>2980.81</v>
          </cell>
          <cell r="X81">
            <v>3050.65</v>
          </cell>
          <cell r="Y81">
            <v>2972.72</v>
          </cell>
          <cell r="Z81">
            <v>2919.17</v>
          </cell>
          <cell r="AA81">
            <v>2994.08</v>
          </cell>
          <cell r="AB81">
            <v>2983.99</v>
          </cell>
          <cell r="AC81">
            <v>3032.7469000000001</v>
          </cell>
          <cell r="AD81">
            <v>3055.8393999999998</v>
          </cell>
          <cell r="AE81">
            <v>2937.6325999999999</v>
          </cell>
          <cell r="AF81">
            <v>2840.2737999999999</v>
          </cell>
          <cell r="AG81">
            <v>2886.4791</v>
          </cell>
          <cell r="AH81">
            <v>2771.1172999999999</v>
          </cell>
          <cell r="AI81">
            <v>2777.3042</v>
          </cell>
          <cell r="AJ81">
            <v>2730.4729000000002</v>
          </cell>
          <cell r="AK81">
            <v>2659.9198999999999</v>
          </cell>
          <cell r="AL81">
            <v>2655.0196000000001</v>
          </cell>
          <cell r="AM81">
            <v>2620.2838999999999</v>
          </cell>
          <cell r="AN81">
            <v>2553.1093000000001</v>
          </cell>
          <cell r="AO81">
            <v>2460.1052</v>
          </cell>
          <cell r="AP81">
            <v>2447.4326000000001</v>
          </cell>
          <cell r="AQ81">
            <v>2570.4641999999999</v>
          </cell>
          <cell r="AR81">
            <v>2572.4083000000001</v>
          </cell>
          <cell r="AS81">
            <v>2604.3451</v>
          </cell>
          <cell r="AT81">
            <v>2563.1855</v>
          </cell>
          <cell r="AU81">
            <v>2483.2518</v>
          </cell>
          <cell r="AV81">
            <v>2478.6669000000002</v>
          </cell>
          <cell r="AW81">
            <v>2440.1248000000001</v>
          </cell>
          <cell r="AX81">
            <v>2362.6541999999999</v>
          </cell>
          <cell r="AY81">
            <v>2395.4121</v>
          </cell>
          <cell r="AZ81">
            <v>2336.114</v>
          </cell>
          <cell r="BA81">
            <v>2264.6905999999999</v>
          </cell>
          <cell r="BB81">
            <v>2253.4600999999998</v>
          </cell>
          <cell r="BC81">
            <v>2203.4933999999998</v>
          </cell>
          <cell r="BD81">
            <v>2185.7231000000002</v>
          </cell>
          <cell r="BE81">
            <v>2180.3834999999999</v>
          </cell>
          <cell r="BF81">
            <v>2169.9376000000002</v>
          </cell>
          <cell r="BG81">
            <v>2108.4522999999999</v>
          </cell>
          <cell r="BH81">
            <v>2134.4560999999999</v>
          </cell>
          <cell r="BI81">
            <v>2037.5905</v>
          </cell>
          <cell r="BJ81">
            <v>2058.1021999999998</v>
          </cell>
          <cell r="BK81">
            <v>1949.098</v>
          </cell>
          <cell r="BL81">
            <v>1896.0192999999999</v>
          </cell>
          <cell r="BM81">
            <v>1801.6552999999999</v>
          </cell>
          <cell r="BN81">
            <v>1.0363899999999999</v>
          </cell>
          <cell r="BO81">
            <v>1.0363899999999999</v>
          </cell>
          <cell r="BP81">
            <v>1.03868</v>
          </cell>
          <cell r="BQ81">
            <v>1.0070699999999999</v>
          </cell>
          <cell r="BR81">
            <v>0.98404999999999998</v>
          </cell>
          <cell r="BS81">
            <v>0.97438999999999998</v>
          </cell>
          <cell r="BT81">
            <v>0.99716000000000005</v>
          </cell>
          <cell r="BU81">
            <v>0.94830999999999999</v>
          </cell>
          <cell r="BV81">
            <v>1.0063899999999999</v>
          </cell>
          <cell r="BW81">
            <v>1.0223599999999999</v>
          </cell>
          <cell r="BX81">
            <v>0.98919000000000001</v>
          </cell>
          <cell r="BY81">
            <v>1.00803</v>
          </cell>
          <cell r="BZ81">
            <v>1.01074</v>
          </cell>
          <cell r="CA81">
            <v>0.98987000000000003</v>
          </cell>
          <cell r="CB81" t="e">
            <v>#N/A</v>
          </cell>
          <cell r="CC81" t="e">
            <v>#N/A</v>
          </cell>
          <cell r="CD81" t="e">
            <v>#N/A</v>
          </cell>
          <cell r="CE81" t="e">
            <v>#N/A</v>
          </cell>
          <cell r="CF81" t="e">
            <v>#N/A</v>
          </cell>
          <cell r="CG81" t="e">
            <v>#N/A</v>
          </cell>
          <cell r="CH81" t="e">
            <v>#N/A</v>
          </cell>
          <cell r="CI81" t="e">
            <v>#N/A</v>
          </cell>
          <cell r="CJ81" t="e">
            <v>#N/A</v>
          </cell>
          <cell r="CK81" t="e">
            <v>#N/A</v>
          </cell>
          <cell r="CL81" t="e">
            <v>#N/A</v>
          </cell>
          <cell r="CM81" t="e">
            <v>#N/A</v>
          </cell>
          <cell r="CN81" t="e">
            <v>#N/A</v>
          </cell>
          <cell r="CO81" t="e">
            <v>#N/A</v>
          </cell>
          <cell r="CP81" t="e">
            <v>#N/A</v>
          </cell>
          <cell r="CQ81" t="e">
            <v>#N/A</v>
          </cell>
          <cell r="CR81" t="e">
            <v>#N/A</v>
          </cell>
          <cell r="CS81" t="e">
            <v>#N/A</v>
          </cell>
          <cell r="CT81" t="e">
            <v>#N/A</v>
          </cell>
          <cell r="CU81" t="e">
            <v>#N/A</v>
          </cell>
          <cell r="CV81" t="e">
            <v>#N/A</v>
          </cell>
          <cell r="CW81" t="e">
            <v>#N/A</v>
          </cell>
          <cell r="CX81" t="e">
            <v>#N/A</v>
          </cell>
          <cell r="CY81" t="e">
            <v>#N/A</v>
          </cell>
          <cell r="CZ81" t="e">
            <v>#N/A</v>
          </cell>
          <cell r="DA81" t="e">
            <v>#N/A</v>
          </cell>
          <cell r="DB81" t="e">
            <v>#N/A</v>
          </cell>
          <cell r="DC81" t="e">
            <v>#N/A</v>
          </cell>
          <cell r="DD81" t="e">
            <v>#N/A</v>
          </cell>
          <cell r="DE81" t="e">
            <v>#N/A</v>
          </cell>
          <cell r="DF81" t="e">
            <v>#N/A</v>
          </cell>
          <cell r="DG81" t="e">
            <v>#N/A</v>
          </cell>
          <cell r="DH81" t="e">
            <v>#N/A</v>
          </cell>
          <cell r="DI81" t="e">
            <v>#N/A</v>
          </cell>
          <cell r="DJ81" t="e">
            <v>#N/A</v>
          </cell>
          <cell r="DK81" t="e">
            <v>#N/A</v>
          </cell>
          <cell r="DL81" t="e">
            <v>#N/A</v>
          </cell>
          <cell r="DM81" t="e">
            <v>#N/A</v>
          </cell>
          <cell r="DN81" t="e">
            <v>#N/A</v>
          </cell>
          <cell r="DO81" t="e">
            <v>#N/A</v>
          </cell>
          <cell r="DP81" t="e">
            <v>#N/A</v>
          </cell>
          <cell r="DQ81" t="e">
            <v>#N/A</v>
          </cell>
          <cell r="DR81" t="e">
            <v>#N/A</v>
          </cell>
          <cell r="DS81" t="e">
            <v>#N/A</v>
          </cell>
          <cell r="DT81" t="e">
            <v>#N/A</v>
          </cell>
        </row>
        <row r="82">
          <cell r="A82" t="str">
            <v>Avrist Link Advantage Premier USD 7 Fund</v>
          </cell>
          <cell r="B82" t="str">
            <v>PT Avrist Assurance</v>
          </cell>
          <cell r="C82" t="str">
            <v>DFF</v>
          </cell>
          <cell r="D82" t="str">
            <v>USDFixed</v>
          </cell>
          <cell r="E82">
            <v>2.3199999999999998</v>
          </cell>
          <cell r="F82">
            <v>2.3127</v>
          </cell>
          <cell r="G82">
            <v>2.3734000000000002</v>
          </cell>
          <cell r="H82">
            <v>2.2841999999999998</v>
          </cell>
          <cell r="I82">
            <v>2.2153</v>
          </cell>
          <cell r="J82">
            <v>2.3197999999999999</v>
          </cell>
          <cell r="K82">
            <v>2.31</v>
          </cell>
          <cell r="L82">
            <v>2.4205700000000001</v>
          </cell>
          <cell r="M82">
            <v>2.5032199999999998</v>
          </cell>
          <cell r="N82">
            <v>2.45451</v>
          </cell>
          <cell r="O82">
            <v>2.4677099999999998</v>
          </cell>
          <cell r="P82">
            <v>2.4759500000000001</v>
          </cell>
          <cell r="Q82">
            <v>2.4914299999999998</v>
          </cell>
          <cell r="R82">
            <v>2.4914299999999998</v>
          </cell>
          <cell r="S82">
            <v>2.4865499999999998</v>
          </cell>
          <cell r="T82">
            <v>2.4781</v>
          </cell>
          <cell r="U82">
            <v>2.46007</v>
          </cell>
          <cell r="V82">
            <v>2.46007</v>
          </cell>
          <cell r="W82">
            <v>2.4251299999999998</v>
          </cell>
          <cell r="X82">
            <v>2.4029799999999999</v>
          </cell>
          <cell r="Y82">
            <v>2.3477800000000002</v>
          </cell>
          <cell r="Z82">
            <v>2.2961399999999998</v>
          </cell>
          <cell r="AA82">
            <v>2.3402699999999999</v>
          </cell>
          <cell r="AB82">
            <v>2.3369900000000001</v>
          </cell>
          <cell r="AC82">
            <v>2.35954</v>
          </cell>
          <cell r="AD82">
            <v>2.3233700000000002</v>
          </cell>
          <cell r="AE82">
            <v>2.2934100000000002</v>
          </cell>
          <cell r="AF82">
            <v>2.2663899999999999</v>
          </cell>
          <cell r="AG82">
            <v>2.2819500000000001</v>
          </cell>
          <cell r="AH82">
            <v>2.1763300000000001</v>
          </cell>
          <cell r="AI82">
            <v>2.24674</v>
          </cell>
          <cell r="AJ82">
            <v>2.2554500000000002</v>
          </cell>
          <cell r="AK82">
            <v>2.2176499999999999</v>
          </cell>
          <cell r="AL82">
            <v>2.21401</v>
          </cell>
          <cell r="AM82">
            <v>2.1909700000000001</v>
          </cell>
          <cell r="AN82">
            <v>2.1673800000000001</v>
          </cell>
          <cell r="AO82">
            <v>2.1618200000000001</v>
          </cell>
          <cell r="AP82">
            <v>2.1610499999999999</v>
          </cell>
          <cell r="AQ82">
            <v>2.1708599999999998</v>
          </cell>
          <cell r="AR82">
            <v>2.1997599999999999</v>
          </cell>
          <cell r="AS82">
            <v>2.2183099999999998</v>
          </cell>
          <cell r="AT82">
            <v>2.19998</v>
          </cell>
          <cell r="AU82">
            <v>2.17666</v>
          </cell>
          <cell r="AV82">
            <v>2.12866</v>
          </cell>
          <cell r="AW82">
            <v>2.0799300000000001</v>
          </cell>
          <cell r="AX82">
            <v>2.04603</v>
          </cell>
          <cell r="AY82">
            <v>2.0506799999999998</v>
          </cell>
          <cell r="AZ82">
            <v>1.97021</v>
          </cell>
          <cell r="BA82">
            <v>1.99596</v>
          </cell>
          <cell r="BB82">
            <v>1.97065</v>
          </cell>
          <cell r="BC82">
            <v>1.9666600000000001</v>
          </cell>
          <cell r="BD82">
            <v>1.9737499999999999</v>
          </cell>
          <cell r="BE82">
            <v>1.9565600000000001</v>
          </cell>
          <cell r="BF82">
            <v>1.94072</v>
          </cell>
          <cell r="BG82">
            <v>1.91079</v>
          </cell>
          <cell r="BH82">
            <v>1.88483</v>
          </cell>
          <cell r="BI82">
            <v>1.8360000000000001</v>
          </cell>
          <cell r="BJ82">
            <v>1.80657</v>
          </cell>
          <cell r="BK82">
            <v>1.7225299999999999</v>
          </cell>
          <cell r="BL82">
            <v>1.6341600000000001</v>
          </cell>
          <cell r="BM82">
            <v>1.58596</v>
          </cell>
          <cell r="BN82">
            <v>1.0231399999999999</v>
          </cell>
          <cell r="BO82">
            <v>1.0231399999999999</v>
          </cell>
          <cell r="BP82">
            <v>1.02532</v>
          </cell>
          <cell r="BQ82">
            <v>0.99290999999999996</v>
          </cell>
          <cell r="BR82">
            <v>0.97165999999999997</v>
          </cell>
          <cell r="BS82">
            <v>0.96406000000000003</v>
          </cell>
          <cell r="BT82">
            <v>0.99246000000000001</v>
          </cell>
          <cell r="BU82">
            <v>0.94862999999999997</v>
          </cell>
          <cell r="BV82">
            <v>1.01278</v>
          </cell>
          <cell r="BW82">
            <v>1.0291999999999999</v>
          </cell>
          <cell r="BX82">
            <v>0.99912000000000001</v>
          </cell>
          <cell r="BY82" t="e">
            <v>#N/A</v>
          </cell>
          <cell r="BZ82" t="e">
            <v>#N/A</v>
          </cell>
          <cell r="CA82" t="e">
            <v>#N/A</v>
          </cell>
          <cell r="CB82" t="e">
            <v>#N/A</v>
          </cell>
          <cell r="CC82" t="e">
            <v>#N/A</v>
          </cell>
          <cell r="CD82" t="e">
            <v>#N/A</v>
          </cell>
          <cell r="CE82" t="e">
            <v>#N/A</v>
          </cell>
          <cell r="CF82" t="e">
            <v>#N/A</v>
          </cell>
          <cell r="CG82" t="e">
            <v>#N/A</v>
          </cell>
          <cell r="CH82" t="e">
            <v>#N/A</v>
          </cell>
          <cell r="CI82" t="e">
            <v>#N/A</v>
          </cell>
          <cell r="CJ82" t="e">
            <v>#N/A</v>
          </cell>
          <cell r="CK82" t="e">
            <v>#N/A</v>
          </cell>
          <cell r="CL82" t="e">
            <v>#N/A</v>
          </cell>
          <cell r="CM82" t="e">
            <v>#N/A</v>
          </cell>
          <cell r="CN82" t="e">
            <v>#N/A</v>
          </cell>
          <cell r="CO82" t="e">
            <v>#N/A</v>
          </cell>
          <cell r="CP82" t="e">
            <v>#N/A</v>
          </cell>
          <cell r="CQ82" t="e">
            <v>#N/A</v>
          </cell>
          <cell r="CR82" t="e">
            <v>#N/A</v>
          </cell>
          <cell r="CS82" t="e">
            <v>#N/A</v>
          </cell>
          <cell r="CT82" t="e">
            <v>#N/A</v>
          </cell>
          <cell r="CU82" t="e">
            <v>#N/A</v>
          </cell>
          <cell r="CV82" t="e">
            <v>#N/A</v>
          </cell>
          <cell r="CW82" t="e">
            <v>#N/A</v>
          </cell>
          <cell r="CX82" t="e">
            <v>#N/A</v>
          </cell>
          <cell r="CY82" t="e">
            <v>#N/A</v>
          </cell>
          <cell r="CZ82" t="e">
            <v>#N/A</v>
          </cell>
          <cell r="DA82" t="e">
            <v>#N/A</v>
          </cell>
          <cell r="DB82" t="e">
            <v>#N/A</v>
          </cell>
          <cell r="DC82" t="e">
            <v>#N/A</v>
          </cell>
          <cell r="DD82" t="e">
            <v>#N/A</v>
          </cell>
          <cell r="DE82" t="e">
            <v>#N/A</v>
          </cell>
          <cell r="DF82" t="e">
            <v>#N/A</v>
          </cell>
          <cell r="DG82" t="e">
            <v>#N/A</v>
          </cell>
          <cell r="DH82" t="e">
            <v>#N/A</v>
          </cell>
          <cell r="DI82" t="e">
            <v>#N/A</v>
          </cell>
          <cell r="DJ82" t="e">
            <v>#N/A</v>
          </cell>
          <cell r="DK82" t="e">
            <v>#N/A</v>
          </cell>
          <cell r="DL82" t="e">
            <v>#N/A</v>
          </cell>
          <cell r="DM82" t="e">
            <v>#N/A</v>
          </cell>
          <cell r="DN82" t="e">
            <v>#N/A</v>
          </cell>
          <cell r="DO82" t="e">
            <v>#N/A</v>
          </cell>
          <cell r="DP82" t="e">
            <v>#N/A</v>
          </cell>
          <cell r="DQ82" t="e">
            <v>#N/A</v>
          </cell>
          <cell r="DR82" t="e">
            <v>#N/A</v>
          </cell>
          <cell r="DS82" t="e">
            <v>#N/A</v>
          </cell>
          <cell r="DT82" t="e">
            <v>#N/A</v>
          </cell>
        </row>
        <row r="83">
          <cell r="A83" t="str">
            <v>Avrist Link Prime Invest 002a Fund</v>
          </cell>
          <cell r="B83" t="str">
            <v>PT Avrist Assurance</v>
          </cell>
          <cell r="C83" t="str">
            <v>REF</v>
          </cell>
          <cell r="D83" t="str">
            <v>Equity</v>
          </cell>
          <cell r="E83">
            <v>11529.68</v>
          </cell>
          <cell r="F83">
            <v>11550.46</v>
          </cell>
          <cell r="G83">
            <v>12261.13</v>
          </cell>
          <cell r="H83">
            <v>11684.69</v>
          </cell>
          <cell r="I83">
            <v>11434.7</v>
          </cell>
          <cell r="J83">
            <v>12705.28</v>
          </cell>
          <cell r="K83">
            <v>13492.48</v>
          </cell>
          <cell r="L83">
            <v>14159.9205</v>
          </cell>
          <cell r="M83">
            <v>14094.5821</v>
          </cell>
          <cell r="N83">
            <v>13667.022300000001</v>
          </cell>
          <cell r="O83">
            <v>13216.56</v>
          </cell>
          <cell r="P83">
            <v>12184.8</v>
          </cell>
          <cell r="Q83">
            <v>11926.35</v>
          </cell>
          <cell r="R83">
            <v>11926.35</v>
          </cell>
          <cell r="S83">
            <v>11827.77</v>
          </cell>
          <cell r="T83">
            <v>11932.05</v>
          </cell>
          <cell r="U83">
            <v>11697.18</v>
          </cell>
          <cell r="V83">
            <v>11697.18</v>
          </cell>
          <cell r="W83">
            <v>11077.83</v>
          </cell>
          <cell r="X83">
            <v>11532.97</v>
          </cell>
          <cell r="Y83">
            <v>10988.33</v>
          </cell>
          <cell r="Z83">
            <v>10610.75</v>
          </cell>
          <cell r="AA83">
            <v>11761.67</v>
          </cell>
          <cell r="AB83">
            <v>11739.43</v>
          </cell>
          <cell r="AC83">
            <v>11270.821900000001</v>
          </cell>
          <cell r="AD83">
            <v>11141.3521</v>
          </cell>
          <cell r="AE83">
            <v>10809.4511</v>
          </cell>
          <cell r="AF83">
            <v>10430.0404</v>
          </cell>
          <cell r="AG83">
            <v>10753.308999999999</v>
          </cell>
          <cell r="AH83">
            <v>9900.8040000000001</v>
          </cell>
          <cell r="AI83">
            <v>10871.397199999999</v>
          </cell>
          <cell r="AJ83">
            <v>11772.5849</v>
          </cell>
          <cell r="AK83">
            <v>10992.1556</v>
          </cell>
          <cell r="AL83">
            <v>10850.9712</v>
          </cell>
          <cell r="AM83">
            <v>10878.173000000001</v>
          </cell>
          <cell r="AN83">
            <v>10524.9969</v>
          </cell>
          <cell r="AO83">
            <v>9835.0357000000004</v>
          </cell>
          <cell r="AP83">
            <v>9829.1934000000001</v>
          </cell>
          <cell r="AQ83">
            <v>10630.2947</v>
          </cell>
          <cell r="AR83">
            <v>10215.1464</v>
          </cell>
          <cell r="AS83">
            <v>10755.4557</v>
          </cell>
          <cell r="AT83">
            <v>10340.476500000001</v>
          </cell>
          <cell r="AU83">
            <v>9190.5519000000004</v>
          </cell>
          <cell r="AV83">
            <v>9240.1373000000003</v>
          </cell>
          <cell r="AW83">
            <v>8748.3310000000001</v>
          </cell>
          <cell r="AX83">
            <v>8375.0290999999997</v>
          </cell>
          <cell r="AY83">
            <v>9091.4544999999998</v>
          </cell>
          <cell r="AZ83">
            <v>8575.6841000000004</v>
          </cell>
          <cell r="BA83">
            <v>7971.4796999999999</v>
          </cell>
          <cell r="BB83">
            <v>8226.6733000000004</v>
          </cell>
          <cell r="BC83">
            <v>7999.4207999999999</v>
          </cell>
          <cell r="BD83">
            <v>7660.3258999999998</v>
          </cell>
          <cell r="BE83">
            <v>7544.4097000000002</v>
          </cell>
          <cell r="BF83">
            <v>7926.6612999999998</v>
          </cell>
          <cell r="BG83">
            <v>7457.8820999999998</v>
          </cell>
          <cell r="BH83">
            <v>7401.2345999999998</v>
          </cell>
          <cell r="BI83">
            <v>6312.7354999999998</v>
          </cell>
          <cell r="BJ83">
            <v>5970.7687999999998</v>
          </cell>
          <cell r="BK83">
            <v>5199.5650999999998</v>
          </cell>
          <cell r="BL83">
            <v>4149.4155000000001</v>
          </cell>
          <cell r="BM83">
            <v>3754.5075999999999</v>
          </cell>
          <cell r="BN83">
            <v>3871.9944999999998</v>
          </cell>
          <cell r="BO83">
            <v>3862.4005999999999</v>
          </cell>
          <cell r="BP83">
            <v>2189.42</v>
          </cell>
          <cell r="BQ83">
            <v>2189.42</v>
          </cell>
          <cell r="BR83" t="e">
            <v>#N/A</v>
          </cell>
          <cell r="BS83" t="e">
            <v>#N/A</v>
          </cell>
          <cell r="BT83" t="e">
            <v>#N/A</v>
          </cell>
          <cell r="BU83" t="e">
            <v>#N/A</v>
          </cell>
          <cell r="BV83" t="e">
            <v>#N/A</v>
          </cell>
          <cell r="BW83" t="e">
            <v>#N/A</v>
          </cell>
          <cell r="BX83">
            <v>2120.83</v>
          </cell>
          <cell r="BY83">
            <v>2112</v>
          </cell>
          <cell r="BZ83">
            <v>2101.13</v>
          </cell>
          <cell r="CA83">
            <v>2090.73</v>
          </cell>
          <cell r="CB83">
            <v>2079.25</v>
          </cell>
          <cell r="CC83">
            <v>2070.89</v>
          </cell>
          <cell r="CD83" t="e">
            <v>#N/A</v>
          </cell>
          <cell r="CE83" t="e">
            <v>#N/A</v>
          </cell>
          <cell r="CF83" t="e">
            <v>#N/A</v>
          </cell>
          <cell r="CG83" t="e">
            <v>#N/A</v>
          </cell>
          <cell r="CH83" t="e">
            <v>#N/A</v>
          </cell>
          <cell r="CI83" t="e">
            <v>#N/A</v>
          </cell>
          <cell r="CJ83" t="e">
            <v>#N/A</v>
          </cell>
          <cell r="CK83" t="e">
            <v>#N/A</v>
          </cell>
          <cell r="CL83" t="e">
            <v>#N/A</v>
          </cell>
          <cell r="CM83" t="e">
            <v>#N/A</v>
          </cell>
          <cell r="CN83" t="e">
            <v>#N/A</v>
          </cell>
          <cell r="CO83" t="e">
            <v>#N/A</v>
          </cell>
          <cell r="CP83" t="e">
            <v>#N/A</v>
          </cell>
          <cell r="CQ83" t="e">
            <v>#N/A</v>
          </cell>
          <cell r="CR83" t="e">
            <v>#N/A</v>
          </cell>
          <cell r="CS83" t="e">
            <v>#N/A</v>
          </cell>
          <cell r="CT83" t="e">
            <v>#N/A</v>
          </cell>
          <cell r="CU83" t="e">
            <v>#N/A</v>
          </cell>
          <cell r="CV83" t="e">
            <v>#N/A</v>
          </cell>
          <cell r="CW83" t="e">
            <v>#N/A</v>
          </cell>
          <cell r="CX83" t="e">
            <v>#N/A</v>
          </cell>
          <cell r="CY83" t="e">
            <v>#N/A</v>
          </cell>
          <cell r="CZ83" t="e">
            <v>#N/A</v>
          </cell>
          <cell r="DA83" t="e">
            <v>#N/A</v>
          </cell>
          <cell r="DB83" t="e">
            <v>#N/A</v>
          </cell>
          <cell r="DC83" t="e">
            <v>#N/A</v>
          </cell>
          <cell r="DD83" t="e">
            <v>#N/A</v>
          </cell>
          <cell r="DE83" t="e">
            <v>#N/A</v>
          </cell>
          <cell r="DF83" t="e">
            <v>#N/A</v>
          </cell>
          <cell r="DG83" t="e">
            <v>#N/A</v>
          </cell>
          <cell r="DH83" t="e">
            <v>#N/A</v>
          </cell>
          <cell r="DI83" t="e">
            <v>#N/A</v>
          </cell>
          <cell r="DJ83" t="e">
            <v>#N/A</v>
          </cell>
          <cell r="DK83" t="e">
            <v>#N/A</v>
          </cell>
          <cell r="DL83" t="e">
            <v>#N/A</v>
          </cell>
          <cell r="DM83" t="e">
            <v>#N/A</v>
          </cell>
          <cell r="DN83" t="e">
            <v>#N/A</v>
          </cell>
          <cell r="DO83" t="e">
            <v>#N/A</v>
          </cell>
          <cell r="DP83" t="e">
            <v>#N/A</v>
          </cell>
          <cell r="DQ83" t="e">
            <v>#N/A</v>
          </cell>
          <cell r="DR83" t="e">
            <v>#N/A</v>
          </cell>
          <cell r="DS83" t="e">
            <v>#N/A</v>
          </cell>
          <cell r="DT83" t="e">
            <v>#N/A</v>
          </cell>
        </row>
        <row r="84">
          <cell r="A84" t="str">
            <v>Avrist Link Asya Equity IDR Fund</v>
          </cell>
          <cell r="B84" t="str">
            <v>PT Avrist Assurance</v>
          </cell>
          <cell r="C84" t="str">
            <v>SEF</v>
          </cell>
          <cell r="D84" t="str">
            <v>DFF</v>
          </cell>
          <cell r="E84" t="str">
            <v>Syequity</v>
          </cell>
          <cell r="F84">
            <v>2538.91</v>
          </cell>
          <cell r="G84">
            <v>2454.9899999999998</v>
          </cell>
          <cell r="H84">
            <v>2458.5700000000002</v>
          </cell>
          <cell r="I84">
            <v>2399.21</v>
          </cell>
          <cell r="J84">
            <v>2395.29</v>
          </cell>
          <cell r="K84">
            <v>3955.51</v>
          </cell>
          <cell r="L84">
            <v>3955.51</v>
          </cell>
          <cell r="M84">
            <v>3955.51</v>
          </cell>
          <cell r="N84">
            <v>3779.74</v>
          </cell>
          <cell r="O84">
            <v>3582.77</v>
          </cell>
          <cell r="P84">
            <v>3572.94</v>
          </cell>
          <cell r="Q84">
            <v>3554.66</v>
          </cell>
          <cell r="R84">
            <v>3427.14</v>
          </cell>
          <cell r="S84">
            <v>3335.55</v>
          </cell>
          <cell r="T84">
            <v>3349.91</v>
          </cell>
          <cell r="U84">
            <v>3220.45</v>
          </cell>
          <cell r="V84">
            <v>3249.52</v>
          </cell>
          <cell r="W84">
            <v>3029.57</v>
          </cell>
          <cell r="X84">
            <v>3206.66</v>
          </cell>
          <cell r="Y84">
            <v>3477.1</v>
          </cell>
          <cell r="Z84">
            <v>3544.75</v>
          </cell>
          <cell r="AA84">
            <v>3788.77</v>
          </cell>
          <cell r="AB84">
            <v>3674.32</v>
          </cell>
          <cell r="AC84">
            <v>3949.22</v>
          </cell>
          <cell r="AD84">
            <v>4018.18</v>
          </cell>
          <cell r="AE84">
            <v>3977.77</v>
          </cell>
          <cell r="AF84">
            <v>3931.24</v>
          </cell>
          <cell r="AG84">
            <v>3877.37</v>
          </cell>
          <cell r="AH84">
            <v>3786.09</v>
          </cell>
          <cell r="AI84">
            <v>3843.52</v>
          </cell>
          <cell r="AJ84">
            <v>3902.54</v>
          </cell>
          <cell r="AK84">
            <v>3892.57</v>
          </cell>
          <cell r="AL84">
            <v>3688.7</v>
          </cell>
          <cell r="AM84">
            <v>3704.33</v>
          </cell>
          <cell r="AN84">
            <v>3623.17</v>
          </cell>
          <cell r="AO84">
            <v>3567.18</v>
          </cell>
          <cell r="AP84">
            <v>3460.87</v>
          </cell>
          <cell r="AQ84">
            <v>3303.34</v>
          </cell>
          <cell r="AR84">
            <v>3199.29</v>
          </cell>
          <cell r="AS84">
            <v>3198.92</v>
          </cell>
          <cell r="AT84">
            <v>3393.34</v>
          </cell>
          <cell r="AU84">
            <v>3263.92</v>
          </cell>
          <cell r="AV84">
            <v>3233.66</v>
          </cell>
          <cell r="AW84">
            <v>3514.14</v>
          </cell>
          <cell r="AX84">
            <v>3652.26</v>
          </cell>
          <cell r="AY84">
            <v>3955.15</v>
          </cell>
          <cell r="AZ84">
            <v>3816.28</v>
          </cell>
          <cell r="BA84">
            <v>3688.4</v>
          </cell>
          <cell r="BB84">
            <v>3622.79</v>
          </cell>
          <cell r="BC84">
            <v>3448.02</v>
          </cell>
          <cell r="BD84">
            <v>3402.81</v>
          </cell>
          <cell r="BE84">
            <v>3402.81</v>
          </cell>
          <cell r="BF84">
            <v>3384.42</v>
          </cell>
          <cell r="BG84">
            <v>3505.48</v>
          </cell>
          <cell r="BH84">
            <v>3402.2</v>
          </cell>
          <cell r="BI84">
            <v>3402.2</v>
          </cell>
          <cell r="BJ84">
            <v>3225.15</v>
          </cell>
          <cell r="BK84">
            <v>3266</v>
          </cell>
          <cell r="BL84">
            <v>3123.52</v>
          </cell>
          <cell r="BM84">
            <v>3030.73</v>
          </cell>
          <cell r="BN84">
            <v>3280.06</v>
          </cell>
          <cell r="BO84">
            <v>3310.94</v>
          </cell>
          <cell r="BP84">
            <v>3150.25</v>
          </cell>
          <cell r="BQ84">
            <v>3176.41</v>
          </cell>
          <cell r="BR84">
            <v>3071.23</v>
          </cell>
          <cell r="BS84">
            <v>2956.83</v>
          </cell>
          <cell r="BT84">
            <v>3044.25</v>
          </cell>
          <cell r="BU84">
            <v>2802.58</v>
          </cell>
          <cell r="BV84">
            <v>2982.98</v>
          </cell>
          <cell r="BW84">
            <v>3173.81</v>
          </cell>
          <cell r="BX84">
            <v>2988.12</v>
          </cell>
          <cell r="BY84">
            <v>2984.64</v>
          </cell>
          <cell r="BZ84">
            <v>2975.11</v>
          </cell>
          <cell r="CA84">
            <v>2900.43</v>
          </cell>
          <cell r="CB84">
            <v>2809.03</v>
          </cell>
          <cell r="CC84">
            <v>2827.74</v>
          </cell>
          <cell r="CD84">
            <v>3000.28</v>
          </cell>
          <cell r="CE84">
            <v>2975.84</v>
          </cell>
          <cell r="CF84">
            <v>3068.9</v>
          </cell>
          <cell r="CG84">
            <v>2985.63</v>
          </cell>
          <cell r="CH84">
            <v>2753.99</v>
          </cell>
          <cell r="CI84">
            <v>2789.05</v>
          </cell>
          <cell r="CJ84">
            <v>2650.41</v>
          </cell>
          <cell r="CK84">
            <v>2504.66</v>
          </cell>
          <cell r="CL84">
            <v>2706.19</v>
          </cell>
          <cell r="CM84">
            <v>2614.44</v>
          </cell>
          <cell r="CN84">
            <v>2492.6999999999998</v>
          </cell>
          <cell r="CO84">
            <v>2566.1799999999998</v>
          </cell>
          <cell r="CP84">
            <v>2495.65</v>
          </cell>
          <cell r="CQ84">
            <v>2372.7199999999998</v>
          </cell>
          <cell r="CR84">
            <v>2321.67</v>
          </cell>
          <cell r="CS84">
            <v>2398.0100000000002</v>
          </cell>
          <cell r="CT84">
            <v>2334.48</v>
          </cell>
          <cell r="CU84">
            <v>2295.8200000000002</v>
          </cell>
          <cell r="CV84">
            <v>1889.66</v>
          </cell>
          <cell r="CW84">
            <v>1814.34</v>
          </cell>
          <cell r="CX84">
            <v>1611.04</v>
          </cell>
          <cell r="CY84">
            <v>1416.77</v>
          </cell>
          <cell r="CZ84">
            <v>1315.54</v>
          </cell>
          <cell r="DA84">
            <v>1295.3900000000001</v>
          </cell>
          <cell r="DB84">
            <v>1332.62</v>
          </cell>
          <cell r="DC84">
            <v>1220.57</v>
          </cell>
          <cell r="DD84">
            <v>1225.95</v>
          </cell>
          <cell r="DE84" t="e">
            <v>#N/A</v>
          </cell>
          <cell r="DF84" t="e">
            <v>#N/A</v>
          </cell>
          <cell r="DG84" t="e">
            <v>#N/A</v>
          </cell>
          <cell r="DH84" t="e">
            <v>#N/A</v>
          </cell>
          <cell r="DI84" t="e">
            <v>#N/A</v>
          </cell>
          <cell r="DJ84" t="e">
            <v>#N/A</v>
          </cell>
          <cell r="DK84" t="e">
            <v>#N/A</v>
          </cell>
          <cell r="DL84" t="e">
            <v>#N/A</v>
          </cell>
          <cell r="DM84" t="e">
            <v>#N/A</v>
          </cell>
          <cell r="DN84" t="e">
            <v>#N/A</v>
          </cell>
          <cell r="DO84" t="e">
            <v>#N/A</v>
          </cell>
          <cell r="DP84" t="e">
            <v>#N/A</v>
          </cell>
          <cell r="DQ84" t="e">
            <v>#N/A</v>
          </cell>
          <cell r="DR84" t="e">
            <v>#N/A</v>
          </cell>
          <cell r="DS84" t="e">
            <v>#N/A</v>
          </cell>
          <cell r="DT84" t="e">
            <v>#N/A</v>
          </cell>
        </row>
        <row r="85">
          <cell r="A85" t="str">
            <v>Avrist Link Asya Cash IDR Fund</v>
          </cell>
          <cell r="B85" t="str">
            <v>PT Avrist Assurance</v>
          </cell>
          <cell r="C85" t="str">
            <v>SCBF</v>
          </cell>
          <cell r="D85" t="str">
            <v>Cash</v>
          </cell>
          <cell r="E85">
            <v>1454.12</v>
          </cell>
          <cell r="F85">
            <v>1446.47</v>
          </cell>
          <cell r="G85">
            <v>1440.5</v>
          </cell>
          <cell r="H85">
            <v>1434.4</v>
          </cell>
          <cell r="I85">
            <v>1428.71</v>
          </cell>
          <cell r="J85">
            <v>1423.7</v>
          </cell>
          <cell r="K85">
            <v>1418.36</v>
          </cell>
          <cell r="L85">
            <v>3242.9</v>
          </cell>
          <cell r="M85">
            <v>3242.9</v>
          </cell>
          <cell r="N85">
            <v>3229.26</v>
          </cell>
          <cell r="O85">
            <v>3213.73</v>
          </cell>
          <cell r="P85">
            <v>3196.24</v>
          </cell>
          <cell r="Q85">
            <v>3180.76</v>
          </cell>
          <cell r="R85">
            <v>3163.43</v>
          </cell>
          <cell r="S85">
            <v>3145.64</v>
          </cell>
          <cell r="T85">
            <v>3128.46</v>
          </cell>
          <cell r="U85">
            <v>3110.77</v>
          </cell>
          <cell r="V85">
            <v>3093.52</v>
          </cell>
          <cell r="W85">
            <v>3077.06</v>
          </cell>
          <cell r="X85">
            <v>3062.71</v>
          </cell>
          <cell r="Y85">
            <v>3047.23</v>
          </cell>
          <cell r="Z85">
            <v>3030.55</v>
          </cell>
          <cell r="AA85">
            <v>3013.06</v>
          </cell>
          <cell r="AB85">
            <v>2996.9</v>
          </cell>
          <cell r="AC85">
            <v>2979.49</v>
          </cell>
          <cell r="AD85">
            <v>2960.32</v>
          </cell>
          <cell r="AE85">
            <v>2943.81</v>
          </cell>
          <cell r="AF85">
            <v>2924.8</v>
          </cell>
          <cell r="AG85">
            <v>2905.18</v>
          </cell>
          <cell r="AH85">
            <v>2888.2</v>
          </cell>
          <cell r="AI85">
            <v>2867.78</v>
          </cell>
          <cell r="AJ85">
            <v>2847.4</v>
          </cell>
          <cell r="AK85">
            <v>2825.5</v>
          </cell>
          <cell r="AL85">
            <v>2810.38</v>
          </cell>
          <cell r="AM85">
            <v>2791.66</v>
          </cell>
          <cell r="AN85">
            <v>2773.59</v>
          </cell>
          <cell r="AO85">
            <v>2753.63</v>
          </cell>
          <cell r="AP85">
            <v>2736.53</v>
          </cell>
          <cell r="AQ85">
            <v>2719.01</v>
          </cell>
          <cell r="AR85">
            <v>2702.62</v>
          </cell>
          <cell r="AS85">
            <v>2687.25</v>
          </cell>
          <cell r="AT85">
            <v>2673.51</v>
          </cell>
          <cell r="AU85">
            <v>2659.54</v>
          </cell>
          <cell r="AV85">
            <v>2646.88</v>
          </cell>
          <cell r="AW85">
            <v>2635.35</v>
          </cell>
          <cell r="AX85">
            <v>2622.71</v>
          </cell>
          <cell r="AY85">
            <v>2613.4899999999998</v>
          </cell>
          <cell r="AZ85">
            <v>2602.91</v>
          </cell>
          <cell r="BA85">
            <v>2591.7800000000002</v>
          </cell>
          <cell r="BB85">
            <v>2582.14</v>
          </cell>
          <cell r="BC85">
            <v>2572.2600000000002</v>
          </cell>
          <cell r="BD85">
            <v>2560.96</v>
          </cell>
          <cell r="BE85">
            <v>2560.96</v>
          </cell>
          <cell r="BF85">
            <v>2551.69</v>
          </cell>
          <cell r="BG85">
            <v>2542.08</v>
          </cell>
          <cell r="BH85">
            <v>2531.77</v>
          </cell>
          <cell r="BI85">
            <v>2531.77</v>
          </cell>
          <cell r="BJ85">
            <v>2523.2600000000002</v>
          </cell>
          <cell r="BK85">
            <v>2513.7800000000002</v>
          </cell>
          <cell r="BL85">
            <v>2504</v>
          </cell>
          <cell r="BM85">
            <v>2495.29</v>
          </cell>
          <cell r="BN85">
            <v>2485.02</v>
          </cell>
          <cell r="BO85">
            <v>2475.89</v>
          </cell>
          <cell r="BP85">
            <v>2466.13</v>
          </cell>
          <cell r="BQ85">
            <v>2456.41</v>
          </cell>
          <cell r="BR85">
            <v>2446.15</v>
          </cell>
          <cell r="BS85">
            <v>2436.71</v>
          </cell>
          <cell r="BT85">
            <v>2426.14</v>
          </cell>
          <cell r="BU85">
            <v>2416.59</v>
          </cell>
          <cell r="BV85">
            <v>2404.59</v>
          </cell>
          <cell r="BW85">
            <v>2394.27</v>
          </cell>
          <cell r="BX85">
            <v>2384.59</v>
          </cell>
          <cell r="BY85">
            <v>2375.2800000000002</v>
          </cell>
          <cell r="BZ85">
            <v>2364.84</v>
          </cell>
          <cell r="CA85">
            <v>2356.41</v>
          </cell>
          <cell r="CB85">
            <v>2345.11</v>
          </cell>
          <cell r="CC85">
            <v>2337.9699999999998</v>
          </cell>
          <cell r="CD85">
            <v>2329.8000000000002</v>
          </cell>
          <cell r="CE85">
            <v>2319.71</v>
          </cell>
          <cell r="CF85">
            <v>2306.21</v>
          </cell>
          <cell r="CG85">
            <v>2298.09</v>
          </cell>
          <cell r="CH85">
            <v>2289.7800000000002</v>
          </cell>
          <cell r="CI85">
            <v>2280.83</v>
          </cell>
          <cell r="CJ85">
            <v>2271</v>
          </cell>
          <cell r="CK85">
            <v>2259.9</v>
          </cell>
          <cell r="CL85">
            <v>2250.04</v>
          </cell>
          <cell r="CM85">
            <v>2241.58</v>
          </cell>
          <cell r="CN85">
            <v>2229.6799999999998</v>
          </cell>
          <cell r="CO85">
            <v>2218.5700000000002</v>
          </cell>
          <cell r="CP85">
            <v>2211.92</v>
          </cell>
          <cell r="CQ85">
            <v>2202.69</v>
          </cell>
          <cell r="CR85">
            <v>2194.7600000000002</v>
          </cell>
          <cell r="CS85">
            <v>2185.17</v>
          </cell>
          <cell r="CT85">
            <v>2174.7199999999998</v>
          </cell>
          <cell r="CU85">
            <v>2164.98</v>
          </cell>
          <cell r="CV85">
            <v>2153.4499999999998</v>
          </cell>
          <cell r="CW85">
            <v>2140.3000000000002</v>
          </cell>
          <cell r="CX85">
            <v>2128.8200000000002</v>
          </cell>
          <cell r="CY85">
            <v>2113.69</v>
          </cell>
          <cell r="CZ85">
            <v>2097.19</v>
          </cell>
          <cell r="DA85">
            <v>2083.2600000000002</v>
          </cell>
          <cell r="DB85">
            <v>2064.52</v>
          </cell>
          <cell r="DC85">
            <v>2053.13</v>
          </cell>
          <cell r="DD85">
            <v>2044.71</v>
          </cell>
          <cell r="DE85" t="e">
            <v>#N/A</v>
          </cell>
          <cell r="DF85" t="e">
            <v>#N/A</v>
          </cell>
          <cell r="DG85" t="e">
            <v>#N/A</v>
          </cell>
          <cell r="DH85" t="e">
            <v>#N/A</v>
          </cell>
          <cell r="DI85" t="e">
            <v>#N/A</v>
          </cell>
          <cell r="DJ85" t="e">
            <v>#N/A</v>
          </cell>
          <cell r="DK85" t="e">
            <v>#N/A</v>
          </cell>
          <cell r="DL85" t="e">
            <v>#N/A</v>
          </cell>
          <cell r="DM85" t="e">
            <v>#N/A</v>
          </cell>
          <cell r="DN85" t="e">
            <v>#N/A</v>
          </cell>
          <cell r="DO85" t="e">
            <v>#N/A</v>
          </cell>
          <cell r="DP85" t="e">
            <v>#N/A</v>
          </cell>
          <cell r="DQ85" t="e">
            <v>#N/A</v>
          </cell>
          <cell r="DR85" t="e">
            <v>#N/A</v>
          </cell>
          <cell r="DS85" t="e">
            <v>#N/A</v>
          </cell>
          <cell r="DT85" t="e">
            <v>#N/A</v>
          </cell>
        </row>
        <row r="86">
          <cell r="A86" t="str">
            <v>Avrist Link Asya Balanced IDR Fund</v>
          </cell>
          <cell r="B86" t="str">
            <v>PT Avrist Assurance</v>
          </cell>
          <cell r="C86" t="str">
            <v>SMF</v>
          </cell>
          <cell r="D86" t="str">
            <v>RFF</v>
          </cell>
          <cell r="E86" t="str">
            <v>Sybalance</v>
          </cell>
          <cell r="F86">
            <v>3082.25</v>
          </cell>
          <cell r="G86">
            <v>3076.24</v>
          </cell>
          <cell r="H86">
            <v>2985.47</v>
          </cell>
          <cell r="I86">
            <v>3031.68</v>
          </cell>
          <cell r="J86">
            <v>2948.84</v>
          </cell>
          <cell r="K86">
            <v>2828.73</v>
          </cell>
          <cell r="L86">
            <v>2828.73</v>
          </cell>
          <cell r="M86">
            <v>2828.73</v>
          </cell>
          <cell r="N86">
            <v>2737.8</v>
          </cell>
          <cell r="O86">
            <v>2585.46</v>
          </cell>
          <cell r="P86">
            <v>2599</v>
          </cell>
          <cell r="Q86">
            <v>2583.96</v>
          </cell>
          <cell r="R86">
            <v>2538.91</v>
          </cell>
          <cell r="S86">
            <v>2454.9899999999998</v>
          </cell>
          <cell r="T86">
            <v>2458.5700000000002</v>
          </cell>
          <cell r="U86">
            <v>2399.21</v>
          </cell>
          <cell r="V86">
            <v>2395.29</v>
          </cell>
          <cell r="W86">
            <v>2224.8000000000002</v>
          </cell>
          <cell r="X86">
            <v>2379.25</v>
          </cell>
          <cell r="Y86">
            <v>2563.16</v>
          </cell>
          <cell r="Z86">
            <v>2605.61</v>
          </cell>
          <cell r="AA86">
            <v>2749.78</v>
          </cell>
          <cell r="AB86">
            <v>2658.59</v>
          </cell>
          <cell r="AC86">
            <v>2820.93</v>
          </cell>
          <cell r="AD86">
            <v>2906.44</v>
          </cell>
          <cell r="AE86">
            <v>2850.72</v>
          </cell>
          <cell r="AF86">
            <v>2853.28</v>
          </cell>
          <cell r="AG86">
            <v>2826.47</v>
          </cell>
          <cell r="AH86">
            <v>2779.17</v>
          </cell>
          <cell r="AI86">
            <v>2826.57</v>
          </cell>
          <cell r="AJ86">
            <v>2858.25</v>
          </cell>
          <cell r="AK86">
            <v>2865.62</v>
          </cell>
          <cell r="AL86">
            <v>2757.81</v>
          </cell>
          <cell r="AM86">
            <v>2760.02</v>
          </cell>
          <cell r="AN86">
            <v>2719.15</v>
          </cell>
          <cell r="AO86">
            <v>2705.83</v>
          </cell>
          <cell r="AP86">
            <v>2639.43</v>
          </cell>
          <cell r="AQ86">
            <v>2578.62</v>
          </cell>
          <cell r="AR86">
            <v>2506.6999999999998</v>
          </cell>
          <cell r="AS86">
            <v>2509.7199999999998</v>
          </cell>
          <cell r="AT86">
            <v>2651.64</v>
          </cell>
          <cell r="AU86">
            <v>2556.8000000000002</v>
          </cell>
          <cell r="AV86">
            <v>2561.34</v>
          </cell>
          <cell r="AW86">
            <v>2704.86</v>
          </cell>
          <cell r="AX86">
            <v>2750.9</v>
          </cell>
          <cell r="AY86">
            <v>2895.47</v>
          </cell>
          <cell r="AZ86">
            <v>2880.45</v>
          </cell>
          <cell r="BA86">
            <v>2781.71</v>
          </cell>
          <cell r="BB86">
            <v>2741.7</v>
          </cell>
          <cell r="BC86">
            <v>2650.14</v>
          </cell>
          <cell r="BD86">
            <v>2643.92</v>
          </cell>
          <cell r="BE86">
            <v>2643.92</v>
          </cell>
          <cell r="BF86">
            <v>2626</v>
          </cell>
          <cell r="BG86">
            <v>2706.56</v>
          </cell>
          <cell r="BH86">
            <v>2641.37</v>
          </cell>
          <cell r="BI86">
            <v>2641.37</v>
          </cell>
          <cell r="BJ86">
            <v>2561.94</v>
          </cell>
          <cell r="BK86">
            <v>2585.7800000000002</v>
          </cell>
          <cell r="BL86">
            <v>2489.14</v>
          </cell>
          <cell r="BM86">
            <v>2429.58</v>
          </cell>
          <cell r="BN86">
            <v>2528.46</v>
          </cell>
          <cell r="BO86">
            <v>2517.84</v>
          </cell>
          <cell r="BP86">
            <v>2441.87</v>
          </cell>
          <cell r="BQ86">
            <v>2502.48</v>
          </cell>
          <cell r="BR86">
            <v>2464.27</v>
          </cell>
          <cell r="BS86">
            <v>2389.9899999999998</v>
          </cell>
          <cell r="BT86">
            <v>2412.61</v>
          </cell>
          <cell r="BU86">
            <v>2314.48</v>
          </cell>
          <cell r="BV86">
            <v>2377.38</v>
          </cell>
          <cell r="BW86">
            <v>2447.3000000000002</v>
          </cell>
          <cell r="BX86">
            <v>2363.58</v>
          </cell>
          <cell r="BY86">
            <v>2353.63</v>
          </cell>
          <cell r="BZ86">
            <v>2341.5700000000002</v>
          </cell>
          <cell r="CA86">
            <v>2299.2800000000002</v>
          </cell>
          <cell r="CB86">
            <v>2242.15</v>
          </cell>
          <cell r="CC86">
            <v>2233.14</v>
          </cell>
          <cell r="CD86">
            <v>2320.5500000000002</v>
          </cell>
          <cell r="CE86">
            <v>2304.36</v>
          </cell>
          <cell r="CF86">
            <v>2339.71</v>
          </cell>
          <cell r="CG86">
            <v>2304.14</v>
          </cell>
          <cell r="CH86">
            <v>2185.63</v>
          </cell>
          <cell r="CI86">
            <v>2189.37</v>
          </cell>
          <cell r="CJ86">
            <v>2120.17</v>
          </cell>
          <cell r="CK86">
            <v>2056.9</v>
          </cell>
          <cell r="CL86">
            <v>2130.25</v>
          </cell>
          <cell r="CM86">
            <v>2094.79</v>
          </cell>
          <cell r="CN86">
            <v>2060.88</v>
          </cell>
          <cell r="CO86">
            <v>2103.4499999999998</v>
          </cell>
          <cell r="CP86">
            <v>2077.0500000000002</v>
          </cell>
          <cell r="CQ86">
            <v>1997.3</v>
          </cell>
          <cell r="CR86">
            <v>1963.02</v>
          </cell>
          <cell r="CS86">
            <v>1988.59</v>
          </cell>
          <cell r="CT86">
            <v>1948.97</v>
          </cell>
          <cell r="CU86">
            <v>1946.14</v>
          </cell>
          <cell r="CV86">
            <v>1746</v>
          </cell>
          <cell r="CW86">
            <v>1696.52</v>
          </cell>
          <cell r="CX86">
            <v>1596.85</v>
          </cell>
          <cell r="CY86">
            <v>1501.06</v>
          </cell>
          <cell r="CZ86">
            <v>1413.29</v>
          </cell>
          <cell r="DA86">
            <v>1414.57</v>
          </cell>
          <cell r="DB86">
            <v>1433.31</v>
          </cell>
          <cell r="DC86">
            <v>1263.04</v>
          </cell>
          <cell r="DD86">
            <v>1271.7</v>
          </cell>
          <cell r="DE86" t="e">
            <v>#N/A</v>
          </cell>
          <cell r="DF86" t="e">
            <v>#N/A</v>
          </cell>
          <cell r="DG86" t="e">
            <v>#N/A</v>
          </cell>
          <cell r="DH86" t="e">
            <v>#N/A</v>
          </cell>
          <cell r="DI86" t="e">
            <v>#N/A</v>
          </cell>
          <cell r="DJ86" t="e">
            <v>#N/A</v>
          </cell>
          <cell r="DK86" t="e">
            <v>#N/A</v>
          </cell>
          <cell r="DL86" t="e">
            <v>#N/A</v>
          </cell>
          <cell r="DM86" t="e">
            <v>#N/A</v>
          </cell>
          <cell r="DN86" t="e">
            <v>#N/A</v>
          </cell>
          <cell r="DO86" t="e">
            <v>#N/A</v>
          </cell>
          <cell r="DP86" t="e">
            <v>#N/A</v>
          </cell>
          <cell r="DQ86" t="e">
            <v>#N/A</v>
          </cell>
          <cell r="DR86" t="e">
            <v>#N/A</v>
          </cell>
          <cell r="DS86" t="e">
            <v>#N/A</v>
          </cell>
          <cell r="DT86" t="e">
            <v>#N/A</v>
          </cell>
        </row>
        <row r="87">
          <cell r="A87" t="str">
            <v>IDR Cash Syariah Fund</v>
          </cell>
          <cell r="B87" t="str">
            <v>AIA FINANCIAL (d/h AIG?LIFE)</v>
          </cell>
          <cell r="C87" t="str">
            <v>SCBF</v>
          </cell>
          <cell r="D87" t="str">
            <v>SCBFC</v>
          </cell>
          <cell r="E87" t="str">
            <v>Sycash</v>
          </cell>
          <cell r="F87">
            <v>1361.79</v>
          </cell>
          <cell r="G87">
            <v>1357.25</v>
          </cell>
          <cell r="H87">
            <v>1351.96</v>
          </cell>
          <cell r="I87">
            <v>1347.09</v>
          </cell>
          <cell r="J87">
            <v>1342.42</v>
          </cell>
          <cell r="K87">
            <v>1337.39</v>
          </cell>
          <cell r="L87">
            <v>1332.35</v>
          </cell>
          <cell r="M87">
            <v>1327.12</v>
          </cell>
          <cell r="N87">
            <v>1322.23</v>
          </cell>
          <cell r="O87">
            <v>1317.12</v>
          </cell>
          <cell r="P87">
            <v>1311.62</v>
          </cell>
          <cell r="Q87">
            <v>1306.47</v>
          </cell>
          <cell r="R87">
            <v>1300.6300000000001</v>
          </cell>
          <cell r="S87">
            <v>1294.93</v>
          </cell>
          <cell r="T87">
            <v>1289.6199999999999</v>
          </cell>
          <cell r="U87">
            <v>1283.9100000000001</v>
          </cell>
          <cell r="V87">
            <v>1278.8699999999999</v>
          </cell>
          <cell r="W87">
            <v>1273.75</v>
          </cell>
          <cell r="X87">
            <v>1268.7447999999999</v>
          </cell>
          <cell r="Y87">
            <v>1263.45</v>
          </cell>
          <cell r="Z87">
            <v>1258.51</v>
          </cell>
          <cell r="AA87">
            <v>1253.05</v>
          </cell>
          <cell r="AB87">
            <v>1248.02</v>
          </cell>
          <cell r="AC87">
            <v>1243.1199999999999</v>
          </cell>
          <cell r="AD87">
            <v>1237.01</v>
          </cell>
          <cell r="AE87">
            <v>1231.6400000000001</v>
          </cell>
          <cell r="AF87">
            <v>1226.74</v>
          </cell>
          <cell r="AG87">
            <v>1222.8800000000001</v>
          </cell>
          <cell r="AH87">
            <v>1217.8900000000001</v>
          </cell>
          <cell r="AI87">
            <v>1212.73</v>
          </cell>
          <cell r="AJ87">
            <v>1206.7</v>
          </cell>
          <cell r="AK87">
            <v>1200.73</v>
          </cell>
          <cell r="AL87">
            <v>1196.44</v>
          </cell>
          <cell r="AM87">
            <v>1190.98</v>
          </cell>
          <cell r="AN87">
            <v>1185.4000000000001</v>
          </cell>
          <cell r="AO87">
            <v>1179.0899999999999</v>
          </cell>
          <cell r="AP87">
            <v>1176.5899999999999</v>
          </cell>
          <cell r="AQ87">
            <v>1171.67</v>
          </cell>
          <cell r="AR87">
            <v>1167.24</v>
          </cell>
          <cell r="AS87">
            <v>1162.67</v>
          </cell>
          <cell r="AT87">
            <v>1158.94</v>
          </cell>
          <cell r="AU87">
            <v>1154.23</v>
          </cell>
          <cell r="AV87">
            <v>1150</v>
          </cell>
          <cell r="AW87">
            <v>1146.55</v>
          </cell>
          <cell r="AX87">
            <v>1142.75</v>
          </cell>
          <cell r="AY87">
            <v>1141.5669</v>
          </cell>
          <cell r="AZ87">
            <v>1137.8722</v>
          </cell>
          <cell r="BA87">
            <v>1134.5006000000001</v>
          </cell>
          <cell r="BB87">
            <v>1131.3699999999999</v>
          </cell>
          <cell r="BC87">
            <v>1128.06</v>
          </cell>
          <cell r="BD87">
            <v>1124.22</v>
          </cell>
          <cell r="BE87">
            <v>1124.22</v>
          </cell>
          <cell r="BF87">
            <v>1121.28</v>
          </cell>
          <cell r="BG87">
            <v>1117.9000000000001</v>
          </cell>
          <cell r="BH87">
            <v>1114.79</v>
          </cell>
          <cell r="BI87">
            <v>1114.79</v>
          </cell>
          <cell r="BJ87">
            <v>1112.03</v>
          </cell>
          <cell r="BK87">
            <v>1108.79</v>
          </cell>
          <cell r="BL87">
            <v>1106.1300000000001</v>
          </cell>
          <cell r="BM87">
            <v>1103.6199999999999</v>
          </cell>
          <cell r="BN87">
            <v>1100.26</v>
          </cell>
          <cell r="BO87">
            <v>1097.1199999999999</v>
          </cell>
          <cell r="BP87">
            <v>1094.2094999999999</v>
          </cell>
          <cell r="BQ87">
            <v>1091.6491000000001</v>
          </cell>
          <cell r="BR87">
            <v>1087.5110999999999</v>
          </cell>
          <cell r="BS87">
            <v>1084.9572000000001</v>
          </cell>
          <cell r="BT87">
            <v>1081.8109999999999</v>
          </cell>
          <cell r="BU87">
            <v>1078.1468</v>
          </cell>
          <cell r="BV87">
            <v>1074.5483999999999</v>
          </cell>
          <cell r="BW87">
            <v>1072.0894000000001</v>
          </cell>
          <cell r="BX87">
            <v>1070.0172</v>
          </cell>
          <cell r="BY87">
            <v>1067.0012999999999</v>
          </cell>
          <cell r="BZ87">
            <v>1063.3579999999999</v>
          </cell>
          <cell r="CA87">
            <v>1060.1545000000001</v>
          </cell>
          <cell r="CB87">
            <v>1056.3178</v>
          </cell>
          <cell r="CC87">
            <v>1052.586</v>
          </cell>
          <cell r="CD87">
            <v>1050.1519000000001</v>
          </cell>
          <cell r="CE87">
            <v>1047.3089</v>
          </cell>
          <cell r="CF87">
            <v>1044.1851999999999</v>
          </cell>
          <cell r="CG87">
            <v>1041.4770000000001</v>
          </cell>
          <cell r="CH87">
            <v>1038.6206999999999</v>
          </cell>
          <cell r="CI87">
            <v>1035.0074999999999</v>
          </cell>
          <cell r="CJ87">
            <v>1033.1315</v>
          </cell>
          <cell r="CK87">
            <v>1029.5894000000001</v>
          </cell>
          <cell r="CL87">
            <v>1025.8449000000001</v>
          </cell>
          <cell r="CM87">
            <v>1021.5036</v>
          </cell>
          <cell r="CN87">
            <v>1016.5555000000001</v>
          </cell>
          <cell r="CO87">
            <v>1012.6044000000001</v>
          </cell>
          <cell r="CP87">
            <v>1008.2046</v>
          </cell>
          <cell r="CQ87">
            <v>1004.0894</v>
          </cell>
          <cell r="CR87">
            <v>999.90189999999996</v>
          </cell>
          <cell r="CS87" t="e">
            <v>#N/A</v>
          </cell>
          <cell r="CT87" t="e">
            <v>#N/A</v>
          </cell>
          <cell r="CU87" t="e">
            <v>#N/A</v>
          </cell>
          <cell r="CV87" t="e">
            <v>#N/A</v>
          </cell>
          <cell r="CW87" t="e">
            <v>#N/A</v>
          </cell>
          <cell r="CX87" t="e">
            <v>#N/A</v>
          </cell>
          <cell r="CY87" t="e">
            <v>#N/A</v>
          </cell>
          <cell r="CZ87" t="e">
            <v>#N/A</v>
          </cell>
          <cell r="DA87" t="e">
            <v>#N/A</v>
          </cell>
          <cell r="DB87" t="e">
            <v>#N/A</v>
          </cell>
          <cell r="DC87" t="e">
            <v>#N/A</v>
          </cell>
          <cell r="DD87" t="e">
            <v>#N/A</v>
          </cell>
          <cell r="DE87" t="e">
            <v>#N/A</v>
          </cell>
          <cell r="DF87" t="e">
            <v>#N/A</v>
          </cell>
          <cell r="DG87" t="e">
            <v>#N/A</v>
          </cell>
          <cell r="DH87" t="e">
            <v>#N/A</v>
          </cell>
          <cell r="DI87" t="e">
            <v>#N/A</v>
          </cell>
          <cell r="DJ87" t="e">
            <v>#N/A</v>
          </cell>
          <cell r="DK87" t="e">
            <v>#N/A</v>
          </cell>
          <cell r="DL87" t="e">
            <v>#N/A</v>
          </cell>
          <cell r="DM87" t="e">
            <v>#N/A</v>
          </cell>
          <cell r="DN87" t="e">
            <v>#N/A</v>
          </cell>
          <cell r="DO87" t="e">
            <v>#N/A</v>
          </cell>
          <cell r="DP87" t="e">
            <v>#N/A</v>
          </cell>
          <cell r="DQ87" t="e">
            <v>#N/A</v>
          </cell>
          <cell r="DR87" t="e">
            <v>#N/A</v>
          </cell>
          <cell r="DS87" t="e">
            <v>#N/A</v>
          </cell>
          <cell r="DT87" t="e">
            <v>#N/A</v>
          </cell>
        </row>
        <row r="88">
          <cell r="A88" t="str">
            <v>IDR Fixed Income Fund</v>
          </cell>
          <cell r="B88" t="str">
            <v>AIA FINANCIAL (d/h AIG?LIFE)</v>
          </cell>
          <cell r="C88" t="str">
            <v>RFF</v>
          </cell>
          <cell r="D88" t="str">
            <v>RFF</v>
          </cell>
          <cell r="E88" t="str">
            <v>Fixed</v>
          </cell>
          <cell r="F88">
            <v>3372.41</v>
          </cell>
          <cell r="G88">
            <v>3343.66</v>
          </cell>
          <cell r="H88">
            <v>3292.15</v>
          </cell>
          <cell r="I88">
            <v>3250.44</v>
          </cell>
          <cell r="J88">
            <v>3388.15</v>
          </cell>
          <cell r="K88">
            <v>3443.07</v>
          </cell>
          <cell r="L88">
            <v>3407.59</v>
          </cell>
          <cell r="M88">
            <v>3426.7</v>
          </cell>
          <cell r="N88">
            <v>3316.96</v>
          </cell>
          <cell r="O88">
            <v>3242.99</v>
          </cell>
          <cell r="P88">
            <v>3258.19</v>
          </cell>
          <cell r="Q88">
            <v>3202.91</v>
          </cell>
          <cell r="R88">
            <v>3082.25</v>
          </cell>
          <cell r="S88">
            <v>3076.24</v>
          </cell>
          <cell r="T88">
            <v>2985.47</v>
          </cell>
          <cell r="U88">
            <v>3031.68</v>
          </cell>
          <cell r="V88">
            <v>2948.84</v>
          </cell>
          <cell r="W88">
            <v>2797.33</v>
          </cell>
          <cell r="X88">
            <v>2921.9457000000002</v>
          </cell>
          <cell r="Y88">
            <v>2961.68</v>
          </cell>
          <cell r="Z88">
            <v>3002.17</v>
          </cell>
          <cell r="AA88">
            <v>3006.49</v>
          </cell>
          <cell r="AB88">
            <v>3054.91</v>
          </cell>
          <cell r="AC88">
            <v>3100.61</v>
          </cell>
          <cell r="AD88">
            <v>3170.19</v>
          </cell>
          <cell r="AE88">
            <v>3132.1</v>
          </cell>
          <cell r="AF88">
            <v>2979.45</v>
          </cell>
          <cell r="AG88">
            <v>3000.32</v>
          </cell>
          <cell r="AH88">
            <v>2925.45</v>
          </cell>
          <cell r="AI88">
            <v>2849.77</v>
          </cell>
          <cell r="AJ88">
            <v>2868.21</v>
          </cell>
          <cell r="AK88">
            <v>2870.3</v>
          </cell>
          <cell r="AL88">
            <v>2832.75</v>
          </cell>
          <cell r="AM88">
            <v>2848.8</v>
          </cell>
          <cell r="AN88">
            <v>2847.99</v>
          </cell>
          <cell r="AO88">
            <v>2823.07</v>
          </cell>
          <cell r="AP88">
            <v>2758.92</v>
          </cell>
          <cell r="AQ88">
            <v>2680.42</v>
          </cell>
          <cell r="AR88">
            <v>2727.99</v>
          </cell>
          <cell r="AS88">
            <v>2682.38</v>
          </cell>
          <cell r="AT88">
            <v>2872.12</v>
          </cell>
          <cell r="AU88">
            <v>2711.95</v>
          </cell>
          <cell r="AV88">
            <v>2679.77</v>
          </cell>
          <cell r="AW88">
            <v>2767.36</v>
          </cell>
          <cell r="AX88">
            <v>2859.88</v>
          </cell>
          <cell r="AY88">
            <v>3087.4580999999998</v>
          </cell>
          <cell r="AZ88">
            <v>3158.8627999999999</v>
          </cell>
          <cell r="BA88">
            <v>3124.0538999999999</v>
          </cell>
          <cell r="BB88">
            <v>3163.33</v>
          </cell>
          <cell r="BC88">
            <v>3147.33</v>
          </cell>
          <cell r="BD88">
            <v>3156.36</v>
          </cell>
          <cell r="BE88">
            <v>3156.36</v>
          </cell>
          <cell r="BF88">
            <v>3137.88</v>
          </cell>
          <cell r="BG88">
            <v>3071.88</v>
          </cell>
          <cell r="BH88">
            <v>3025.07</v>
          </cell>
          <cell r="BI88">
            <v>3025.07</v>
          </cell>
          <cell r="BJ88">
            <v>2980.81</v>
          </cell>
          <cell r="BK88">
            <v>3050.65</v>
          </cell>
          <cell r="BL88">
            <v>2972.72</v>
          </cell>
          <cell r="BM88">
            <v>2919.17</v>
          </cell>
          <cell r="BN88">
            <v>2994.08</v>
          </cell>
          <cell r="BO88">
            <v>2983.99</v>
          </cell>
          <cell r="BP88">
            <v>3032.7469000000001</v>
          </cell>
          <cell r="BQ88">
            <v>3055.8393999999998</v>
          </cell>
          <cell r="BR88">
            <v>2937.6325999999999</v>
          </cell>
          <cell r="BS88">
            <v>2840.2737999999999</v>
          </cell>
          <cell r="BT88">
            <v>2886.4791</v>
          </cell>
          <cell r="BU88">
            <v>2771.1172999999999</v>
          </cell>
          <cell r="BV88">
            <v>2777.3042</v>
          </cell>
          <cell r="BW88">
            <v>2730.4729000000002</v>
          </cell>
          <cell r="BX88">
            <v>2659.9198999999999</v>
          </cell>
          <cell r="BY88">
            <v>2655.0196000000001</v>
          </cell>
          <cell r="BZ88">
            <v>2620.2838999999999</v>
          </cell>
          <cell r="CA88">
            <v>2553.1093000000001</v>
          </cell>
          <cell r="CB88">
            <v>2460.1052</v>
          </cell>
          <cell r="CC88">
            <v>2447.4326000000001</v>
          </cell>
          <cell r="CD88">
            <v>2570.4641999999999</v>
          </cell>
          <cell r="CE88">
            <v>2572.4083000000001</v>
          </cell>
          <cell r="CF88">
            <v>2604.3451</v>
          </cell>
          <cell r="CG88">
            <v>2563.1855</v>
          </cell>
          <cell r="CH88">
            <v>2483.2518</v>
          </cell>
          <cell r="CI88">
            <v>2478.6669000000002</v>
          </cell>
          <cell r="CJ88">
            <v>2440.1248000000001</v>
          </cell>
          <cell r="CK88">
            <v>2362.6541999999999</v>
          </cell>
          <cell r="CL88">
            <v>2395.4121</v>
          </cell>
          <cell r="CM88">
            <v>2336.114</v>
          </cell>
          <cell r="CN88">
            <v>2264.6905999999999</v>
          </cell>
          <cell r="CO88">
            <v>2253.4600999999998</v>
          </cell>
          <cell r="CP88">
            <v>2203.4933999999998</v>
          </cell>
          <cell r="CQ88">
            <v>2185.7231000000002</v>
          </cell>
          <cell r="CR88">
            <v>2180.3834999999999</v>
          </cell>
          <cell r="CS88">
            <v>2169.9376000000002</v>
          </cell>
          <cell r="CT88">
            <v>2108.4522999999999</v>
          </cell>
          <cell r="CU88">
            <v>2134.4560999999999</v>
          </cell>
          <cell r="CV88">
            <v>2037.5905</v>
          </cell>
          <cell r="CW88">
            <v>2058.1021999999998</v>
          </cell>
          <cell r="CX88">
            <v>1949.098</v>
          </cell>
          <cell r="CY88">
            <v>1896.0192999999999</v>
          </cell>
          <cell r="CZ88">
            <v>1801.6552999999999</v>
          </cell>
          <cell r="DA88">
            <v>1901.8269</v>
          </cell>
          <cell r="DB88">
            <v>1868.5519999999999</v>
          </cell>
          <cell r="DC88">
            <v>1634.5949000000001</v>
          </cell>
          <cell r="DD88" t="e">
            <v>#N/A</v>
          </cell>
          <cell r="DE88" t="e">
            <v>#N/A</v>
          </cell>
          <cell r="DF88" t="e">
            <v>#N/A</v>
          </cell>
          <cell r="DG88" t="e">
            <v>#N/A</v>
          </cell>
          <cell r="DH88" t="e">
            <v>#N/A</v>
          </cell>
          <cell r="DI88" t="e">
            <v>#N/A</v>
          </cell>
          <cell r="DJ88" t="e">
            <v>#N/A</v>
          </cell>
          <cell r="DK88" t="e">
            <v>#N/A</v>
          </cell>
          <cell r="DL88" t="e">
            <v>#N/A</v>
          </cell>
          <cell r="DM88">
            <v>1920.9075</v>
          </cell>
          <cell r="DN88">
            <v>1869.2163</v>
          </cell>
          <cell r="DO88">
            <v>1869.2163</v>
          </cell>
          <cell r="DP88">
            <v>1926.4169999999999</v>
          </cell>
          <cell r="DQ88">
            <v>1913.4879000000001</v>
          </cell>
          <cell r="DR88">
            <v>1875.8149000000001</v>
          </cell>
          <cell r="DS88">
            <v>1898.4196999999999</v>
          </cell>
          <cell r="DT88">
            <v>1910.3340000000001</v>
          </cell>
        </row>
        <row r="89">
          <cell r="A89" t="str">
            <v>USD Fixed Income Fund</v>
          </cell>
          <cell r="B89" t="str">
            <v>AIA FINANCIAL (d/h AIG?LIFE)</v>
          </cell>
          <cell r="C89" t="str">
            <v>DFF</v>
          </cell>
          <cell r="D89" t="str">
            <v>DFF</v>
          </cell>
          <cell r="E89" t="str">
            <v>USDFixed</v>
          </cell>
          <cell r="F89">
            <v>2.6297999999999999</v>
          </cell>
          <cell r="G89">
            <v>2.5712000000000002</v>
          </cell>
          <cell r="H89">
            <v>2.5430999999999999</v>
          </cell>
          <cell r="I89">
            <v>2.5684999999999998</v>
          </cell>
          <cell r="J89">
            <v>2.6579000000000002</v>
          </cell>
          <cell r="K89">
            <v>2.7128999999999999</v>
          </cell>
          <cell r="L89">
            <v>2.7085699999999999</v>
          </cell>
          <cell r="M89">
            <v>2.6899000000000002</v>
          </cell>
          <cell r="N89">
            <v>2.6472000000000002</v>
          </cell>
          <cell r="O89">
            <v>2.6034999999999999</v>
          </cell>
          <cell r="P89">
            <v>2.6071</v>
          </cell>
          <cell r="Q89">
            <v>2.5771000000000002</v>
          </cell>
          <cell r="R89">
            <v>2.5306000000000002</v>
          </cell>
          <cell r="S89">
            <v>2.4904999999999999</v>
          </cell>
          <cell r="T89">
            <v>2.4597000000000002</v>
          </cell>
          <cell r="U89">
            <v>2.4731999999999998</v>
          </cell>
          <cell r="V89">
            <v>2.4912000000000001</v>
          </cell>
          <cell r="W89">
            <v>2.4129</v>
          </cell>
          <cell r="X89">
            <v>2.4439000000000002</v>
          </cell>
          <cell r="Y89">
            <v>2.5015999999999998</v>
          </cell>
          <cell r="Z89">
            <v>2.4914000000000001</v>
          </cell>
          <cell r="AA89">
            <v>2.5327000000000002</v>
          </cell>
          <cell r="AB89">
            <v>2.5766</v>
          </cell>
          <cell r="AC89">
            <v>2.5842000000000001</v>
          </cell>
          <cell r="AD89">
            <v>2.5910000000000002</v>
          </cell>
          <cell r="AE89">
            <v>2.5745</v>
          </cell>
          <cell r="AF89">
            <v>2.5108999999999999</v>
          </cell>
          <cell r="AG89">
            <v>2.5388000000000002</v>
          </cell>
          <cell r="AH89">
            <v>2.5165999999999999</v>
          </cell>
          <cell r="AI89">
            <v>2.4792999999999998</v>
          </cell>
          <cell r="AJ89">
            <v>2.5110000000000001</v>
          </cell>
          <cell r="AK89">
            <v>2.4925999999999999</v>
          </cell>
          <cell r="AL89">
            <v>2.4729000000000001</v>
          </cell>
          <cell r="AM89">
            <v>2.4861</v>
          </cell>
          <cell r="AN89">
            <v>2.4190999999999998</v>
          </cell>
          <cell r="AO89">
            <v>2.4062000000000001</v>
          </cell>
          <cell r="AP89">
            <v>2.3915000000000002</v>
          </cell>
          <cell r="AQ89">
            <v>2.3277999999999999</v>
          </cell>
          <cell r="AR89">
            <v>2.3199999999999998</v>
          </cell>
          <cell r="AS89">
            <v>2.3127</v>
          </cell>
          <cell r="AT89">
            <v>2.3734000000000002</v>
          </cell>
          <cell r="AU89">
            <v>2.2841999999999998</v>
          </cell>
          <cell r="AV89">
            <v>2.2153</v>
          </cell>
          <cell r="AW89">
            <v>2.3197999999999999</v>
          </cell>
          <cell r="AX89">
            <v>2.31</v>
          </cell>
          <cell r="AY89">
            <v>2.4205700000000001</v>
          </cell>
          <cell r="AZ89">
            <v>2.5032199999999998</v>
          </cell>
          <cell r="BA89">
            <v>2.45451</v>
          </cell>
          <cell r="BB89">
            <v>2.4677099999999998</v>
          </cell>
          <cell r="BC89">
            <v>2.4759500000000001</v>
          </cell>
          <cell r="BD89">
            <v>2.4914299999999998</v>
          </cell>
          <cell r="BE89">
            <v>2.4914299999999998</v>
          </cell>
          <cell r="BF89">
            <v>2.4865499999999998</v>
          </cell>
          <cell r="BG89">
            <v>2.4781</v>
          </cell>
          <cell r="BH89">
            <v>2.46007</v>
          </cell>
          <cell r="BI89">
            <v>2.46007</v>
          </cell>
          <cell r="BJ89">
            <v>2.4251299999999998</v>
          </cell>
          <cell r="BK89">
            <v>2.4029799999999999</v>
          </cell>
          <cell r="BL89">
            <v>2.3477800000000002</v>
          </cell>
          <cell r="BM89">
            <v>2.2961399999999998</v>
          </cell>
          <cell r="BN89">
            <v>2.3402699999999999</v>
          </cell>
          <cell r="BO89">
            <v>2.3369900000000001</v>
          </cell>
          <cell r="BP89">
            <v>2.35954</v>
          </cell>
          <cell r="BQ89">
            <v>2.3233700000000002</v>
          </cell>
          <cell r="BR89">
            <v>2.2934100000000002</v>
          </cell>
          <cell r="BS89">
            <v>2.2663899999999999</v>
          </cell>
          <cell r="BT89">
            <v>2.2819500000000001</v>
          </cell>
          <cell r="BU89">
            <v>2.1763300000000001</v>
          </cell>
          <cell r="BV89">
            <v>2.24674</v>
          </cell>
          <cell r="BW89">
            <v>2.2554500000000002</v>
          </cell>
          <cell r="BX89">
            <v>2.2176499999999999</v>
          </cell>
          <cell r="BY89">
            <v>2.21401</v>
          </cell>
          <cell r="BZ89">
            <v>2.1909700000000001</v>
          </cell>
          <cell r="CA89">
            <v>2.1673800000000001</v>
          </cell>
          <cell r="CB89">
            <v>2.1618200000000001</v>
          </cell>
          <cell r="CC89">
            <v>2.1610499999999999</v>
          </cell>
          <cell r="CD89">
            <v>2.1708599999999998</v>
          </cell>
          <cell r="CE89">
            <v>2.1997599999999999</v>
          </cell>
          <cell r="CF89">
            <v>2.2183099999999998</v>
          </cell>
          <cell r="CG89">
            <v>2.19998</v>
          </cell>
          <cell r="CH89">
            <v>2.17666</v>
          </cell>
          <cell r="CI89">
            <v>2.12866</v>
          </cell>
          <cell r="CJ89">
            <v>2.0799300000000001</v>
          </cell>
          <cell r="CK89">
            <v>2.04603</v>
          </cell>
          <cell r="CL89">
            <v>2.0506799999999998</v>
          </cell>
          <cell r="CM89">
            <v>1.97021</v>
          </cell>
          <cell r="CN89">
            <v>1.99596</v>
          </cell>
          <cell r="CO89">
            <v>1.97065</v>
          </cell>
          <cell r="CP89">
            <v>1.9666600000000001</v>
          </cell>
          <cell r="CQ89">
            <v>1.9737499999999999</v>
          </cell>
          <cell r="CR89">
            <v>1.9565600000000001</v>
          </cell>
          <cell r="CS89">
            <v>1.94072</v>
          </cell>
          <cell r="CT89">
            <v>1.91079</v>
          </cell>
          <cell r="CU89">
            <v>1.88483</v>
          </cell>
          <cell r="CV89">
            <v>1.8360000000000001</v>
          </cell>
          <cell r="CW89">
            <v>1.80657</v>
          </cell>
          <cell r="CX89">
            <v>1.7225299999999999</v>
          </cell>
          <cell r="CY89">
            <v>1.6341600000000001</v>
          </cell>
          <cell r="CZ89">
            <v>1.58596</v>
          </cell>
          <cell r="DA89">
            <v>1.58345</v>
          </cell>
          <cell r="DB89">
            <v>1.5510699999999999</v>
          </cell>
          <cell r="DC89">
            <v>1.4756800000000001</v>
          </cell>
          <cell r="DD89" t="e">
            <v>#N/A</v>
          </cell>
          <cell r="DE89" t="e">
            <v>#N/A</v>
          </cell>
          <cell r="DF89" t="e">
            <v>#N/A</v>
          </cell>
          <cell r="DG89" t="e">
            <v>#N/A</v>
          </cell>
          <cell r="DH89" t="e">
            <v>#N/A</v>
          </cell>
          <cell r="DI89" t="e">
            <v>#N/A</v>
          </cell>
          <cell r="DJ89" t="e">
            <v>#N/A</v>
          </cell>
          <cell r="DK89" t="e">
            <v>#N/A</v>
          </cell>
          <cell r="DL89" t="e">
            <v>#N/A</v>
          </cell>
          <cell r="DM89">
            <v>1.70706</v>
          </cell>
          <cell r="DN89">
            <v>1.7045300000000001</v>
          </cell>
          <cell r="DO89">
            <v>1.7045300000000001</v>
          </cell>
          <cell r="DP89">
            <v>1.7060599999999999</v>
          </cell>
          <cell r="DQ89">
            <v>1.69126</v>
          </cell>
          <cell r="DR89">
            <v>1.6661699999999999</v>
          </cell>
          <cell r="DS89">
            <v>1.6608000000000001</v>
          </cell>
          <cell r="DT89">
            <v>1.68994</v>
          </cell>
        </row>
        <row r="90">
          <cell r="A90" t="str">
            <v>IDR Equity Fund</v>
          </cell>
          <cell r="B90" t="str">
            <v>AIA FINANCIAL (d/h AIG?LIFE)</v>
          </cell>
          <cell r="C90" t="str">
            <v>REF</v>
          </cell>
          <cell r="D90" t="str">
            <v>REF</v>
          </cell>
          <cell r="E90" t="str">
            <v>Equity</v>
          </cell>
          <cell r="F90">
            <v>14510.22</v>
          </cell>
          <cell r="G90">
            <v>14283.96</v>
          </cell>
          <cell r="H90">
            <v>14378.42</v>
          </cell>
          <cell r="I90">
            <v>14004.95</v>
          </cell>
          <cell r="J90">
            <v>14927.19</v>
          </cell>
          <cell r="K90">
            <v>14806.71</v>
          </cell>
          <cell r="L90">
            <v>15054.44</v>
          </cell>
          <cell r="M90">
            <v>14580.59</v>
          </cell>
          <cell r="N90">
            <v>14054.73</v>
          </cell>
          <cell r="O90">
            <v>13418.97</v>
          </cell>
          <cell r="P90">
            <v>13527.24</v>
          </cell>
          <cell r="Q90">
            <v>13598.57</v>
          </cell>
          <cell r="R90">
            <v>13303.46</v>
          </cell>
          <cell r="S90">
            <v>12903.18</v>
          </cell>
          <cell r="T90">
            <v>12845.26</v>
          </cell>
          <cell r="U90">
            <v>12559.67</v>
          </cell>
          <cell r="V90">
            <v>12589.73</v>
          </cell>
          <cell r="W90">
            <v>11773.19</v>
          </cell>
          <cell r="X90">
            <v>12713.7019</v>
          </cell>
          <cell r="Y90">
            <v>13545.94</v>
          </cell>
          <cell r="Z90">
            <v>13572.96</v>
          </cell>
          <cell r="AA90">
            <v>14653.46</v>
          </cell>
          <cell r="AB90">
            <v>14152.41</v>
          </cell>
          <cell r="AC90">
            <v>15377.9</v>
          </cell>
          <cell r="AD90">
            <v>15164.73</v>
          </cell>
          <cell r="AE90">
            <v>14719.81</v>
          </cell>
          <cell r="AF90">
            <v>14555.25</v>
          </cell>
          <cell r="AG90">
            <v>14321.13</v>
          </cell>
          <cell r="AH90">
            <v>14057.19</v>
          </cell>
          <cell r="AI90">
            <v>14199.89</v>
          </cell>
          <cell r="AJ90">
            <v>14182.86</v>
          </cell>
          <cell r="AK90">
            <v>14117.32</v>
          </cell>
          <cell r="AL90">
            <v>13290</v>
          </cell>
          <cell r="AM90">
            <v>13466.58</v>
          </cell>
          <cell r="AN90">
            <v>13258.25</v>
          </cell>
          <cell r="AO90">
            <v>12876.93</v>
          </cell>
          <cell r="AP90">
            <v>12571.67</v>
          </cell>
          <cell r="AQ90">
            <v>12005.69</v>
          </cell>
          <cell r="AR90">
            <v>11529.68</v>
          </cell>
          <cell r="AS90">
            <v>11550.46</v>
          </cell>
          <cell r="AT90">
            <v>12261.13</v>
          </cell>
          <cell r="AU90">
            <v>11684.69</v>
          </cell>
          <cell r="AV90">
            <v>11434.7</v>
          </cell>
          <cell r="AW90">
            <v>12705.28</v>
          </cell>
          <cell r="AX90">
            <v>13492.48</v>
          </cell>
          <cell r="AY90">
            <v>14159.9205</v>
          </cell>
          <cell r="AZ90">
            <v>14094.5821</v>
          </cell>
          <cell r="BA90">
            <v>13667.022300000001</v>
          </cell>
          <cell r="BB90">
            <v>13216.56</v>
          </cell>
          <cell r="BC90">
            <v>12184.8</v>
          </cell>
          <cell r="BD90">
            <v>11926.35</v>
          </cell>
          <cell r="BE90">
            <v>11926.35</v>
          </cell>
          <cell r="BF90">
            <v>11827.77</v>
          </cell>
          <cell r="BG90">
            <v>11932.05</v>
          </cell>
          <cell r="BH90">
            <v>11697.18</v>
          </cell>
          <cell r="BI90">
            <v>11697.18</v>
          </cell>
          <cell r="BJ90">
            <v>11077.83</v>
          </cell>
          <cell r="BK90">
            <v>11532.97</v>
          </cell>
          <cell r="BL90">
            <v>10988.33</v>
          </cell>
          <cell r="BM90">
            <v>10610.75</v>
          </cell>
          <cell r="BN90">
            <v>11761.67</v>
          </cell>
          <cell r="BO90">
            <v>11739.43</v>
          </cell>
          <cell r="BP90">
            <v>11270.821900000001</v>
          </cell>
          <cell r="BQ90">
            <v>11141.3521</v>
          </cell>
          <cell r="BR90">
            <v>10809.4511</v>
          </cell>
          <cell r="BS90">
            <v>10430.0404</v>
          </cell>
          <cell r="BT90">
            <v>10753.308999999999</v>
          </cell>
          <cell r="BU90">
            <v>9900.8040000000001</v>
          </cell>
          <cell r="BV90">
            <v>10871.397199999999</v>
          </cell>
          <cell r="BW90">
            <v>11772.5849</v>
          </cell>
          <cell r="BX90">
            <v>10992.1556</v>
          </cell>
          <cell r="BY90">
            <v>10850.9712</v>
          </cell>
          <cell r="BZ90">
            <v>10878.173000000001</v>
          </cell>
          <cell r="CA90">
            <v>10524.9969</v>
          </cell>
          <cell r="CB90">
            <v>9835.0357000000004</v>
          </cell>
          <cell r="CC90">
            <v>9829.1934000000001</v>
          </cell>
          <cell r="CD90">
            <v>10630.2947</v>
          </cell>
          <cell r="CE90">
            <v>10215.1464</v>
          </cell>
          <cell r="CF90">
            <v>10755.4557</v>
          </cell>
          <cell r="CG90">
            <v>10340.476500000001</v>
          </cell>
          <cell r="CH90">
            <v>9190.5519000000004</v>
          </cell>
          <cell r="CI90">
            <v>9240.1373000000003</v>
          </cell>
          <cell r="CJ90">
            <v>8748.3310000000001</v>
          </cell>
          <cell r="CK90">
            <v>8375.0290999999997</v>
          </cell>
          <cell r="CL90">
            <v>9091.4544999999998</v>
          </cell>
          <cell r="CM90">
            <v>8575.6841000000004</v>
          </cell>
          <cell r="CN90">
            <v>7971.4796999999999</v>
          </cell>
          <cell r="CO90">
            <v>8226.6733000000004</v>
          </cell>
          <cell r="CP90">
            <v>7999.4207999999999</v>
          </cell>
          <cell r="CQ90">
            <v>7660.3258999999998</v>
          </cell>
          <cell r="CR90">
            <v>7544.4097000000002</v>
          </cell>
          <cell r="CS90">
            <v>7926.6612999999998</v>
          </cell>
          <cell r="CT90">
            <v>7457.8820999999998</v>
          </cell>
          <cell r="CU90">
            <v>7401.2345999999998</v>
          </cell>
          <cell r="CV90">
            <v>6312.7354999999998</v>
          </cell>
          <cell r="CW90">
            <v>5970.7687999999998</v>
          </cell>
          <cell r="CX90">
            <v>5199.5650999999998</v>
          </cell>
          <cell r="CY90">
            <v>4149.4155000000001</v>
          </cell>
          <cell r="CZ90">
            <v>3754.5075999999999</v>
          </cell>
          <cell r="DA90">
            <v>3871.9944999999998</v>
          </cell>
          <cell r="DB90">
            <v>3862.4005999999999</v>
          </cell>
          <cell r="DC90">
            <v>3516.7993999999999</v>
          </cell>
          <cell r="DD90" t="e">
            <v>#N/A</v>
          </cell>
          <cell r="DE90" t="e">
            <v>#N/A</v>
          </cell>
          <cell r="DF90" t="e">
            <v>#N/A</v>
          </cell>
          <cell r="DG90" t="e">
            <v>#N/A</v>
          </cell>
          <cell r="DH90" t="e">
            <v>#N/A</v>
          </cell>
          <cell r="DI90" t="e">
            <v>#N/A</v>
          </cell>
          <cell r="DJ90" t="e">
            <v>#N/A</v>
          </cell>
          <cell r="DK90" t="e">
            <v>#N/A</v>
          </cell>
          <cell r="DL90" t="e">
            <v>#N/A</v>
          </cell>
          <cell r="DM90">
            <v>7800.3544000000002</v>
          </cell>
          <cell r="DN90">
            <v>7944.1884</v>
          </cell>
          <cell r="DO90">
            <v>7944.1884</v>
          </cell>
          <cell r="DP90">
            <v>7903.2538999999997</v>
          </cell>
          <cell r="DQ90">
            <v>6951.4368999999997</v>
          </cell>
          <cell r="DR90">
            <v>6611.2272000000003</v>
          </cell>
          <cell r="DS90">
            <v>6984.1466</v>
          </cell>
          <cell r="DT90">
            <v>6522.7376000000004</v>
          </cell>
        </row>
        <row r="91">
          <cell r="A91" t="str">
            <v>IDR Dana Berkah Fund</v>
          </cell>
          <cell r="B91" t="str">
            <v>AIA FINANCIAL (d/h AIG?LIFE)</v>
          </cell>
          <cell r="C91" t="str">
            <v>RFF</v>
          </cell>
          <cell r="D91" t="str">
            <v>Fixed</v>
          </cell>
          <cell r="E91">
            <v>218.48</v>
          </cell>
          <cell r="F91">
            <v>216.02</v>
          </cell>
          <cell r="G91">
            <v>230.28</v>
          </cell>
          <cell r="H91">
            <v>218.06</v>
          </cell>
          <cell r="I91">
            <v>216.74</v>
          </cell>
          <cell r="J91">
            <v>222.91</v>
          </cell>
          <cell r="K91">
            <v>230.5</v>
          </cell>
          <cell r="L91">
            <v>244.1703</v>
          </cell>
          <cell r="M91">
            <v>249.34719999999999</v>
          </cell>
          <cell r="N91">
            <v>246.98179999999999</v>
          </cell>
          <cell r="O91">
            <v>249.30179999999999</v>
          </cell>
          <cell r="P91">
            <v>247.87440000000001</v>
          </cell>
          <cell r="Q91">
            <v>250.11940000000001</v>
          </cell>
          <cell r="R91">
            <v>250.11940000000001</v>
          </cell>
          <cell r="S91">
            <v>248.9025</v>
          </cell>
          <cell r="T91">
            <v>243.47470000000001</v>
          </cell>
          <cell r="U91">
            <v>238.95089999999999</v>
          </cell>
          <cell r="V91">
            <v>239.3827</v>
          </cell>
          <cell r="W91">
            <v>235.2148</v>
          </cell>
          <cell r="X91">
            <v>240.64869999999999</v>
          </cell>
          <cell r="Y91">
            <v>234.0821</v>
          </cell>
          <cell r="Z91">
            <v>229.8338</v>
          </cell>
          <cell r="AA91">
            <v>234.72190000000001</v>
          </cell>
          <cell r="AB91">
            <v>233.76009999999999</v>
          </cell>
          <cell r="AC91">
            <v>237.29310000000001</v>
          </cell>
          <cell r="AD91">
            <v>237.5496</v>
          </cell>
          <cell r="AE91">
            <v>227.4228</v>
          </cell>
          <cell r="AF91">
            <v>219.70330000000001</v>
          </cell>
          <cell r="AG91">
            <v>224.07050000000001</v>
          </cell>
          <cell r="AH91">
            <v>216.52209999999999</v>
          </cell>
          <cell r="AI91">
            <v>214.34829999999999</v>
          </cell>
          <cell r="AJ91">
            <v>208.62360000000001</v>
          </cell>
          <cell r="AK91">
            <v>203.08529999999999</v>
          </cell>
          <cell r="AL91">
            <v>202.3048</v>
          </cell>
          <cell r="AM91">
            <v>199.0523</v>
          </cell>
          <cell r="AN91">
            <v>193.7886</v>
          </cell>
          <cell r="AO91">
            <v>187.09360000000001</v>
          </cell>
          <cell r="AP91">
            <v>186.54900000000001</v>
          </cell>
          <cell r="AQ91">
            <v>195.38159999999999</v>
          </cell>
          <cell r="AR91">
            <v>197.14670000000001</v>
          </cell>
          <cell r="AS91">
            <v>198.9204</v>
          </cell>
          <cell r="AT91">
            <v>196.6284</v>
          </cell>
          <cell r="AU91">
            <v>189.66159999999999</v>
          </cell>
          <cell r="AV91">
            <v>188.566</v>
          </cell>
          <cell r="AW91">
            <v>185.7799</v>
          </cell>
          <cell r="AX91">
            <v>177.33930000000001</v>
          </cell>
          <cell r="AY91">
            <v>180.90559999999999</v>
          </cell>
          <cell r="AZ91">
            <v>176.4513</v>
          </cell>
          <cell r="BA91">
            <v>171.52590000000001</v>
          </cell>
          <cell r="BB91">
            <v>170.72669999999999</v>
          </cell>
          <cell r="BC91">
            <v>166.95160000000001</v>
          </cell>
          <cell r="BD91">
            <v>165.07990000000001</v>
          </cell>
          <cell r="BE91">
            <v>162.5324</v>
          </cell>
          <cell r="BF91">
            <v>163.6472</v>
          </cell>
          <cell r="BG91">
            <v>159.45840000000001</v>
          </cell>
          <cell r="BH91">
            <v>161.45570000000001</v>
          </cell>
          <cell r="BI91">
            <v>153.43549999999999</v>
          </cell>
          <cell r="BJ91">
            <v>154.8989</v>
          </cell>
          <cell r="BK91">
            <v>144.6756</v>
          </cell>
          <cell r="BL91">
            <v>140.1327</v>
          </cell>
          <cell r="BM91">
            <v>132.65459999999999</v>
          </cell>
          <cell r="BN91">
            <v>1299.03</v>
          </cell>
          <cell r="BO91">
            <v>1299.03</v>
          </cell>
          <cell r="BP91">
            <v>1294.4771000000001</v>
          </cell>
          <cell r="BQ91">
            <v>1289.9684</v>
          </cell>
          <cell r="BR91">
            <v>1284.8508999999999</v>
          </cell>
          <cell r="BS91">
            <v>1280.2574</v>
          </cell>
          <cell r="BT91">
            <v>1275.4503999999999</v>
          </cell>
          <cell r="BU91">
            <v>1270.3737000000001</v>
          </cell>
          <cell r="BV91">
            <v>1264.9112</v>
          </cell>
          <cell r="BW91">
            <v>1260.3287</v>
          </cell>
          <cell r="BX91">
            <v>1255.9838</v>
          </cell>
          <cell r="BY91">
            <v>1251.1758</v>
          </cell>
          <cell r="BZ91">
            <v>1245.6504</v>
          </cell>
          <cell r="CA91">
            <v>1241.0201</v>
          </cell>
          <cell r="CB91">
            <v>1235.9917</v>
          </cell>
          <cell r="CC91">
            <v>1230.7868000000001</v>
          </cell>
          <cell r="CD91">
            <v>1226.0949000000001</v>
          </cell>
          <cell r="CE91">
            <v>1220.8142</v>
          </cell>
          <cell r="CF91">
            <v>1215.3639000000001</v>
          </cell>
          <cell r="CG91">
            <v>1210.4376999999999</v>
          </cell>
          <cell r="CH91">
            <v>1205.5141000000001</v>
          </cell>
          <cell r="CI91">
            <v>1199.8979999999999</v>
          </cell>
          <cell r="CJ91">
            <v>1195.1541999999999</v>
          </cell>
          <cell r="CK91" t="e">
            <v>#N/A</v>
          </cell>
          <cell r="CL91" t="e">
            <v>#N/A</v>
          </cell>
          <cell r="CM91" t="e">
            <v>#N/A</v>
          </cell>
          <cell r="CN91" t="e">
            <v>#N/A</v>
          </cell>
          <cell r="CO91">
            <v>1171.3996</v>
          </cell>
          <cell r="CP91">
            <v>1166.3433</v>
          </cell>
          <cell r="CQ91" t="e">
            <v>#N/A</v>
          </cell>
          <cell r="CR91" t="e">
            <v>#N/A</v>
          </cell>
          <cell r="CS91">
            <v>1147.9223999999999</v>
          </cell>
          <cell r="CT91">
            <v>1141.4077</v>
          </cell>
          <cell r="CU91">
            <v>1134.7461000000001</v>
          </cell>
          <cell r="CV91">
            <v>1127.9152999999999</v>
          </cell>
          <cell r="CW91">
            <v>1119.952</v>
          </cell>
          <cell r="CX91">
            <v>1112.5663</v>
          </cell>
          <cell r="CY91">
            <v>1104.5651</v>
          </cell>
          <cell r="CZ91">
            <v>1095.6301000000001</v>
          </cell>
          <cell r="DA91">
            <v>1088.0904</v>
          </cell>
          <cell r="DB91">
            <v>1084.6249</v>
          </cell>
          <cell r="DC91">
            <v>1072.2835</v>
          </cell>
          <cell r="DD91" t="e">
            <v>#N/A</v>
          </cell>
          <cell r="DE91" t="e">
            <v>#N/A</v>
          </cell>
          <cell r="DF91" t="e">
            <v>#N/A</v>
          </cell>
          <cell r="DG91" t="e">
            <v>#N/A</v>
          </cell>
          <cell r="DH91" t="e">
            <v>#N/A</v>
          </cell>
          <cell r="DI91" t="e">
            <v>#N/A</v>
          </cell>
          <cell r="DJ91" t="e">
            <v>#N/A</v>
          </cell>
          <cell r="DK91" t="e">
            <v>#N/A</v>
          </cell>
          <cell r="DL91" t="e">
            <v>#N/A</v>
          </cell>
          <cell r="DM91" t="e">
            <v>#N/A</v>
          </cell>
          <cell r="DN91">
            <v>1037.8143</v>
          </cell>
          <cell r="DO91">
            <v>1037.8143</v>
          </cell>
          <cell r="DP91">
            <v>1035.0806</v>
          </cell>
          <cell r="DQ91">
            <v>1032.1757</v>
          </cell>
          <cell r="DR91">
            <v>1029.7403999999999</v>
          </cell>
          <cell r="DS91">
            <v>1026.9444000000001</v>
          </cell>
          <cell r="DT91" t="e">
            <v>#N/A</v>
          </cell>
        </row>
        <row r="92">
          <cell r="A92" t="str">
            <v>IDR Money Market Fund</v>
          </cell>
          <cell r="B92" t="str">
            <v>AIA FINANCIAL (d/h AIG?LIFE)</v>
          </cell>
          <cell r="C92" t="str">
            <v>RCF</v>
          </cell>
          <cell r="D92" t="str">
            <v>RCF</v>
          </cell>
          <cell r="E92" t="str">
            <v>Cash</v>
          </cell>
          <cell r="F92">
            <v>1727.6</v>
          </cell>
          <cell r="G92">
            <v>1721.02</v>
          </cell>
          <cell r="H92">
            <v>1712.93</v>
          </cell>
          <cell r="I92">
            <v>1708.68</v>
          </cell>
          <cell r="J92">
            <v>1703.8</v>
          </cell>
          <cell r="K92">
            <v>1697.34</v>
          </cell>
          <cell r="L92">
            <v>1691.33</v>
          </cell>
          <cell r="M92">
            <v>1684.38</v>
          </cell>
          <cell r="N92">
            <v>1678.01</v>
          </cell>
          <cell r="O92">
            <v>1671.12</v>
          </cell>
          <cell r="P92">
            <v>1664.16</v>
          </cell>
          <cell r="Q92">
            <v>1657.2</v>
          </cell>
          <cell r="R92">
            <v>1648.61</v>
          </cell>
          <cell r="S92">
            <v>1641.9</v>
          </cell>
          <cell r="T92">
            <v>1632.4</v>
          </cell>
          <cell r="U92">
            <v>1626.86</v>
          </cell>
          <cell r="V92">
            <v>1618.89</v>
          </cell>
          <cell r="W92">
            <v>1610.25</v>
          </cell>
          <cell r="X92">
            <v>1605.2334000000001</v>
          </cell>
          <cell r="Y92">
            <v>1598.17</v>
          </cell>
          <cell r="Z92">
            <v>1593.42</v>
          </cell>
          <cell r="AA92">
            <v>1585.47</v>
          </cell>
          <cell r="AB92">
            <v>1578.81</v>
          </cell>
          <cell r="AC92">
            <v>1573.38</v>
          </cell>
          <cell r="AD92">
            <v>1566.12</v>
          </cell>
          <cell r="AE92">
            <v>1561.45</v>
          </cell>
          <cell r="AF92">
            <v>1549.63</v>
          </cell>
          <cell r="AG92">
            <v>1541.94</v>
          </cell>
          <cell r="AH92">
            <v>1534.75</v>
          </cell>
          <cell r="AI92">
            <v>1525.99</v>
          </cell>
          <cell r="AJ92">
            <v>1517.72</v>
          </cell>
          <cell r="AK92">
            <v>1508.71</v>
          </cell>
          <cell r="AL92">
            <v>1500.77</v>
          </cell>
          <cell r="AM92">
            <v>1493.15</v>
          </cell>
          <cell r="AN92">
            <v>1485.84</v>
          </cell>
          <cell r="AO92">
            <v>1477.69</v>
          </cell>
          <cell r="AP92">
            <v>1470.13</v>
          </cell>
          <cell r="AQ92">
            <v>1461.8</v>
          </cell>
          <cell r="AR92">
            <v>1454.12</v>
          </cell>
          <cell r="AS92">
            <v>1446.47</v>
          </cell>
          <cell r="AT92">
            <v>1440.5</v>
          </cell>
          <cell r="AU92">
            <v>1434.4</v>
          </cell>
          <cell r="AV92">
            <v>1428.71</v>
          </cell>
          <cell r="AW92">
            <v>1423.7</v>
          </cell>
          <cell r="AX92">
            <v>1418.36</v>
          </cell>
          <cell r="AY92">
            <v>1413.8978</v>
          </cell>
          <cell r="AZ92">
            <v>1408.8294000000001</v>
          </cell>
          <cell r="BA92">
            <v>1403.5994000000001</v>
          </cell>
          <cell r="BB92">
            <v>1399.07</v>
          </cell>
          <cell r="BC92">
            <v>1395.05</v>
          </cell>
          <cell r="BD92">
            <v>1388.92</v>
          </cell>
          <cell r="BE92">
            <v>1388.92</v>
          </cell>
          <cell r="BF92">
            <v>1384.33</v>
          </cell>
          <cell r="BG92">
            <v>1379.55</v>
          </cell>
          <cell r="BH92">
            <v>1374.43</v>
          </cell>
          <cell r="BI92">
            <v>1374.43</v>
          </cell>
          <cell r="BJ92">
            <v>1370.16</v>
          </cell>
          <cell r="BK92">
            <v>1365.24</v>
          </cell>
          <cell r="BL92">
            <v>1360.35</v>
          </cell>
          <cell r="BM92">
            <v>1355.91</v>
          </cell>
          <cell r="BN92">
            <v>1350.96</v>
          </cell>
          <cell r="BO92">
            <v>1345.97</v>
          </cell>
          <cell r="BP92">
            <v>1340.8488</v>
          </cell>
          <cell r="BQ92">
            <v>1335.6451999999999</v>
          </cell>
          <cell r="BR92">
            <v>1330.1063999999999</v>
          </cell>
          <cell r="BS92">
            <v>1324.8612000000001</v>
          </cell>
          <cell r="BT92">
            <v>1319.5231000000001</v>
          </cell>
          <cell r="BU92">
            <v>1313.9304999999999</v>
          </cell>
          <cell r="BV92">
            <v>1307.1913</v>
          </cell>
          <cell r="BW92">
            <v>1302.5337999999999</v>
          </cell>
          <cell r="BX92">
            <v>1297.3457000000001</v>
          </cell>
          <cell r="BY92">
            <v>1291.7471</v>
          </cell>
          <cell r="BZ92">
            <v>1286.1913</v>
          </cell>
          <cell r="CA92">
            <v>1281.1451</v>
          </cell>
          <cell r="CB92">
            <v>1275.9332999999999</v>
          </cell>
          <cell r="CC92">
            <v>1270.3507999999999</v>
          </cell>
          <cell r="CD92">
            <v>1265.434</v>
          </cell>
          <cell r="CE92">
            <v>1259.8862999999999</v>
          </cell>
          <cell r="CF92">
            <v>1254.0663999999999</v>
          </cell>
          <cell r="CG92">
            <v>1248.8271999999999</v>
          </cell>
          <cell r="CH92">
            <v>1243.3144</v>
          </cell>
          <cell r="CI92">
            <v>1237.7217000000001</v>
          </cell>
          <cell r="CJ92">
            <v>1232.7286999999999</v>
          </cell>
          <cell r="CK92">
            <v>1228.1772000000001</v>
          </cell>
          <cell r="CL92">
            <v>1223.2808</v>
          </cell>
          <cell r="CM92">
            <v>1218.5497</v>
          </cell>
          <cell r="CN92">
            <v>1212.3517999999999</v>
          </cell>
          <cell r="CO92">
            <v>1206.8200999999999</v>
          </cell>
          <cell r="CP92">
            <v>1200.8358000000001</v>
          </cell>
          <cell r="CQ92">
            <v>1194.0574999999999</v>
          </cell>
          <cell r="CR92">
            <v>1188.2375</v>
          </cell>
          <cell r="CS92">
            <v>1182.7949000000001</v>
          </cell>
          <cell r="CT92">
            <v>1177.2121999999999</v>
          </cell>
          <cell r="CU92">
            <v>1170.2657999999999</v>
          </cell>
          <cell r="CV92">
            <v>1163.0517</v>
          </cell>
          <cell r="CW92">
            <v>1155.7271000000001</v>
          </cell>
          <cell r="CX92">
            <v>1148.4086</v>
          </cell>
          <cell r="CY92">
            <v>1140.1605999999999</v>
          </cell>
          <cell r="CZ92">
            <v>1130.9784</v>
          </cell>
          <cell r="DA92">
            <v>1122.7254</v>
          </cell>
          <cell r="DB92">
            <v>1113.7982999999999</v>
          </cell>
          <cell r="DC92">
            <v>1105.0637999999999</v>
          </cell>
          <cell r="DD92" t="e">
            <v>#N/A</v>
          </cell>
          <cell r="DE92" t="e">
            <v>#N/A</v>
          </cell>
          <cell r="DF92" t="e">
            <v>#N/A</v>
          </cell>
          <cell r="DG92" t="e">
            <v>#N/A</v>
          </cell>
          <cell r="DH92" t="e">
            <v>#N/A</v>
          </cell>
          <cell r="DI92" t="e">
            <v>#N/A</v>
          </cell>
          <cell r="DJ92" t="e">
            <v>#N/A</v>
          </cell>
          <cell r="DK92" t="e">
            <v>#N/A</v>
          </cell>
          <cell r="DL92" t="e">
            <v>#N/A</v>
          </cell>
          <cell r="DM92">
            <v>0.98899999999999999</v>
          </cell>
          <cell r="DN92">
            <v>1056.4429</v>
          </cell>
          <cell r="DO92">
            <v>1056.4429</v>
          </cell>
          <cell r="DP92">
            <v>1053.3175000000001</v>
          </cell>
          <cell r="DQ92">
            <v>1050.1322</v>
          </cell>
          <cell r="DR92">
            <v>1047.0458000000001</v>
          </cell>
          <cell r="DS92">
            <v>1043.9775</v>
          </cell>
          <cell r="DT92">
            <v>1041.4380000000001</v>
          </cell>
        </row>
        <row r="93">
          <cell r="A93" t="str">
            <v>IDR China India Indonesia Equity Fund</v>
          </cell>
          <cell r="B93" t="str">
            <v>AIA FINANCIAL (d/h AIG?LIFE)</v>
          </cell>
          <cell r="C93" t="str">
            <v>REF</v>
          </cell>
          <cell r="D93" t="str">
            <v>Equity</v>
          </cell>
          <cell r="E93">
            <v>960.38</v>
          </cell>
          <cell r="F93">
            <v>954.18</v>
          </cell>
          <cell r="G93">
            <v>1027.33</v>
          </cell>
          <cell r="H93">
            <v>975.76</v>
          </cell>
          <cell r="I93">
            <v>955.93</v>
          </cell>
          <cell r="J93">
            <v>1055.71</v>
          </cell>
          <cell r="K93">
            <v>1095.3499999999999</v>
          </cell>
          <cell r="L93">
            <v>1168.0999999999999</v>
          </cell>
          <cell r="M93">
            <v>1165.5133000000001</v>
          </cell>
          <cell r="N93">
            <v>1133.32</v>
          </cell>
          <cell r="O93">
            <v>1106.31</v>
          </cell>
          <cell r="P93">
            <v>1025.31</v>
          </cell>
          <cell r="Q93">
            <v>998.7011</v>
          </cell>
          <cell r="R93">
            <v>998.7011</v>
          </cell>
          <cell r="S93">
            <v>988.60469999999998</v>
          </cell>
          <cell r="T93">
            <v>1009.13</v>
          </cell>
          <cell r="U93">
            <v>985.18430000000001</v>
          </cell>
          <cell r="V93">
            <v>993.0607</v>
          </cell>
          <cell r="W93">
            <v>957.55439999999999</v>
          </cell>
          <cell r="X93">
            <v>994.9683</v>
          </cell>
          <cell r="Y93">
            <v>951.07060000000001</v>
          </cell>
          <cell r="Z93">
            <v>919.46190000000001</v>
          </cell>
          <cell r="AA93">
            <v>1009.94</v>
          </cell>
          <cell r="AB93">
            <v>1018.37</v>
          </cell>
          <cell r="AC93">
            <v>971.16920000000005</v>
          </cell>
          <cell r="AD93">
            <v>969.37270000000001</v>
          </cell>
          <cell r="AE93">
            <v>963.56809999999996</v>
          </cell>
          <cell r="AF93">
            <v>937.15890000000002</v>
          </cell>
          <cell r="AG93">
            <v>982.59339999999997</v>
          </cell>
          <cell r="AH93">
            <v>887.9325</v>
          </cell>
          <cell r="AI93">
            <v>972.96900000000005</v>
          </cell>
          <cell r="AJ93">
            <v>1050.0995</v>
          </cell>
          <cell r="AK93">
            <v>967.47140000000002</v>
          </cell>
          <cell r="AL93">
            <v>973.22159999999997</v>
          </cell>
          <cell r="AM93">
            <v>970.65229999999997</v>
          </cell>
          <cell r="AN93">
            <v>939.39390000000003</v>
          </cell>
          <cell r="AO93">
            <v>881.09860000000003</v>
          </cell>
          <cell r="AP93">
            <v>901.23230000000001</v>
          </cell>
          <cell r="AQ93">
            <v>954.05700000000002</v>
          </cell>
          <cell r="AR93">
            <v>943.45190000000002</v>
          </cell>
          <cell r="AS93">
            <v>957.36519999999996</v>
          </cell>
          <cell r="AT93">
            <v>932.11590000000001</v>
          </cell>
          <cell r="AU93">
            <v>842.91949999999997</v>
          </cell>
          <cell r="AV93">
            <v>850.14229999999998</v>
          </cell>
          <cell r="AW93">
            <v>795.1413</v>
          </cell>
          <cell r="AX93">
            <v>750.75220000000002</v>
          </cell>
          <cell r="AY93">
            <v>800.49710000000005</v>
          </cell>
          <cell r="AZ93">
            <v>772.78880000000004</v>
          </cell>
          <cell r="BA93">
            <v>723.60050000000001</v>
          </cell>
          <cell r="BB93">
            <v>738.83</v>
          </cell>
          <cell r="BC93">
            <v>715.92960000000005</v>
          </cell>
          <cell r="BD93">
            <v>675.79930000000002</v>
          </cell>
          <cell r="BE93">
            <v>662.04520000000002</v>
          </cell>
          <cell r="BF93">
            <v>682.39229999999998</v>
          </cell>
          <cell r="BG93">
            <v>656.3732</v>
          </cell>
          <cell r="BH93">
            <v>633.75189999999998</v>
          </cell>
          <cell r="BI93">
            <v>547.07690000000002</v>
          </cell>
          <cell r="BJ93">
            <v>503.8073</v>
          </cell>
          <cell r="BK93">
            <v>435.9846</v>
          </cell>
          <cell r="BL93">
            <v>382.79219999999998</v>
          </cell>
          <cell r="BM93">
            <v>350.21339999999998</v>
          </cell>
          <cell r="BN93">
            <v>1148.42</v>
          </cell>
          <cell r="BO93">
            <v>1148.42</v>
          </cell>
          <cell r="BP93">
            <v>1105.3343</v>
          </cell>
          <cell r="BQ93">
            <v>1076.3176000000001</v>
          </cell>
          <cell r="BR93">
            <v>1026.6314</v>
          </cell>
          <cell r="BS93">
            <v>994.18259999999998</v>
          </cell>
          <cell r="BT93">
            <v>1030.2362000000001</v>
          </cell>
          <cell r="BU93">
            <v>926.9896</v>
          </cell>
          <cell r="BV93">
            <v>1021.1459</v>
          </cell>
          <cell r="BW93">
            <v>1118.79</v>
          </cell>
          <cell r="BX93">
            <v>1017.323</v>
          </cell>
          <cell r="BY93">
            <v>1001.0032</v>
          </cell>
          <cell r="BZ93">
            <v>996.00570000000005</v>
          </cell>
          <cell r="CA93">
            <v>952.87729999999999</v>
          </cell>
          <cell r="CB93">
            <v>884.91489999999999</v>
          </cell>
          <cell r="CC93">
            <v>923.90639999999996</v>
          </cell>
          <cell r="CD93" t="e">
            <v>#N/A</v>
          </cell>
          <cell r="CE93" t="e">
            <v>#N/A</v>
          </cell>
          <cell r="CF93" t="e">
            <v>#N/A</v>
          </cell>
          <cell r="CG93" t="e">
            <v>#N/A</v>
          </cell>
          <cell r="CH93" t="e">
            <v>#N/A</v>
          </cell>
          <cell r="CI93" t="e">
            <v>#N/A</v>
          </cell>
          <cell r="CJ93" t="e">
            <v>#N/A</v>
          </cell>
          <cell r="CK93" t="e">
            <v>#N/A</v>
          </cell>
          <cell r="CL93" t="e">
            <v>#N/A</v>
          </cell>
          <cell r="CM93" t="e">
            <v>#N/A</v>
          </cell>
          <cell r="CN93" t="e">
            <v>#N/A</v>
          </cell>
          <cell r="CO93" t="e">
            <v>#N/A</v>
          </cell>
          <cell r="CP93" t="e">
            <v>#N/A</v>
          </cell>
          <cell r="CQ93" t="e">
            <v>#N/A</v>
          </cell>
          <cell r="CR93" t="e">
            <v>#N/A</v>
          </cell>
          <cell r="CS93" t="e">
            <v>#N/A</v>
          </cell>
          <cell r="CT93" t="e">
            <v>#N/A</v>
          </cell>
          <cell r="CU93" t="e">
            <v>#N/A</v>
          </cell>
          <cell r="CV93" t="e">
            <v>#N/A</v>
          </cell>
          <cell r="CW93" t="e">
            <v>#N/A</v>
          </cell>
          <cell r="CX93" t="e">
            <v>#N/A</v>
          </cell>
          <cell r="CY93" t="e">
            <v>#N/A</v>
          </cell>
          <cell r="CZ93" t="e">
            <v>#N/A</v>
          </cell>
          <cell r="DA93" t="e">
            <v>#N/A</v>
          </cell>
          <cell r="DB93" t="e">
            <v>#N/A</v>
          </cell>
          <cell r="DC93" t="e">
            <v>#N/A</v>
          </cell>
          <cell r="DD93" t="e">
            <v>#N/A</v>
          </cell>
          <cell r="DE93" t="e">
            <v>#N/A</v>
          </cell>
          <cell r="DF93" t="e">
            <v>#N/A</v>
          </cell>
          <cell r="DG93" t="e">
            <v>#N/A</v>
          </cell>
          <cell r="DH93" t="e">
            <v>#N/A</v>
          </cell>
          <cell r="DI93" t="e">
            <v>#N/A</v>
          </cell>
          <cell r="DJ93" t="e">
            <v>#N/A</v>
          </cell>
          <cell r="DK93" t="e">
            <v>#N/A</v>
          </cell>
          <cell r="DL93" t="e">
            <v>#N/A</v>
          </cell>
          <cell r="DM93" t="e">
            <v>#N/A</v>
          </cell>
          <cell r="DN93" t="e">
            <v>#N/A</v>
          </cell>
          <cell r="DO93" t="e">
            <v>#N/A</v>
          </cell>
          <cell r="DP93" t="e">
            <v>#N/A</v>
          </cell>
          <cell r="DQ93" t="e">
            <v>#N/A</v>
          </cell>
          <cell r="DR93" t="e">
            <v>#N/A</v>
          </cell>
          <cell r="DS93" t="e">
            <v>#N/A</v>
          </cell>
          <cell r="DT93" t="e">
            <v>#N/A</v>
          </cell>
        </row>
        <row r="94">
          <cell r="A94" t="str">
            <v>IDR Balanced Fund</v>
          </cell>
          <cell r="B94" t="str">
            <v>AIA FINANCIAL (d/h AIG?LIFE)</v>
          </cell>
          <cell r="C94" t="str">
            <v>RCF</v>
          </cell>
          <cell r="D94" t="str">
            <v>RMP</v>
          </cell>
          <cell r="E94" t="str">
            <v>Balance</v>
          </cell>
          <cell r="F94">
            <v>1837.86</v>
          </cell>
          <cell r="G94">
            <v>1816.48</v>
          </cell>
          <cell r="H94">
            <v>1814.21</v>
          </cell>
          <cell r="I94">
            <v>1785.98</v>
          </cell>
          <cell r="J94">
            <v>1890.86</v>
          </cell>
          <cell r="K94">
            <v>1896.63</v>
          </cell>
          <cell r="L94">
            <v>1911.08</v>
          </cell>
          <cell r="M94">
            <v>1874.86</v>
          </cell>
          <cell r="N94">
            <v>1808.32</v>
          </cell>
          <cell r="O94">
            <v>1749.97</v>
          </cell>
          <cell r="P94">
            <v>1759.15</v>
          </cell>
          <cell r="Q94">
            <v>1746.27</v>
          </cell>
          <cell r="R94">
            <v>1700.75</v>
          </cell>
          <cell r="S94">
            <v>1672.86</v>
          </cell>
          <cell r="T94">
            <v>1643.95</v>
          </cell>
          <cell r="U94">
            <v>1632.89</v>
          </cell>
          <cell r="V94">
            <v>1616.19</v>
          </cell>
          <cell r="W94">
            <v>1532.52</v>
          </cell>
          <cell r="X94">
            <v>1613.9496999999999</v>
          </cell>
          <cell r="Y94">
            <v>1672.34</v>
          </cell>
          <cell r="Z94">
            <v>1677.46</v>
          </cell>
          <cell r="AA94">
            <v>1744.6318000000001</v>
          </cell>
          <cell r="AB94">
            <v>1720.22</v>
          </cell>
          <cell r="AC94">
            <v>1804.01</v>
          </cell>
          <cell r="AD94">
            <v>1800.7</v>
          </cell>
          <cell r="AE94">
            <v>1763.56</v>
          </cell>
          <cell r="AF94">
            <v>1714.43</v>
          </cell>
          <cell r="AG94">
            <v>1698.06</v>
          </cell>
          <cell r="AH94">
            <v>1633.64</v>
          </cell>
          <cell r="AI94">
            <v>1651.38</v>
          </cell>
          <cell r="AJ94">
            <v>1655.36</v>
          </cell>
          <cell r="AK94">
            <v>1649.31</v>
          </cell>
          <cell r="AL94">
            <v>1589.32</v>
          </cell>
          <cell r="AM94">
            <v>1605.25</v>
          </cell>
          <cell r="AN94">
            <v>1590.47</v>
          </cell>
          <cell r="AO94">
            <v>1558.95</v>
          </cell>
          <cell r="AP94">
            <v>1538.6</v>
          </cell>
          <cell r="AQ94">
            <v>1492.37</v>
          </cell>
          <cell r="AR94">
            <v>1473.55</v>
          </cell>
          <cell r="AS94">
            <v>1463.85</v>
          </cell>
          <cell r="AT94">
            <v>1528.41</v>
          </cell>
          <cell r="AU94">
            <v>1475.28</v>
          </cell>
          <cell r="AV94">
            <v>1453.32</v>
          </cell>
          <cell r="AW94">
            <v>1540.76</v>
          </cell>
          <cell r="AX94">
            <v>1592.43</v>
          </cell>
          <cell r="AY94">
            <v>1643.4857</v>
          </cell>
          <cell r="AZ94">
            <v>1643.6369999999999</v>
          </cell>
          <cell r="BA94">
            <v>1611.8594000000001</v>
          </cell>
          <cell r="BB94">
            <v>1584.01</v>
          </cell>
          <cell r="BC94">
            <v>1514.4</v>
          </cell>
          <cell r="BD94">
            <v>1489.61</v>
          </cell>
          <cell r="BE94">
            <v>1489.61</v>
          </cell>
          <cell r="BF94">
            <v>1486.75</v>
          </cell>
          <cell r="BG94">
            <v>1484.24</v>
          </cell>
          <cell r="BH94">
            <v>1460.07</v>
          </cell>
          <cell r="BI94">
            <v>1460.07</v>
          </cell>
          <cell r="BJ94">
            <v>1414.11</v>
          </cell>
          <cell r="BK94">
            <v>1443.46</v>
          </cell>
          <cell r="BL94">
            <v>1403.73</v>
          </cell>
          <cell r="BM94">
            <v>1402.33</v>
          </cell>
          <cell r="BN94">
            <v>1458.22</v>
          </cell>
          <cell r="BO94">
            <v>1460.81</v>
          </cell>
          <cell r="BP94">
            <v>1424.4622999999999</v>
          </cell>
          <cell r="BQ94">
            <v>1422.5419999999999</v>
          </cell>
          <cell r="BR94">
            <v>1419.8903</v>
          </cell>
          <cell r="BS94">
            <v>1415.7276999999999</v>
          </cell>
          <cell r="BT94">
            <v>1418.6996999999999</v>
          </cell>
          <cell r="BU94">
            <v>1408.7150999999999</v>
          </cell>
          <cell r="BV94">
            <v>1435.9963</v>
          </cell>
          <cell r="BW94">
            <v>1456.9096999999999</v>
          </cell>
          <cell r="BX94">
            <v>1435.6746000000001</v>
          </cell>
          <cell r="BY94">
            <v>1440.0099</v>
          </cell>
          <cell r="BZ94">
            <v>1440.2969000000001</v>
          </cell>
          <cell r="CA94">
            <v>1428.1687999999999</v>
          </cell>
          <cell r="CB94">
            <v>1405.3139000000001</v>
          </cell>
          <cell r="CC94">
            <v>1416.9929999999999</v>
          </cell>
          <cell r="CD94">
            <v>1436.2346</v>
          </cell>
          <cell r="CE94">
            <v>1437.7717</v>
          </cell>
          <cell r="CF94">
            <v>1445.444</v>
          </cell>
          <cell r="CG94">
            <v>1425.6782000000001</v>
          </cell>
          <cell r="CH94">
            <v>1381.9509</v>
          </cell>
          <cell r="CI94">
            <v>1386.2828999999999</v>
          </cell>
          <cell r="CJ94">
            <v>1359.6804</v>
          </cell>
          <cell r="CK94">
            <v>1343.2203999999999</v>
          </cell>
          <cell r="CL94">
            <v>1376.9039</v>
          </cell>
          <cell r="CM94">
            <v>1368.4603</v>
          </cell>
          <cell r="CN94">
            <v>1344.4789000000001</v>
          </cell>
          <cell r="CO94">
            <v>1352.5393999999999</v>
          </cell>
          <cell r="CP94">
            <v>1344.2505000000001</v>
          </cell>
          <cell r="CQ94">
            <v>1312.6905999999999</v>
          </cell>
          <cell r="CR94">
            <v>1305.5806</v>
          </cell>
          <cell r="CS94">
            <v>1353.6396999999999</v>
          </cell>
          <cell r="CT94">
            <v>1326.6120000000001</v>
          </cell>
          <cell r="CU94">
            <v>1283.4683</v>
          </cell>
          <cell r="CV94">
            <v>1185.8407</v>
          </cell>
          <cell r="CW94">
            <v>1147.0356999999999</v>
          </cell>
          <cell r="CX94">
            <v>1080.7771</v>
          </cell>
          <cell r="CY94">
            <v>1024.1785</v>
          </cell>
          <cell r="CZ94">
            <v>1000.8786</v>
          </cell>
          <cell r="DA94">
            <v>1000.4693</v>
          </cell>
          <cell r="DB94">
            <v>1003.3148</v>
          </cell>
          <cell r="DC94">
            <v>996.67219999999998</v>
          </cell>
          <cell r="DD94" t="e">
            <v>#N/A</v>
          </cell>
          <cell r="DE94" t="e">
            <v>#N/A</v>
          </cell>
          <cell r="DF94" t="e">
            <v>#N/A</v>
          </cell>
          <cell r="DG94" t="e">
            <v>#N/A</v>
          </cell>
          <cell r="DH94" t="e">
            <v>#N/A</v>
          </cell>
          <cell r="DI94" t="e">
            <v>#N/A</v>
          </cell>
          <cell r="DJ94" t="e">
            <v>#N/A</v>
          </cell>
          <cell r="DK94" t="e">
            <v>#N/A</v>
          </cell>
          <cell r="DL94" t="e">
            <v>#N/A</v>
          </cell>
          <cell r="DM94" t="e">
            <v>#N/A</v>
          </cell>
          <cell r="DN94" t="e">
            <v>#N/A</v>
          </cell>
          <cell r="DO94" t="e">
            <v>#N/A</v>
          </cell>
          <cell r="DP94" t="e">
            <v>#N/A</v>
          </cell>
          <cell r="DQ94" t="e">
            <v>#N/A</v>
          </cell>
          <cell r="DR94" t="e">
            <v>#N/A</v>
          </cell>
          <cell r="DS94" t="e">
            <v>#N/A</v>
          </cell>
          <cell r="DT94" t="e">
            <v>#N/A</v>
          </cell>
        </row>
        <row r="95">
          <cell r="A95" t="str">
            <v>IDR Equity Syariah Fund</v>
          </cell>
          <cell r="B95" t="str">
            <v>AIA FINANCIAL (d/h AIG?LIFE)</v>
          </cell>
          <cell r="C95" t="str">
            <v>SEF</v>
          </cell>
          <cell r="D95" t="str">
            <v>SEF</v>
          </cell>
          <cell r="E95" t="str">
            <v>Syequity</v>
          </cell>
          <cell r="F95">
            <v>1182.04</v>
          </cell>
          <cell r="G95">
            <v>1168.58</v>
          </cell>
          <cell r="H95">
            <v>1174.6199999999999</v>
          </cell>
          <cell r="I95">
            <v>1158.24</v>
          </cell>
          <cell r="J95">
            <v>1244.46</v>
          </cell>
          <cell r="K95">
            <v>1237.31</v>
          </cell>
          <cell r="L95">
            <v>1259.05</v>
          </cell>
          <cell r="M95">
            <v>1210.69</v>
          </cell>
          <cell r="N95">
            <v>1160.48</v>
          </cell>
          <cell r="O95">
            <v>1090.4000000000001</v>
          </cell>
          <cell r="P95">
            <v>1100.6300000000001</v>
          </cell>
          <cell r="Q95">
            <v>1104.98</v>
          </cell>
          <cell r="R95">
            <v>1086.19</v>
          </cell>
          <cell r="S95">
            <v>1059.02</v>
          </cell>
          <cell r="T95">
            <v>1045.71</v>
          </cell>
          <cell r="U95">
            <v>1016.49</v>
          </cell>
          <cell r="V95">
            <v>1032.8900000000001</v>
          </cell>
          <cell r="W95">
            <v>984.88</v>
          </cell>
          <cell r="X95">
            <v>1033.1141</v>
          </cell>
          <cell r="Y95">
            <v>1109.18</v>
          </cell>
          <cell r="Z95">
            <v>1130.1099999999999</v>
          </cell>
          <cell r="AA95">
            <v>1207.9982</v>
          </cell>
          <cell r="AB95">
            <v>1169.57</v>
          </cell>
          <cell r="AC95">
            <v>1257.4000000000001</v>
          </cell>
          <cell r="AD95">
            <v>1283.58</v>
          </cell>
          <cell r="AE95">
            <v>1264.5999999999999</v>
          </cell>
          <cell r="AF95">
            <v>1245.21</v>
          </cell>
          <cell r="AG95">
            <v>1218.28</v>
          </cell>
          <cell r="AH95">
            <v>1186.97</v>
          </cell>
          <cell r="AI95">
            <v>1204.54</v>
          </cell>
          <cell r="AJ95">
            <v>1228.44</v>
          </cell>
          <cell r="AK95">
            <v>1227.5999999999999</v>
          </cell>
          <cell r="AL95">
            <v>1176.18</v>
          </cell>
          <cell r="AM95">
            <v>1181.69</v>
          </cell>
          <cell r="AN95">
            <v>1168.19</v>
          </cell>
          <cell r="AO95">
            <v>1154.27</v>
          </cell>
          <cell r="AP95">
            <v>1125.3</v>
          </cell>
          <cell r="AQ95">
            <v>1087.43</v>
          </cell>
          <cell r="AR95">
            <v>1065.6099999999999</v>
          </cell>
          <cell r="AS95">
            <v>1064.07</v>
          </cell>
          <cell r="AT95">
            <v>1119.98</v>
          </cell>
          <cell r="AU95">
            <v>1081.8900000000001</v>
          </cell>
          <cell r="AV95">
            <v>1085.98</v>
          </cell>
          <cell r="AW95">
            <v>1175.23</v>
          </cell>
          <cell r="AX95">
            <v>1250.21</v>
          </cell>
          <cell r="AY95">
            <v>1315.8829000000001</v>
          </cell>
          <cell r="AZ95">
            <v>1280.4557</v>
          </cell>
          <cell r="BA95">
            <v>1246.8059000000001</v>
          </cell>
          <cell r="BB95">
            <v>1214.42</v>
          </cell>
          <cell r="BC95">
            <v>1140.81</v>
          </cell>
          <cell r="BD95">
            <v>1127.19</v>
          </cell>
          <cell r="BE95">
            <v>1127.19</v>
          </cell>
          <cell r="BF95">
            <v>1123.17</v>
          </cell>
          <cell r="BG95">
            <v>1149.8</v>
          </cell>
          <cell r="BH95">
            <v>1116.94</v>
          </cell>
          <cell r="BI95">
            <v>1104.22</v>
          </cell>
          <cell r="BJ95">
            <v>1059.45</v>
          </cell>
          <cell r="BK95">
            <v>1072.52</v>
          </cell>
          <cell r="BL95">
            <v>1015.66</v>
          </cell>
          <cell r="BM95">
            <v>1024.17</v>
          </cell>
          <cell r="BN95">
            <v>1096.3399999999999</v>
          </cell>
          <cell r="BO95">
            <v>1109.58</v>
          </cell>
          <cell r="BP95">
            <v>1062.4879000000001</v>
          </cell>
          <cell r="BQ95">
            <v>1059.0687</v>
          </cell>
          <cell r="BR95">
            <v>999.98609999999996</v>
          </cell>
          <cell r="BS95">
            <v>999.57640000000004</v>
          </cell>
          <cell r="BT95">
            <v>1043.6863000000001</v>
          </cell>
          <cell r="BU95">
            <v>961.31970000000001</v>
          </cell>
          <cell r="BV95">
            <v>1044.6766</v>
          </cell>
          <cell r="BW95">
            <v>1126.4112</v>
          </cell>
          <cell r="BX95">
            <v>1066.1658</v>
          </cell>
          <cell r="BY95">
            <v>1066.4322</v>
          </cell>
          <cell r="BZ95">
            <v>1064.578</v>
          </cell>
          <cell r="CA95">
            <v>1033.3938000000001</v>
          </cell>
          <cell r="CB95">
            <v>995.4701</v>
          </cell>
          <cell r="CC95">
            <v>1004.5726</v>
          </cell>
          <cell r="CD95">
            <v>1085.8237999999999</v>
          </cell>
          <cell r="CE95">
            <v>1076.1560999999999</v>
          </cell>
          <cell r="CF95">
            <v>1121.8612000000001</v>
          </cell>
          <cell r="CG95">
            <v>1092.7788</v>
          </cell>
          <cell r="CH95" t="e">
            <v>#N/A</v>
          </cell>
          <cell r="CI95" t="e">
            <v>#N/A</v>
          </cell>
          <cell r="CJ95" t="e">
            <v>#N/A</v>
          </cell>
          <cell r="CK95" t="e">
            <v>#N/A</v>
          </cell>
          <cell r="CL95" t="e">
            <v>#N/A</v>
          </cell>
          <cell r="CM95" t="e">
            <v>#N/A</v>
          </cell>
          <cell r="CN95" t="e">
            <v>#N/A</v>
          </cell>
          <cell r="CO95" t="e">
            <v>#N/A</v>
          </cell>
          <cell r="CP95" t="e">
            <v>#N/A</v>
          </cell>
          <cell r="CQ95" t="e">
            <v>#N/A</v>
          </cell>
          <cell r="CR95" t="e">
            <v>#N/A</v>
          </cell>
          <cell r="CS95" t="e">
            <v>#N/A</v>
          </cell>
          <cell r="CT95" t="e">
            <v>#N/A</v>
          </cell>
          <cell r="CU95" t="e">
            <v>#N/A</v>
          </cell>
          <cell r="CV95" t="e">
            <v>#N/A</v>
          </cell>
          <cell r="CW95" t="e">
            <v>#N/A</v>
          </cell>
          <cell r="CX95" t="e">
            <v>#N/A</v>
          </cell>
          <cell r="CY95" t="e">
            <v>#N/A</v>
          </cell>
          <cell r="CZ95" t="e">
            <v>#N/A</v>
          </cell>
          <cell r="DA95" t="e">
            <v>#N/A</v>
          </cell>
          <cell r="DB95" t="e">
            <v>#N/A</v>
          </cell>
          <cell r="DC95" t="e">
            <v>#N/A</v>
          </cell>
          <cell r="DD95" t="e">
            <v>#N/A</v>
          </cell>
          <cell r="DE95" t="e">
            <v>#N/A</v>
          </cell>
          <cell r="DF95" t="e">
            <v>#N/A</v>
          </cell>
          <cell r="DG95" t="e">
            <v>#N/A</v>
          </cell>
          <cell r="DH95" t="e">
            <v>#N/A</v>
          </cell>
          <cell r="DI95" t="e">
            <v>#N/A</v>
          </cell>
          <cell r="DJ95" t="e">
            <v>#N/A</v>
          </cell>
          <cell r="DK95" t="e">
            <v>#N/A</v>
          </cell>
          <cell r="DL95" t="e">
            <v>#N/A</v>
          </cell>
          <cell r="DM95" t="e">
            <v>#N/A</v>
          </cell>
          <cell r="DN95" t="e">
            <v>#N/A</v>
          </cell>
          <cell r="DO95" t="e">
            <v>#N/A</v>
          </cell>
          <cell r="DP95" t="e">
            <v>#N/A</v>
          </cell>
          <cell r="DQ95" t="e">
            <v>#N/A</v>
          </cell>
          <cell r="DR95" t="e">
            <v>#N/A</v>
          </cell>
          <cell r="DS95" t="e">
            <v>#N/A</v>
          </cell>
          <cell r="DT95" t="e">
            <v>#N/A</v>
          </cell>
        </row>
        <row r="96">
          <cell r="A96" t="str">
            <v>IDR Balanced Syariah Fund</v>
          </cell>
          <cell r="B96" t="str">
            <v>AIA FINANCIAL (d/h AIG?LIFE)</v>
          </cell>
          <cell r="C96" t="str">
            <v>SEF</v>
          </cell>
          <cell r="D96" t="str">
            <v>SMF</v>
          </cell>
          <cell r="E96" t="str">
            <v>Sybalance</v>
          </cell>
          <cell r="F96">
            <v>1490.43</v>
          </cell>
          <cell r="G96">
            <v>1478.81</v>
          </cell>
          <cell r="H96">
            <v>1470.84</v>
          </cell>
          <cell r="I96">
            <v>1451.46</v>
          </cell>
          <cell r="J96">
            <v>1544.03</v>
          </cell>
          <cell r="K96">
            <v>1549.14</v>
          </cell>
          <cell r="L96">
            <v>1553.53</v>
          </cell>
          <cell r="M96">
            <v>1517.82</v>
          </cell>
          <cell r="N96">
            <v>1455.61</v>
          </cell>
          <cell r="O96">
            <v>1393.49</v>
          </cell>
          <cell r="P96">
            <v>1402.36</v>
          </cell>
          <cell r="Q96">
            <v>1385.42</v>
          </cell>
          <cell r="R96">
            <v>1355.19</v>
          </cell>
          <cell r="S96">
            <v>1333.21</v>
          </cell>
          <cell r="T96">
            <v>1314.75</v>
          </cell>
          <cell r="U96">
            <v>1288.92</v>
          </cell>
          <cell r="V96">
            <v>1294.1500000000001</v>
          </cell>
          <cell r="W96">
            <v>1254.8900000000001</v>
          </cell>
          <cell r="X96">
            <v>1288.6952000000001</v>
          </cell>
          <cell r="Y96">
            <v>1343.89</v>
          </cell>
          <cell r="Z96">
            <v>1352.98</v>
          </cell>
          <cell r="AA96">
            <v>1402.15</v>
          </cell>
          <cell r="AB96">
            <v>1376.03</v>
          </cell>
          <cell r="AC96">
            <v>1427.14</v>
          </cell>
          <cell r="AD96">
            <v>1439.29</v>
          </cell>
          <cell r="AE96">
            <v>1412.3</v>
          </cell>
          <cell r="AF96">
            <v>1379.76</v>
          </cell>
          <cell r="AG96">
            <v>1341.67</v>
          </cell>
          <cell r="AH96">
            <v>1306.24</v>
          </cell>
          <cell r="AI96">
            <v>1313.43</v>
          </cell>
          <cell r="AJ96">
            <v>1350.2</v>
          </cell>
          <cell r="AK96">
            <v>1348.26</v>
          </cell>
          <cell r="AL96">
            <v>1304.5899999999999</v>
          </cell>
          <cell r="AM96">
            <v>1301.2</v>
          </cell>
          <cell r="AN96">
            <v>1291.5</v>
          </cell>
          <cell r="AO96">
            <v>1284.3</v>
          </cell>
          <cell r="AP96">
            <v>1255.69</v>
          </cell>
          <cell r="AQ96">
            <v>1226.03</v>
          </cell>
          <cell r="AR96">
            <v>1206.23</v>
          </cell>
          <cell r="AS96">
            <v>1202.1400000000001</v>
          </cell>
          <cell r="AT96">
            <v>1242.8699999999999</v>
          </cell>
          <cell r="AU96">
            <v>1215.8</v>
          </cell>
          <cell r="AV96">
            <v>1230.4000000000001</v>
          </cell>
          <cell r="AW96">
            <v>1290.1400000000001</v>
          </cell>
          <cell r="AX96">
            <v>1330.37</v>
          </cell>
          <cell r="AY96">
            <v>1643.4857</v>
          </cell>
          <cell r="AZ96">
            <v>1347.8269</v>
          </cell>
          <cell r="BA96">
            <v>1309.7501</v>
          </cell>
          <cell r="BB96">
            <v>1273.51</v>
          </cell>
          <cell r="BC96">
            <v>1213.5999999999999</v>
          </cell>
          <cell r="BD96">
            <v>1196.8599999999999</v>
          </cell>
          <cell r="BE96">
            <v>1196.8599999999999</v>
          </cell>
          <cell r="BF96">
            <v>1188.2</v>
          </cell>
          <cell r="BG96">
            <v>1197.76</v>
          </cell>
          <cell r="BH96">
            <v>1175.5</v>
          </cell>
          <cell r="BI96">
            <v>1175.5</v>
          </cell>
          <cell r="BJ96">
            <v>1152.73</v>
          </cell>
          <cell r="BK96">
            <v>1158.3900000000001</v>
          </cell>
          <cell r="BL96">
            <v>1124.1099999999999</v>
          </cell>
          <cell r="BM96">
            <v>1126.02</v>
          </cell>
          <cell r="BN96">
            <v>1169.3499999999999</v>
          </cell>
          <cell r="BO96">
            <v>1182.03</v>
          </cell>
          <cell r="BP96">
            <v>1145.5150000000001</v>
          </cell>
          <cell r="BQ96">
            <v>1145.6594</v>
          </cell>
          <cell r="BR96">
            <v>1122.8587</v>
          </cell>
          <cell r="BS96">
            <v>1100.7084</v>
          </cell>
          <cell r="BT96">
            <v>1114.5231000000001</v>
          </cell>
          <cell r="BU96">
            <v>1062.6459</v>
          </cell>
          <cell r="BV96">
            <v>1111.3054999999999</v>
          </cell>
          <cell r="BW96">
            <v>1155.6604</v>
          </cell>
          <cell r="BX96">
            <v>1114.1142</v>
          </cell>
          <cell r="BY96">
            <v>1106.2354</v>
          </cell>
          <cell r="BZ96">
            <v>1113.2743</v>
          </cell>
          <cell r="CA96">
            <v>1090.6755000000001</v>
          </cell>
          <cell r="CB96">
            <v>1046.7136</v>
          </cell>
          <cell r="CC96">
            <v>1059.7564</v>
          </cell>
          <cell r="CD96">
            <v>1124.4564</v>
          </cell>
          <cell r="CE96">
            <v>1098.9285</v>
          </cell>
          <cell r="CF96">
            <v>1113.9673</v>
          </cell>
          <cell r="CG96">
            <v>1062.8976</v>
          </cell>
          <cell r="CH96">
            <v>1013.4684999999999</v>
          </cell>
          <cell r="CI96">
            <v>1022.2293</v>
          </cell>
          <cell r="CJ96">
            <v>985.30780000000004</v>
          </cell>
          <cell r="CK96" t="e">
            <v>#N/A</v>
          </cell>
          <cell r="CL96" t="e">
            <v>#N/A</v>
          </cell>
          <cell r="CM96" t="e">
            <v>#N/A</v>
          </cell>
          <cell r="CN96" t="e">
            <v>#N/A</v>
          </cell>
          <cell r="CO96" t="e">
            <v>#N/A</v>
          </cell>
          <cell r="CP96" t="e">
            <v>#N/A</v>
          </cell>
          <cell r="CQ96" t="e">
            <v>#N/A</v>
          </cell>
          <cell r="CR96" t="e">
            <v>#N/A</v>
          </cell>
          <cell r="CS96" t="e">
            <v>#N/A</v>
          </cell>
          <cell r="CT96" t="e">
            <v>#N/A</v>
          </cell>
          <cell r="CU96" t="e">
            <v>#N/A</v>
          </cell>
          <cell r="CV96" t="e">
            <v>#N/A</v>
          </cell>
          <cell r="CW96" t="e">
            <v>#N/A</v>
          </cell>
          <cell r="CX96" t="e">
            <v>#N/A</v>
          </cell>
          <cell r="CY96" t="e">
            <v>#N/A</v>
          </cell>
          <cell r="CZ96" t="e">
            <v>#N/A</v>
          </cell>
          <cell r="DA96" t="e">
            <v>#N/A</v>
          </cell>
          <cell r="DB96" t="e">
            <v>#N/A</v>
          </cell>
          <cell r="DC96" t="e">
            <v>#N/A</v>
          </cell>
          <cell r="DD96" t="e">
            <v>#N/A</v>
          </cell>
          <cell r="DE96" t="e">
            <v>#N/A</v>
          </cell>
          <cell r="DF96" t="e">
            <v>#N/A</v>
          </cell>
          <cell r="DG96" t="e">
            <v>#N/A</v>
          </cell>
          <cell r="DH96" t="e">
            <v>#N/A</v>
          </cell>
          <cell r="DI96" t="e">
            <v>#N/A</v>
          </cell>
          <cell r="DJ96" t="e">
            <v>#N/A</v>
          </cell>
          <cell r="DK96" t="e">
            <v>#N/A</v>
          </cell>
          <cell r="DL96" t="e">
            <v>#N/A</v>
          </cell>
          <cell r="DM96" t="e">
            <v>#N/A</v>
          </cell>
          <cell r="DN96" t="e">
            <v>#N/A</v>
          </cell>
          <cell r="DO96" t="e">
            <v>#N/A</v>
          </cell>
          <cell r="DP96" t="e">
            <v>#N/A</v>
          </cell>
          <cell r="DQ96" t="e">
            <v>#N/A</v>
          </cell>
          <cell r="DR96" t="e">
            <v>#N/A</v>
          </cell>
          <cell r="DS96" t="e">
            <v>#N/A</v>
          </cell>
          <cell r="DT96" t="e">
            <v>#N/A</v>
          </cell>
        </row>
        <row r="97">
          <cell r="A97" t="str">
            <v>IDR Prime Equity Fund</v>
          </cell>
          <cell r="B97" t="str">
            <v>AIA FINANCIAL (d/h AIG?LIFE)</v>
          </cell>
          <cell r="C97" t="str">
            <v>RIE</v>
          </cell>
          <cell r="D97" t="str">
            <v>RIE</v>
          </cell>
          <cell r="E97" t="str">
            <v>Equity</v>
          </cell>
          <cell r="F97">
            <v>1086.1400000000001</v>
          </cell>
          <cell r="G97">
            <v>1069.69</v>
          </cell>
          <cell r="H97">
            <v>1078.23</v>
          </cell>
          <cell r="I97">
            <v>1057.05</v>
          </cell>
          <cell r="J97">
            <v>1139.46</v>
          </cell>
          <cell r="K97">
            <v>1135.1400000000001</v>
          </cell>
          <cell r="L97">
            <v>1147.28</v>
          </cell>
          <cell r="M97">
            <v>1112.2</v>
          </cell>
          <cell r="N97">
            <v>1077.33</v>
          </cell>
          <cell r="O97">
            <v>1028.8499999999999</v>
          </cell>
          <cell r="P97">
            <v>1022.7</v>
          </cell>
          <cell r="Q97">
            <v>1025.6300000000001</v>
          </cell>
          <cell r="R97">
            <v>1007.33</v>
          </cell>
          <cell r="S97">
            <v>976.99</v>
          </cell>
          <cell r="T97">
            <v>973.14</v>
          </cell>
          <cell r="U97">
            <v>938.57</v>
          </cell>
          <cell r="V97">
            <v>941.85</v>
          </cell>
          <cell r="W97">
            <v>882.73</v>
          </cell>
          <cell r="X97">
            <v>937.53</v>
          </cell>
          <cell r="Y97">
            <v>988.83</v>
          </cell>
          <cell r="Z97">
            <v>1002.7</v>
          </cell>
          <cell r="AA97">
            <v>2602.98</v>
          </cell>
          <cell r="AB97">
            <v>2596.73</v>
          </cell>
          <cell r="AC97">
            <v>2575.21</v>
          </cell>
          <cell r="AD97">
            <v>2590.13</v>
          </cell>
          <cell r="AE97">
            <v>2525.9499999999998</v>
          </cell>
          <cell r="AF97">
            <v>2466.61</v>
          </cell>
          <cell r="AG97">
            <v>2518.38</v>
          </cell>
          <cell r="AH97">
            <v>2410.52</v>
          </cell>
          <cell r="AI97">
            <v>2459.4699999999998</v>
          </cell>
          <cell r="AJ97">
            <v>2499.2199999999998</v>
          </cell>
          <cell r="AK97">
            <v>2422.06</v>
          </cell>
          <cell r="AL97">
            <v>2411.69</v>
          </cell>
          <cell r="AM97">
            <v>2401.38</v>
          </cell>
          <cell r="AN97">
            <v>2347.3200000000002</v>
          </cell>
          <cell r="AO97">
            <v>2276.83</v>
          </cell>
          <cell r="AP97">
            <v>2290.2399999999998</v>
          </cell>
          <cell r="AQ97">
            <v>2400.7399999999998</v>
          </cell>
          <cell r="AR97">
            <v>2406.12</v>
          </cell>
          <cell r="AS97">
            <v>2426.2199999999998</v>
          </cell>
          <cell r="AT97">
            <v>2381.41</v>
          </cell>
          <cell r="AU97">
            <v>2263.64</v>
          </cell>
          <cell r="AV97">
            <v>2264.5</v>
          </cell>
          <cell r="AW97">
            <v>2198.0500000000002</v>
          </cell>
          <cell r="AX97">
            <v>2106.2800000000002</v>
          </cell>
          <cell r="AY97">
            <v>2169.81</v>
          </cell>
          <cell r="AZ97">
            <v>2125.23</v>
          </cell>
          <cell r="BA97">
            <v>2059.86</v>
          </cell>
          <cell r="BB97">
            <v>2084.17</v>
          </cell>
          <cell r="BC97">
            <v>2047.74</v>
          </cell>
          <cell r="BD97">
            <v>1982.64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1780.31</v>
          </cell>
          <cell r="BJ97">
            <v>1717.48</v>
          </cell>
          <cell r="BK97">
            <v>1582.97</v>
          </cell>
          <cell r="BL97" t="e">
            <v>#N/A</v>
          </cell>
          <cell r="BM97" t="e">
            <v>#N/A</v>
          </cell>
          <cell r="BN97" t="e">
            <v>#N/A</v>
          </cell>
          <cell r="BO97" t="e">
            <v>#N/A</v>
          </cell>
          <cell r="BP97" t="e">
            <v>#N/A</v>
          </cell>
          <cell r="BQ97" t="e">
            <v>#N/A</v>
          </cell>
          <cell r="BR97" t="e">
            <v>#N/A</v>
          </cell>
          <cell r="BS97" t="e">
            <v>#N/A</v>
          </cell>
          <cell r="BT97" t="e">
            <v>#N/A</v>
          </cell>
          <cell r="BU97" t="e">
            <v>#N/A</v>
          </cell>
          <cell r="BV97" t="e">
            <v>#N/A</v>
          </cell>
          <cell r="BW97" t="e">
            <v>#N/A</v>
          </cell>
          <cell r="BX97" t="e">
            <v>#N/A</v>
          </cell>
          <cell r="BY97" t="e">
            <v>#N/A</v>
          </cell>
          <cell r="BZ97" t="e">
            <v>#N/A</v>
          </cell>
          <cell r="CA97" t="e">
            <v>#N/A</v>
          </cell>
          <cell r="CB97" t="e">
            <v>#N/A</v>
          </cell>
          <cell r="CC97">
            <v>1951.3</v>
          </cell>
          <cell r="CD97">
            <v>1738.23</v>
          </cell>
          <cell r="CE97">
            <v>1589.82</v>
          </cell>
          <cell r="CF97">
            <v>1689.13</v>
          </cell>
          <cell r="CG97">
            <v>1571.11</v>
          </cell>
          <cell r="CH97">
            <v>1689.13</v>
          </cell>
          <cell r="CI97">
            <v>1571.11</v>
          </cell>
          <cell r="CJ97">
            <v>153.43549999999999</v>
          </cell>
          <cell r="CK97">
            <v>154.8989</v>
          </cell>
          <cell r="CL97">
            <v>144.6756</v>
          </cell>
          <cell r="CM97">
            <v>140.1327</v>
          </cell>
          <cell r="CN97">
            <v>132.65459999999999</v>
          </cell>
          <cell r="CO97">
            <v>142.5188</v>
          </cell>
          <cell r="CP97">
            <v>141.2654</v>
          </cell>
          <cell r="CQ97">
            <v>123.6164</v>
          </cell>
          <cell r="CR97">
            <v>117.21129999999999</v>
          </cell>
          <cell r="CS97">
            <v>133.5633</v>
          </cell>
          <cell r="CT97">
            <v>138.9</v>
          </cell>
          <cell r="CU97">
            <v>138.92769999999999</v>
          </cell>
          <cell r="CV97">
            <v>131.38890000000001</v>
          </cell>
          <cell r="CW97">
            <v>131.10679999999999</v>
          </cell>
          <cell r="CX97">
            <v>130.4675</v>
          </cell>
          <cell r="CY97">
            <v>135.79910000000001</v>
          </cell>
          <cell r="CZ97">
            <v>137.9563</v>
          </cell>
          <cell r="DA97">
            <v>138.39269999999999</v>
          </cell>
          <cell r="DB97">
            <v>134.11160000000001</v>
          </cell>
          <cell r="DC97">
            <v>134.11160000000001</v>
          </cell>
          <cell r="DD97">
            <v>138.7921</v>
          </cell>
          <cell r="DE97">
            <v>136.92339999999999</v>
          </cell>
          <cell r="DF97">
            <v>134.79640000000001</v>
          </cell>
          <cell r="DG97">
            <v>137.09440000000001</v>
          </cell>
          <cell r="DH97">
            <v>136.17529999999999</v>
          </cell>
        </row>
        <row r="98">
          <cell r="A98" t="str">
            <v>Secure Money Us$</v>
          </cell>
          <cell r="B98" t="str">
            <v>AXA Life-Indonesia</v>
          </cell>
          <cell r="C98" t="str">
            <v>DFF</v>
          </cell>
          <cell r="D98" t="str">
            <v>DFF</v>
          </cell>
          <cell r="E98" t="str">
            <v>USDFixed</v>
          </cell>
          <cell r="F98">
            <v>14.297700000000001</v>
          </cell>
          <cell r="G98">
            <v>14.184699999999999</v>
          </cell>
          <cell r="H98">
            <v>14.1045</v>
          </cell>
          <cell r="I98">
            <v>14.170199999999999</v>
          </cell>
          <cell r="J98">
            <v>14.354699999999999</v>
          </cell>
          <cell r="K98">
            <v>14.4406</v>
          </cell>
          <cell r="L98">
            <v>14.4655</v>
          </cell>
          <cell r="M98">
            <v>14.398999999999999</v>
          </cell>
          <cell r="N98">
            <v>14.2348</v>
          </cell>
          <cell r="O98">
            <v>14.1088</v>
          </cell>
          <cell r="P98">
            <v>14.1126</v>
          </cell>
          <cell r="Q98">
            <v>14.04</v>
          </cell>
          <cell r="R98">
            <v>13.853300000000001</v>
          </cell>
          <cell r="S98">
            <v>13.835100000000001</v>
          </cell>
          <cell r="T98">
            <v>13.692</v>
          </cell>
          <cell r="U98">
            <v>13.764799999999999</v>
          </cell>
          <cell r="V98">
            <v>13.894600000000001</v>
          </cell>
          <cell r="W98">
            <v>13.5998</v>
          </cell>
          <cell r="X98">
            <v>13.770200000000001</v>
          </cell>
          <cell r="Y98">
            <v>13.9626</v>
          </cell>
          <cell r="Z98">
            <v>13.988300000000001</v>
          </cell>
          <cell r="AA98">
            <v>14.120100000000001</v>
          </cell>
          <cell r="AB98">
            <v>14.235300000000001</v>
          </cell>
          <cell r="AC98">
            <v>14.254300000000001</v>
          </cell>
          <cell r="AD98">
            <v>14.311400000000001</v>
          </cell>
          <cell r="AE98">
            <v>14.2364</v>
          </cell>
          <cell r="AF98">
            <v>14.025399999999999</v>
          </cell>
          <cell r="AG98">
            <v>14.1525</v>
          </cell>
          <cell r="AH98">
            <v>14.0763</v>
          </cell>
          <cell r="AI98">
            <v>13.903499999999999</v>
          </cell>
          <cell r="AJ98">
            <v>14.063000000000001</v>
          </cell>
          <cell r="AK98">
            <v>13.966900000000001</v>
          </cell>
          <cell r="AL98">
            <v>13.8657</v>
          </cell>
          <cell r="AM98">
            <v>13.952</v>
          </cell>
          <cell r="AN98">
            <v>13.710699999999999</v>
          </cell>
          <cell r="AO98">
            <v>13.6637</v>
          </cell>
          <cell r="AP98">
            <v>13.6111</v>
          </cell>
          <cell r="AQ98">
            <v>13.383100000000001</v>
          </cell>
          <cell r="AR98">
            <v>13.381500000000001</v>
          </cell>
          <cell r="AS98">
            <v>13.3583</v>
          </cell>
          <cell r="AT98">
            <v>13.637499999999999</v>
          </cell>
          <cell r="AU98">
            <v>13.4331</v>
          </cell>
          <cell r="AV98">
            <v>13.196300000000001</v>
          </cell>
          <cell r="AW98">
            <v>13.6221</v>
          </cell>
          <cell r="AX98">
            <v>13.53</v>
          </cell>
          <cell r="AY98">
            <v>13.911899999999999</v>
          </cell>
          <cell r="AZ98">
            <v>14.1655</v>
          </cell>
          <cell r="BA98">
            <v>13.985200000000001</v>
          </cell>
          <cell r="BB98">
            <v>13.9452</v>
          </cell>
          <cell r="BC98">
            <v>13.9794</v>
          </cell>
          <cell r="BD98">
            <v>14.0448</v>
          </cell>
          <cell r="BE98">
            <v>14.0448</v>
          </cell>
          <cell r="BF98">
            <v>14.037800000000001</v>
          </cell>
          <cell r="BG98">
            <v>14.0101</v>
          </cell>
          <cell r="BH98">
            <v>13.9755</v>
          </cell>
          <cell r="BI98">
            <v>13.9755</v>
          </cell>
          <cell r="BJ98">
            <v>13.8292</v>
          </cell>
          <cell r="BK98">
            <v>13.8184</v>
          </cell>
          <cell r="BL98">
            <v>13.5909</v>
          </cell>
          <cell r="BM98">
            <v>13.484400000000001</v>
          </cell>
          <cell r="BN98">
            <v>13.5274</v>
          </cell>
          <cell r="BO98">
            <v>13.596399999999999</v>
          </cell>
          <cell r="BP98">
            <v>13.6165</v>
          </cell>
          <cell r="BQ98">
            <v>13.469200000000001</v>
          </cell>
          <cell r="BR98">
            <v>13.3626</v>
          </cell>
          <cell r="BS98">
            <v>13.2506</v>
          </cell>
          <cell r="BT98">
            <v>13.3484</v>
          </cell>
          <cell r="BU98">
            <v>13.063499999999999</v>
          </cell>
          <cell r="BV98">
            <v>13.389799999999999</v>
          </cell>
          <cell r="BW98">
            <v>13.401400000000001</v>
          </cell>
          <cell r="BX98">
            <v>13.2494</v>
          </cell>
          <cell r="BY98">
            <v>13.196099999999999</v>
          </cell>
          <cell r="BZ98">
            <v>13.0723</v>
          </cell>
          <cell r="CA98">
            <v>13.0298</v>
          </cell>
          <cell r="CB98">
            <v>12.9452</v>
          </cell>
          <cell r="CC98">
            <v>13.015499999999999</v>
          </cell>
          <cell r="CD98">
            <v>13.078799999999999</v>
          </cell>
          <cell r="CE98">
            <v>13.1905</v>
          </cell>
          <cell r="CF98">
            <v>13.297700000000001</v>
          </cell>
          <cell r="CG98">
            <v>13.1957</v>
          </cell>
          <cell r="CH98">
            <v>13.1357</v>
          </cell>
          <cell r="CI98">
            <v>12.8291</v>
          </cell>
          <cell r="CJ98">
            <v>12.667299999999999</v>
          </cell>
          <cell r="CK98">
            <v>12.5646</v>
          </cell>
          <cell r="CL98">
            <v>12.575100000000001</v>
          </cell>
          <cell r="CM98">
            <v>12.5245</v>
          </cell>
          <cell r="CN98">
            <v>12.4198</v>
          </cell>
          <cell r="CO98">
            <v>12.3978</v>
          </cell>
          <cell r="CP98">
            <v>12.395899999999999</v>
          </cell>
          <cell r="CQ98">
            <v>12.256500000000001</v>
          </cell>
          <cell r="CR98">
            <v>12.076700000000001</v>
          </cell>
          <cell r="CS98">
            <v>12.0433</v>
          </cell>
          <cell r="CT98">
            <v>11.877800000000001</v>
          </cell>
          <cell r="CU98">
            <v>11.4847</v>
          </cell>
          <cell r="CV98">
            <v>11.2439</v>
          </cell>
          <cell r="CW98">
            <v>11.2113</v>
          </cell>
          <cell r="CX98">
            <v>10.773099999999999</v>
          </cell>
          <cell r="CY98">
            <v>10.3986</v>
          </cell>
          <cell r="CZ98">
            <v>10.023999999999999</v>
          </cell>
          <cell r="DA98">
            <v>10.028600000000001</v>
          </cell>
          <cell r="DB98">
            <v>10.0784</v>
          </cell>
          <cell r="DC98">
            <v>9.9808000000000003</v>
          </cell>
          <cell r="DD98">
            <v>10.7661</v>
          </cell>
          <cell r="DE98">
            <v>12.8604</v>
          </cell>
          <cell r="DF98">
            <v>12.447100000000001</v>
          </cell>
          <cell r="DG98">
            <v>12.422499999999999</v>
          </cell>
          <cell r="DH98">
            <v>12.4148</v>
          </cell>
          <cell r="DI98">
            <v>12.758800000000001</v>
          </cell>
          <cell r="DJ98">
            <v>12.754799999999999</v>
          </cell>
          <cell r="DK98">
            <v>12.725199999999999</v>
          </cell>
          <cell r="DL98">
            <v>12.676399999999999</v>
          </cell>
          <cell r="DM98">
            <v>12.622999999999999</v>
          </cell>
          <cell r="DN98">
            <v>12.433</v>
          </cell>
          <cell r="DO98">
            <v>12.433</v>
          </cell>
          <cell r="DP98">
            <v>12.035500000000001</v>
          </cell>
          <cell r="DQ98">
            <v>11.9831</v>
          </cell>
          <cell r="DR98">
            <v>11.9452</v>
          </cell>
          <cell r="DS98">
            <v>11.9094</v>
          </cell>
          <cell r="DT98">
            <v>12.2219</v>
          </cell>
        </row>
        <row r="99">
          <cell r="A99" t="str">
            <v>Secure Money</v>
          </cell>
          <cell r="B99" t="str">
            <v>AXA Life-Indonesia</v>
          </cell>
          <cell r="C99" t="str">
            <v>RFF</v>
          </cell>
          <cell r="D99" t="str">
            <v>Equity</v>
          </cell>
          <cell r="E99" t="str">
            <v>Fixed</v>
          </cell>
          <cell r="F99">
            <v>2064.71</v>
          </cell>
          <cell r="G99">
            <v>2181.9899999999998</v>
          </cell>
          <cell r="H99">
            <v>2079.85</v>
          </cell>
          <cell r="I99">
            <v>2030.28</v>
          </cell>
          <cell r="J99">
            <v>2223.62</v>
          </cell>
          <cell r="K99">
            <v>2280.85</v>
          </cell>
          <cell r="L99">
            <v>273.33</v>
          </cell>
          <cell r="M99">
            <v>273.33</v>
          </cell>
          <cell r="N99">
            <v>266.58999999999997</v>
          </cell>
          <cell r="O99">
            <v>260.52</v>
          </cell>
          <cell r="P99">
            <v>261.54000000000002</v>
          </cell>
          <cell r="Q99">
            <v>257.51</v>
          </cell>
          <cell r="R99">
            <v>249.18</v>
          </cell>
          <cell r="S99">
            <v>248.07</v>
          </cell>
          <cell r="T99">
            <v>242.25</v>
          </cell>
          <cell r="U99">
            <v>243.73</v>
          </cell>
          <cell r="V99">
            <v>238.84</v>
          </cell>
          <cell r="W99">
            <v>228.2</v>
          </cell>
          <cell r="X99">
            <v>236.46</v>
          </cell>
          <cell r="Y99">
            <v>239</v>
          </cell>
          <cell r="Z99">
            <v>241.26</v>
          </cell>
          <cell r="AA99">
            <v>241.79</v>
          </cell>
          <cell r="AB99">
            <v>245.68</v>
          </cell>
          <cell r="AC99">
            <v>248.8</v>
          </cell>
          <cell r="AD99">
            <v>253.92</v>
          </cell>
          <cell r="AE99">
            <v>251.01</v>
          </cell>
          <cell r="AF99">
            <v>238.98</v>
          </cell>
          <cell r="AG99">
            <v>239.79</v>
          </cell>
          <cell r="AH99">
            <v>235.12</v>
          </cell>
          <cell r="AI99">
            <v>229.65</v>
          </cell>
          <cell r="AJ99">
            <v>231.24</v>
          </cell>
          <cell r="AK99">
            <v>230.8</v>
          </cell>
          <cell r="AL99">
            <v>228.3</v>
          </cell>
          <cell r="AM99">
            <v>229.2</v>
          </cell>
          <cell r="AN99">
            <v>228.98</v>
          </cell>
          <cell r="AO99">
            <v>225.92</v>
          </cell>
          <cell r="AP99">
            <v>221.75</v>
          </cell>
          <cell r="AQ99">
            <v>214.95</v>
          </cell>
          <cell r="AR99">
            <v>218.48</v>
          </cell>
          <cell r="AS99">
            <v>216.02</v>
          </cell>
          <cell r="AT99">
            <v>230.28</v>
          </cell>
          <cell r="AU99">
            <v>218.06</v>
          </cell>
          <cell r="AV99">
            <v>216.74</v>
          </cell>
          <cell r="AW99">
            <v>222.91</v>
          </cell>
          <cell r="AX99">
            <v>230.5</v>
          </cell>
          <cell r="AY99">
            <v>244.1703</v>
          </cell>
          <cell r="AZ99">
            <v>249.34719999999999</v>
          </cell>
          <cell r="BA99">
            <v>246.98179999999999</v>
          </cell>
          <cell r="BB99">
            <v>249.30179999999999</v>
          </cell>
          <cell r="BC99">
            <v>247.87440000000001</v>
          </cell>
          <cell r="BD99">
            <v>250.11940000000001</v>
          </cell>
          <cell r="BE99">
            <v>250.11940000000001</v>
          </cell>
          <cell r="BF99">
            <v>248.9025</v>
          </cell>
          <cell r="BG99">
            <v>243.47470000000001</v>
          </cell>
          <cell r="BH99">
            <v>238.95089999999999</v>
          </cell>
          <cell r="BI99">
            <v>239.3827</v>
          </cell>
          <cell r="BJ99">
            <v>235.2148</v>
          </cell>
          <cell r="BK99">
            <v>240.64869999999999</v>
          </cell>
          <cell r="BL99">
            <v>234.0821</v>
          </cell>
          <cell r="BM99">
            <v>229.8338</v>
          </cell>
          <cell r="BN99">
            <v>234.72190000000001</v>
          </cell>
          <cell r="BO99">
            <v>233.76009999999999</v>
          </cell>
          <cell r="BP99">
            <v>237.29310000000001</v>
          </cell>
          <cell r="BQ99">
            <v>237.5496</v>
          </cell>
          <cell r="BR99">
            <v>227.4228</v>
          </cell>
          <cell r="BS99">
            <v>219.70330000000001</v>
          </cell>
          <cell r="BT99">
            <v>224.07050000000001</v>
          </cell>
          <cell r="BU99">
            <v>216.52209999999999</v>
          </cell>
          <cell r="BV99">
            <v>214.34829999999999</v>
          </cell>
          <cell r="BW99">
            <v>208.62360000000001</v>
          </cell>
          <cell r="BX99">
            <v>203.08529999999999</v>
          </cell>
          <cell r="BY99">
            <v>202.3048</v>
          </cell>
          <cell r="BZ99">
            <v>199.0523</v>
          </cell>
          <cell r="CA99">
            <v>193.7886</v>
          </cell>
          <cell r="CB99">
            <v>187.09360000000001</v>
          </cell>
          <cell r="CC99">
            <v>186.54900000000001</v>
          </cell>
          <cell r="CD99">
            <v>195.38159999999999</v>
          </cell>
          <cell r="CE99">
            <v>197.14670000000001</v>
          </cell>
          <cell r="CF99">
            <v>198.9204</v>
          </cell>
          <cell r="CG99">
            <v>196.6284</v>
          </cell>
          <cell r="CH99">
            <v>189.66159999999999</v>
          </cell>
          <cell r="CI99">
            <v>188.566</v>
          </cell>
          <cell r="CJ99">
            <v>185.7799</v>
          </cell>
          <cell r="CK99">
            <v>177.33930000000001</v>
          </cell>
          <cell r="CL99">
            <v>180.90559999999999</v>
          </cell>
          <cell r="CM99">
            <v>176.4513</v>
          </cell>
          <cell r="CN99">
            <v>171.52590000000001</v>
          </cell>
          <cell r="CO99">
            <v>170.72669999999999</v>
          </cell>
          <cell r="CP99">
            <v>166.95160000000001</v>
          </cell>
          <cell r="CQ99">
            <v>165.07990000000001</v>
          </cell>
          <cell r="CR99">
            <v>162.5324</v>
          </cell>
          <cell r="CS99">
            <v>163.6472</v>
          </cell>
          <cell r="CT99">
            <v>159.45840000000001</v>
          </cell>
          <cell r="CU99">
            <v>161.45570000000001</v>
          </cell>
          <cell r="CV99">
            <v>153.43549999999999</v>
          </cell>
          <cell r="CW99">
            <v>154.8989</v>
          </cell>
          <cell r="CX99">
            <v>144.6756</v>
          </cell>
          <cell r="CY99">
            <v>140.1327</v>
          </cell>
          <cell r="CZ99">
            <v>132.65459999999999</v>
          </cell>
          <cell r="DA99">
            <v>142.5188</v>
          </cell>
          <cell r="DB99">
            <v>141.2654</v>
          </cell>
          <cell r="DC99">
            <v>123.6164</v>
          </cell>
          <cell r="DD99">
            <v>117.21129999999999</v>
          </cell>
          <cell r="DE99">
            <v>133.5633</v>
          </cell>
          <cell r="DF99">
            <v>138.9</v>
          </cell>
          <cell r="DG99">
            <v>138.92769999999999</v>
          </cell>
          <cell r="DH99">
            <v>131.38890000000001</v>
          </cell>
          <cell r="DI99">
            <v>131.10679999999999</v>
          </cell>
          <cell r="DJ99">
            <v>130.4675</v>
          </cell>
          <cell r="DK99">
            <v>135.79910000000001</v>
          </cell>
          <cell r="DL99">
            <v>137.9563</v>
          </cell>
          <cell r="DM99">
            <v>138.39269999999999</v>
          </cell>
          <cell r="DN99">
            <v>134.11160000000001</v>
          </cell>
          <cell r="DO99">
            <v>134.11160000000001</v>
          </cell>
          <cell r="DP99">
            <v>138.7921</v>
          </cell>
          <cell r="DQ99">
            <v>136.92339999999999</v>
          </cell>
          <cell r="DR99">
            <v>134.79640000000001</v>
          </cell>
          <cell r="DS99">
            <v>137.09440000000001</v>
          </cell>
          <cell r="DT99">
            <v>136.17529999999999</v>
          </cell>
        </row>
        <row r="100">
          <cell r="A100" t="str">
            <v>AXA Life Progressive Money</v>
          </cell>
          <cell r="B100" t="str">
            <v>AXA Life-Indonesia</v>
          </cell>
          <cell r="C100" t="str">
            <v>RMFP</v>
          </cell>
          <cell r="D100" t="str">
            <v>RMF</v>
          </cell>
          <cell r="E100" t="str">
            <v>Managed</v>
          </cell>
          <cell r="F100">
            <v>683.67</v>
          </cell>
          <cell r="G100">
            <v>675.09</v>
          </cell>
          <cell r="H100">
            <v>674.13</v>
          </cell>
          <cell r="I100">
            <v>659.32</v>
          </cell>
          <cell r="J100">
            <v>701.77</v>
          </cell>
          <cell r="K100">
            <v>707.09</v>
          </cell>
          <cell r="L100">
            <v>704.53</v>
          </cell>
          <cell r="M100">
            <v>694.85</v>
          </cell>
          <cell r="N100">
            <v>671.61</v>
          </cell>
          <cell r="O100">
            <v>646.84</v>
          </cell>
          <cell r="P100">
            <v>652.35</v>
          </cell>
          <cell r="Q100">
            <v>649.01</v>
          </cell>
          <cell r="R100">
            <v>633.33000000000004</v>
          </cell>
          <cell r="S100">
            <v>622.28</v>
          </cell>
          <cell r="T100">
            <v>609.11</v>
          </cell>
          <cell r="U100">
            <v>598.09</v>
          </cell>
          <cell r="V100">
            <v>593.09</v>
          </cell>
          <cell r="W100">
            <v>556.51</v>
          </cell>
          <cell r="X100">
            <v>595.89</v>
          </cell>
          <cell r="Y100">
            <v>613.72</v>
          </cell>
          <cell r="Z100">
            <v>627.23</v>
          </cell>
          <cell r="AA100">
            <v>652.66999999999996</v>
          </cell>
          <cell r="AB100">
            <v>646.55999999999995</v>
          </cell>
          <cell r="AC100">
            <v>683.29</v>
          </cell>
          <cell r="AD100">
            <v>687.54</v>
          </cell>
          <cell r="AE100">
            <v>671.17</v>
          </cell>
          <cell r="AF100">
            <v>644.92999999999995</v>
          </cell>
          <cell r="AG100">
            <v>643.08000000000004</v>
          </cell>
          <cell r="AH100">
            <v>628.47</v>
          </cell>
          <cell r="AI100">
            <v>618.62</v>
          </cell>
          <cell r="AJ100">
            <v>623</v>
          </cell>
          <cell r="AK100">
            <v>624.12</v>
          </cell>
          <cell r="AL100">
            <v>603.89</v>
          </cell>
          <cell r="AM100">
            <v>606.80999999999995</v>
          </cell>
          <cell r="AN100">
            <v>603.33000000000004</v>
          </cell>
          <cell r="AO100">
            <v>590.36</v>
          </cell>
          <cell r="AP100">
            <v>582.33000000000004</v>
          </cell>
          <cell r="AQ100">
            <v>558.97</v>
          </cell>
          <cell r="AR100">
            <v>546.4</v>
          </cell>
          <cell r="AS100">
            <v>543.41999999999996</v>
          </cell>
          <cell r="AT100">
            <v>580.55999999999995</v>
          </cell>
          <cell r="AU100">
            <v>557.33000000000004</v>
          </cell>
          <cell r="AV100">
            <v>557.51</v>
          </cell>
          <cell r="AW100">
            <v>596.28</v>
          </cell>
          <cell r="AX100">
            <v>616.37</v>
          </cell>
          <cell r="AY100">
            <v>654.31979999999999</v>
          </cell>
          <cell r="AZ100">
            <v>644.77700000000004</v>
          </cell>
          <cell r="BA100">
            <v>629.20889999999997</v>
          </cell>
          <cell r="BB100">
            <v>617.90790000000004</v>
          </cell>
          <cell r="BC100">
            <v>586.32330000000002</v>
          </cell>
          <cell r="BD100">
            <v>573.32449999999994</v>
          </cell>
          <cell r="BE100">
            <v>573.32449999999994</v>
          </cell>
          <cell r="BF100">
            <v>566.09789999999998</v>
          </cell>
          <cell r="BG100">
            <v>564.63990000000001</v>
          </cell>
          <cell r="BH100">
            <v>558.6019</v>
          </cell>
          <cell r="BI100">
            <v>562.67539999999997</v>
          </cell>
          <cell r="BJ100">
            <v>547.16380000000004</v>
          </cell>
          <cell r="BK100">
            <v>570.41430000000003</v>
          </cell>
          <cell r="BL100">
            <v>558.39970000000005</v>
          </cell>
          <cell r="BM100">
            <v>547.08590000000004</v>
          </cell>
          <cell r="BN100">
            <v>583.19000000000005</v>
          </cell>
          <cell r="BO100">
            <v>581.88</v>
          </cell>
          <cell r="BP100">
            <v>560.54909999999995</v>
          </cell>
          <cell r="BQ100">
            <v>561.13250000000005</v>
          </cell>
          <cell r="BR100">
            <v>556.83960000000002</v>
          </cell>
          <cell r="BS100">
            <v>547.00969999999995</v>
          </cell>
          <cell r="BT100">
            <v>555.28809999999999</v>
          </cell>
          <cell r="BU100">
            <v>530.05430000000001</v>
          </cell>
          <cell r="BV100">
            <v>556.11339999999996</v>
          </cell>
          <cell r="BW100">
            <v>574.15419999999995</v>
          </cell>
          <cell r="BX100">
            <v>544.10339999999997</v>
          </cell>
          <cell r="BY100" t="e">
            <v>#N/A</v>
          </cell>
          <cell r="BZ100" t="e">
            <v>#N/A</v>
          </cell>
          <cell r="CA100" t="e">
            <v>#N/A</v>
          </cell>
          <cell r="CB100" t="e">
            <v>#N/A</v>
          </cell>
          <cell r="CC100" t="e">
            <v>#N/A</v>
          </cell>
          <cell r="CD100" t="e">
            <v>#N/A</v>
          </cell>
          <cell r="CE100" t="e">
            <v>#N/A</v>
          </cell>
          <cell r="CF100" t="e">
            <v>#N/A</v>
          </cell>
          <cell r="CG100" t="e">
            <v>#N/A</v>
          </cell>
          <cell r="CH100" t="e">
            <v>#N/A</v>
          </cell>
          <cell r="CI100" t="e">
            <v>#N/A</v>
          </cell>
          <cell r="CJ100" t="e">
            <v>#N/A</v>
          </cell>
          <cell r="CK100" t="e">
            <v>#N/A</v>
          </cell>
          <cell r="CL100" t="e">
            <v>#N/A</v>
          </cell>
          <cell r="CM100" t="e">
            <v>#N/A</v>
          </cell>
          <cell r="CN100" t="e">
            <v>#N/A</v>
          </cell>
          <cell r="CO100" t="e">
            <v>#N/A</v>
          </cell>
          <cell r="CP100" t="e">
            <v>#N/A</v>
          </cell>
          <cell r="CQ100" t="e">
            <v>#N/A</v>
          </cell>
          <cell r="CR100" t="e">
            <v>#N/A</v>
          </cell>
          <cell r="CS100" t="e">
            <v>#N/A</v>
          </cell>
          <cell r="CT100" t="e">
            <v>#N/A</v>
          </cell>
          <cell r="CU100" t="e">
            <v>#N/A</v>
          </cell>
          <cell r="CV100" t="e">
            <v>#N/A</v>
          </cell>
          <cell r="CW100" t="e">
            <v>#N/A</v>
          </cell>
          <cell r="CX100" t="e">
            <v>#N/A</v>
          </cell>
          <cell r="CY100" t="e">
            <v>#N/A</v>
          </cell>
          <cell r="CZ100" t="e">
            <v>#N/A</v>
          </cell>
          <cell r="DA100" t="e">
            <v>#N/A</v>
          </cell>
          <cell r="DB100" t="e">
            <v>#N/A</v>
          </cell>
          <cell r="DC100" t="e">
            <v>#N/A</v>
          </cell>
          <cell r="DD100" t="e">
            <v>#N/A</v>
          </cell>
          <cell r="DE100" t="e">
            <v>#N/A</v>
          </cell>
          <cell r="DF100" t="e">
            <v>#N/A</v>
          </cell>
          <cell r="DG100" t="e">
            <v>#N/A</v>
          </cell>
          <cell r="DH100" t="e">
            <v>#N/A</v>
          </cell>
          <cell r="DI100" t="e">
            <v>#N/A</v>
          </cell>
          <cell r="DJ100" t="e">
            <v>#N/A</v>
          </cell>
          <cell r="DK100" t="e">
            <v>#N/A</v>
          </cell>
          <cell r="DL100" t="e">
            <v>#N/A</v>
          </cell>
          <cell r="DM100" t="e">
            <v>#N/A</v>
          </cell>
          <cell r="DN100" t="e">
            <v>#N/A</v>
          </cell>
          <cell r="DO100" t="e">
            <v>#N/A</v>
          </cell>
          <cell r="DP100" t="e">
            <v>#N/A</v>
          </cell>
          <cell r="DQ100" t="e">
            <v>#N/A</v>
          </cell>
          <cell r="DR100" t="e">
            <v>#N/A</v>
          </cell>
          <cell r="DS100" t="e">
            <v>#N/A</v>
          </cell>
          <cell r="DT100" t="e">
            <v>#N/A</v>
          </cell>
        </row>
        <row r="101">
          <cell r="A101" t="str">
            <v>AXA-Life Dynamic Money</v>
          </cell>
          <cell r="B101" t="str">
            <v>AXA Life-Indonesia</v>
          </cell>
          <cell r="C101" t="str">
            <v>REF</v>
          </cell>
          <cell r="D101" t="str">
            <v>Cash</v>
          </cell>
          <cell r="E101" t="str">
            <v>Equity</v>
          </cell>
          <cell r="F101">
            <v>2218.2600000000002</v>
          </cell>
          <cell r="G101">
            <v>2208.48</v>
          </cell>
          <cell r="H101">
            <v>2197.16</v>
          </cell>
          <cell r="I101">
            <v>2187.4299999999998</v>
          </cell>
          <cell r="J101">
            <v>2178.9699999999998</v>
          </cell>
          <cell r="K101">
            <v>2169.9699999999998</v>
          </cell>
          <cell r="L101">
            <v>1216.0899999999999</v>
          </cell>
          <cell r="M101">
            <v>1216.0899999999999</v>
          </cell>
          <cell r="N101">
            <v>1171.67</v>
          </cell>
          <cell r="O101">
            <v>1114.3</v>
          </cell>
          <cell r="P101">
            <v>1126.04</v>
          </cell>
          <cell r="Q101">
            <v>1137.1099999999999</v>
          </cell>
          <cell r="R101">
            <v>1114.1099999999999</v>
          </cell>
          <cell r="S101">
            <v>1078.83</v>
          </cell>
          <cell r="T101">
            <v>1069.19</v>
          </cell>
          <cell r="U101">
            <v>1025.71</v>
          </cell>
          <cell r="V101">
            <v>1022.54</v>
          </cell>
          <cell r="W101">
            <v>954.76</v>
          </cell>
          <cell r="X101">
            <v>1043.75</v>
          </cell>
          <cell r="Y101">
            <v>1100.77</v>
          </cell>
          <cell r="Z101">
            <v>1137.1600000000001</v>
          </cell>
          <cell r="AA101">
            <v>1223.81</v>
          </cell>
          <cell r="AB101">
            <v>1175.97</v>
          </cell>
          <cell r="AC101">
            <v>1295.92</v>
          </cell>
          <cell r="AD101">
            <v>1273.82</v>
          </cell>
          <cell r="AE101">
            <v>1229.82</v>
          </cell>
          <cell r="AF101">
            <v>1213.73</v>
          </cell>
          <cell r="AG101">
            <v>1198.0899999999999</v>
          </cell>
          <cell r="AH101">
            <v>1175.5999999999999</v>
          </cell>
          <cell r="AI101">
            <v>1182.68</v>
          </cell>
          <cell r="AJ101">
            <v>1179.67</v>
          </cell>
          <cell r="AK101">
            <v>1180.52</v>
          </cell>
          <cell r="AL101">
            <v>1119.0899999999999</v>
          </cell>
          <cell r="AM101">
            <v>1121.0999999999999</v>
          </cell>
          <cell r="AN101">
            <v>1104.53</v>
          </cell>
          <cell r="AO101">
            <v>1059.9000000000001</v>
          </cell>
          <cell r="AP101">
            <v>1046.77</v>
          </cell>
          <cell r="AQ101">
            <v>1001.14</v>
          </cell>
          <cell r="AR101">
            <v>960.38</v>
          </cell>
          <cell r="AS101">
            <v>954.18</v>
          </cell>
          <cell r="AT101">
            <v>1027.33</v>
          </cell>
          <cell r="AU101">
            <v>975.76</v>
          </cell>
          <cell r="AV101">
            <v>955.93</v>
          </cell>
          <cell r="AW101">
            <v>1055.71</v>
          </cell>
          <cell r="AX101">
            <v>1095.3499999999999</v>
          </cell>
          <cell r="AY101">
            <v>1168.0999999999999</v>
          </cell>
          <cell r="AZ101">
            <v>1165.5133000000001</v>
          </cell>
          <cell r="BA101">
            <v>1133.32</v>
          </cell>
          <cell r="BB101">
            <v>1106.31</v>
          </cell>
          <cell r="BC101">
            <v>1025.31</v>
          </cell>
          <cell r="BD101">
            <v>998.7011</v>
          </cell>
          <cell r="BE101">
            <v>998.7011</v>
          </cell>
          <cell r="BF101">
            <v>988.60469999999998</v>
          </cell>
          <cell r="BG101">
            <v>1009.13</v>
          </cell>
          <cell r="BH101">
            <v>985.18430000000001</v>
          </cell>
          <cell r="BI101">
            <v>993.0607</v>
          </cell>
          <cell r="BJ101">
            <v>957.55439999999999</v>
          </cell>
          <cell r="BK101">
            <v>994.9683</v>
          </cell>
          <cell r="BL101">
            <v>951.07060000000001</v>
          </cell>
          <cell r="BM101">
            <v>919.46190000000001</v>
          </cell>
          <cell r="BN101">
            <v>1009.94</v>
          </cell>
          <cell r="BO101">
            <v>1018.37</v>
          </cell>
          <cell r="BP101">
            <v>971.16920000000005</v>
          </cell>
          <cell r="BQ101">
            <v>969.37270000000001</v>
          </cell>
          <cell r="BR101">
            <v>963.56809999999996</v>
          </cell>
          <cell r="BS101">
            <v>937.15890000000002</v>
          </cell>
          <cell r="BT101">
            <v>982.59339999999997</v>
          </cell>
          <cell r="BU101">
            <v>887.9325</v>
          </cell>
          <cell r="BV101">
            <v>972.96900000000005</v>
          </cell>
          <cell r="BW101">
            <v>1050.0995</v>
          </cell>
          <cell r="BX101">
            <v>967.47140000000002</v>
          </cell>
          <cell r="BY101">
            <v>973.22159999999997</v>
          </cell>
          <cell r="BZ101">
            <v>970.65229999999997</v>
          </cell>
          <cell r="CA101">
            <v>939.39390000000003</v>
          </cell>
          <cell r="CB101">
            <v>881.09860000000003</v>
          </cell>
          <cell r="CC101">
            <v>901.23230000000001</v>
          </cell>
          <cell r="CD101">
            <v>954.05700000000002</v>
          </cell>
          <cell r="CE101">
            <v>943.45190000000002</v>
          </cell>
          <cell r="CF101">
            <v>957.36519999999996</v>
          </cell>
          <cell r="CG101">
            <v>932.11590000000001</v>
          </cell>
          <cell r="CH101">
            <v>842.91949999999997</v>
          </cell>
          <cell r="CI101">
            <v>850.14229999999998</v>
          </cell>
          <cell r="CJ101">
            <v>795.1413</v>
          </cell>
          <cell r="CK101">
            <v>750.75220000000002</v>
          </cell>
          <cell r="CL101">
            <v>800.49710000000005</v>
          </cell>
          <cell r="CM101">
            <v>772.78880000000004</v>
          </cell>
          <cell r="CN101">
            <v>723.60050000000001</v>
          </cell>
          <cell r="CO101">
            <v>738.83</v>
          </cell>
          <cell r="CP101">
            <v>715.92960000000005</v>
          </cell>
          <cell r="CQ101">
            <v>675.79930000000002</v>
          </cell>
          <cell r="CR101">
            <v>662.04520000000002</v>
          </cell>
          <cell r="CS101">
            <v>682.39229999999998</v>
          </cell>
          <cell r="CT101">
            <v>656.3732</v>
          </cell>
          <cell r="CU101">
            <v>633.75189999999998</v>
          </cell>
          <cell r="CV101">
            <v>547.07690000000002</v>
          </cell>
          <cell r="CW101">
            <v>503.8073</v>
          </cell>
          <cell r="CX101">
            <v>435.9846</v>
          </cell>
          <cell r="CY101">
            <v>382.79219999999998</v>
          </cell>
          <cell r="CZ101">
            <v>350.21339999999998</v>
          </cell>
          <cell r="DA101">
            <v>360.11279999999999</v>
          </cell>
          <cell r="DB101">
            <v>358.37979999999999</v>
          </cell>
          <cell r="DC101">
            <v>317.5752</v>
          </cell>
          <cell r="DD101">
            <v>296.24779999999998</v>
          </cell>
          <cell r="DE101">
            <v>450.36099999999999</v>
          </cell>
          <cell r="DF101">
            <v>503.63139999999999</v>
          </cell>
          <cell r="DG101">
            <v>522.46230000000003</v>
          </cell>
          <cell r="DH101">
            <v>532.43060000000003</v>
          </cell>
          <cell r="DI101">
            <v>559.49469999999997</v>
          </cell>
          <cell r="DJ101">
            <v>525.80169999999998</v>
          </cell>
          <cell r="DK101">
            <v>564.0992</v>
          </cell>
          <cell r="DL101">
            <v>634.4058</v>
          </cell>
          <cell r="DM101">
            <v>599.63940000000002</v>
          </cell>
          <cell r="DN101" t="e">
            <v>#N/A</v>
          </cell>
          <cell r="DO101" t="e">
            <v>#N/A</v>
          </cell>
          <cell r="DP101">
            <v>606.62090000000001</v>
          </cell>
          <cell r="DQ101">
            <v>534.6848</v>
          </cell>
          <cell r="DR101">
            <v>485.03469999999999</v>
          </cell>
          <cell r="DS101">
            <v>509.28030000000001</v>
          </cell>
          <cell r="DT101">
            <v>462.87040000000002</v>
          </cell>
        </row>
        <row r="102">
          <cell r="A102" t="str">
            <v>Money Market Rp</v>
          </cell>
          <cell r="B102" t="str">
            <v>AXA Life-Indonesia</v>
          </cell>
          <cell r="C102" t="str">
            <v>RCF</v>
          </cell>
          <cell r="D102" t="str">
            <v>USDFixed</v>
          </cell>
          <cell r="E102" t="str">
            <v>Cash</v>
          </cell>
          <cell r="F102">
            <v>1.6424000000000001</v>
          </cell>
          <cell r="G102">
            <v>1.6795</v>
          </cell>
          <cell r="H102">
            <v>1.6283000000000001</v>
          </cell>
          <cell r="I102">
            <v>1.5739000000000001</v>
          </cell>
          <cell r="J102">
            <v>1.6569</v>
          </cell>
          <cell r="K102">
            <v>1.65</v>
          </cell>
          <cell r="L102">
            <v>153.9</v>
          </cell>
          <cell r="M102">
            <v>153.9</v>
          </cell>
          <cell r="N102">
            <v>153.29</v>
          </cell>
          <cell r="O102">
            <v>152.61000000000001</v>
          </cell>
          <cell r="P102">
            <v>151.94</v>
          </cell>
          <cell r="Q102">
            <v>151.26</v>
          </cell>
          <cell r="R102">
            <v>150.5</v>
          </cell>
          <cell r="S102">
            <v>149.75</v>
          </cell>
          <cell r="T102">
            <v>149.03</v>
          </cell>
          <cell r="U102">
            <v>148.25</v>
          </cell>
          <cell r="V102">
            <v>147.54</v>
          </cell>
          <cell r="W102">
            <v>146.78</v>
          </cell>
          <cell r="X102">
            <v>146.16</v>
          </cell>
          <cell r="Y102">
            <v>145.41999999999999</v>
          </cell>
          <cell r="Z102">
            <v>144.74</v>
          </cell>
          <cell r="AA102">
            <v>144.05000000000001</v>
          </cell>
          <cell r="AB102">
            <v>143.35</v>
          </cell>
          <cell r="AC102">
            <v>142.66999999999999</v>
          </cell>
          <cell r="AD102">
            <v>141.93</v>
          </cell>
          <cell r="AE102">
            <v>141.26</v>
          </cell>
          <cell r="AF102">
            <v>140.56</v>
          </cell>
          <cell r="AG102">
            <v>139.82</v>
          </cell>
          <cell r="AH102">
            <v>139.22999999999999</v>
          </cell>
          <cell r="AI102">
            <v>138.58000000000001</v>
          </cell>
          <cell r="AJ102">
            <v>137.94999999999999</v>
          </cell>
          <cell r="AK102">
            <v>137.18</v>
          </cell>
          <cell r="AL102">
            <v>136.63999999999999</v>
          </cell>
          <cell r="AM102">
            <v>135.93</v>
          </cell>
          <cell r="AN102">
            <v>135.83000000000001</v>
          </cell>
          <cell r="AO102">
            <v>134.43</v>
          </cell>
          <cell r="AP102">
            <v>133.88999999999999</v>
          </cell>
          <cell r="AQ102">
            <v>133.38</v>
          </cell>
          <cell r="AR102">
            <v>132.77000000000001</v>
          </cell>
          <cell r="AS102">
            <v>131.63999999999999</v>
          </cell>
          <cell r="AT102">
            <v>131.22</v>
          </cell>
          <cell r="AU102">
            <v>130.69</v>
          </cell>
          <cell r="AV102">
            <v>130.33000000000001</v>
          </cell>
          <cell r="AW102">
            <v>129.97</v>
          </cell>
          <cell r="AX102">
            <v>129.44999999999999</v>
          </cell>
          <cell r="AY102">
            <v>128.84739999999999</v>
          </cell>
          <cell r="AZ102">
            <v>128.5111</v>
          </cell>
          <cell r="BA102">
            <v>128.0061</v>
          </cell>
          <cell r="BB102">
            <v>127.687</v>
          </cell>
          <cell r="BC102">
            <v>127.2342</v>
          </cell>
          <cell r="BD102">
            <v>126.7174</v>
          </cell>
          <cell r="BE102">
            <v>126.7174</v>
          </cell>
          <cell r="BF102">
            <v>126.3201</v>
          </cell>
          <cell r="BG102">
            <v>125.88549999999999</v>
          </cell>
          <cell r="BH102">
            <v>125.4281</v>
          </cell>
          <cell r="BI102">
            <v>125.4421</v>
          </cell>
          <cell r="BJ102">
            <v>125.0746</v>
          </cell>
          <cell r="BK102">
            <v>124.6906</v>
          </cell>
          <cell r="BL102">
            <v>124.30589999999999</v>
          </cell>
          <cell r="BM102">
            <v>123.9696</v>
          </cell>
          <cell r="BN102">
            <v>123.5633</v>
          </cell>
          <cell r="BO102">
            <v>123.1807</v>
          </cell>
          <cell r="BP102">
            <v>122.73399999999999</v>
          </cell>
          <cell r="BQ102">
            <v>122.2448</v>
          </cell>
          <cell r="BR102">
            <v>121.7491</v>
          </cell>
          <cell r="BS102">
            <v>121.23399999999999</v>
          </cell>
          <cell r="BT102">
            <v>120.6947</v>
          </cell>
          <cell r="BU102">
            <v>120.1837</v>
          </cell>
          <cell r="BV102">
            <v>119.57940000000001</v>
          </cell>
          <cell r="BW102">
            <v>119.0994</v>
          </cell>
          <cell r="BX102">
            <v>118.5779</v>
          </cell>
          <cell r="BY102">
            <v>118.0504</v>
          </cell>
          <cell r="BZ102">
            <v>117.53700000000001</v>
          </cell>
          <cell r="CA102">
            <v>117.0565</v>
          </cell>
          <cell r="CB102">
            <v>116.4939</v>
          </cell>
          <cell r="CC102">
            <v>116.0264</v>
          </cell>
          <cell r="CD102">
            <v>115.56959999999999</v>
          </cell>
          <cell r="CE102">
            <v>114.9992</v>
          </cell>
          <cell r="CF102">
            <v>114.491</v>
          </cell>
          <cell r="CG102">
            <v>114.0009</v>
          </cell>
          <cell r="CH102">
            <v>113.47410000000001</v>
          </cell>
          <cell r="CI102">
            <v>113.00109999999999</v>
          </cell>
          <cell r="CJ102">
            <v>112.5258</v>
          </cell>
          <cell r="CK102">
            <v>112.0247</v>
          </cell>
          <cell r="CL102">
            <v>111.59220000000001</v>
          </cell>
          <cell r="CM102">
            <v>111.1377</v>
          </cell>
          <cell r="CN102">
            <v>110.52200000000001</v>
          </cell>
          <cell r="CO102">
            <v>110.0176</v>
          </cell>
          <cell r="CP102">
            <v>109.4628</v>
          </cell>
          <cell r="CQ102">
            <v>108.8293</v>
          </cell>
          <cell r="CR102">
            <v>108.30110000000001</v>
          </cell>
          <cell r="CS102">
            <v>107.7122</v>
          </cell>
          <cell r="CT102">
            <v>107.1219</v>
          </cell>
          <cell r="CU102">
            <v>106.5437</v>
          </cell>
          <cell r="CV102">
            <v>105.85680000000001</v>
          </cell>
          <cell r="CW102">
            <v>105.19540000000001</v>
          </cell>
          <cell r="CX102">
            <v>104.5364</v>
          </cell>
          <cell r="CY102">
            <v>103.77500000000001</v>
          </cell>
          <cell r="CZ102">
            <v>103.04859999999999</v>
          </cell>
          <cell r="DA102">
            <v>102.3053</v>
          </cell>
          <cell r="DB102">
            <v>101.5401</v>
          </cell>
          <cell r="DC102">
            <v>100.8702</v>
          </cell>
          <cell r="DD102">
            <v>100.28830000000001</v>
          </cell>
          <cell r="DE102" t="e">
            <v>#N/A</v>
          </cell>
          <cell r="DF102" t="e">
            <v>#N/A</v>
          </cell>
          <cell r="DG102" t="e">
            <v>#N/A</v>
          </cell>
          <cell r="DH102" t="e">
            <v>#N/A</v>
          </cell>
          <cell r="DI102" t="e">
            <v>#N/A</v>
          </cell>
          <cell r="DJ102" t="e">
            <v>#N/A</v>
          </cell>
          <cell r="DK102" t="e">
            <v>#N/A</v>
          </cell>
          <cell r="DL102" t="e">
            <v>#N/A</v>
          </cell>
          <cell r="DM102" t="e">
            <v>#N/A</v>
          </cell>
          <cell r="DN102" t="e">
            <v>#N/A</v>
          </cell>
          <cell r="DO102" t="e">
            <v>#N/A</v>
          </cell>
          <cell r="DP102" t="e">
            <v>#N/A</v>
          </cell>
          <cell r="DQ102" t="e">
            <v>#N/A</v>
          </cell>
          <cell r="DR102" t="e">
            <v>#N/A</v>
          </cell>
          <cell r="DS102" t="e">
            <v>#N/A</v>
          </cell>
          <cell r="DT102" t="e">
            <v>#N/A</v>
          </cell>
        </row>
        <row r="103">
          <cell r="A103" t="str">
            <v>Syariah Progressive Rp</v>
          </cell>
          <cell r="B103" t="str">
            <v>AXA Life-Indonesia</v>
          </cell>
          <cell r="C103" t="str">
            <v>SMF</v>
          </cell>
          <cell r="D103" t="str">
            <v>SMF</v>
          </cell>
          <cell r="E103" t="str">
            <v>Symanaged</v>
          </cell>
          <cell r="F103">
            <v>160.87</v>
          </cell>
          <cell r="G103">
            <v>160.22999999999999</v>
          </cell>
          <cell r="H103">
            <v>160.53</v>
          </cell>
          <cell r="I103">
            <v>159.16999999999999</v>
          </cell>
          <cell r="J103">
            <v>167.46</v>
          </cell>
          <cell r="K103">
            <v>166.16</v>
          </cell>
          <cell r="L103">
            <v>166.48</v>
          </cell>
          <cell r="M103">
            <v>164.31</v>
          </cell>
          <cell r="N103">
            <v>159.78</v>
          </cell>
          <cell r="O103">
            <v>152.99</v>
          </cell>
          <cell r="P103">
            <v>153.13</v>
          </cell>
          <cell r="Q103">
            <v>153.03</v>
          </cell>
          <cell r="R103">
            <v>150.96</v>
          </cell>
          <cell r="S103">
            <v>146.91999999999999</v>
          </cell>
          <cell r="T103">
            <v>146.01</v>
          </cell>
          <cell r="U103">
            <v>142.08000000000001</v>
          </cell>
          <cell r="V103">
            <v>143.56</v>
          </cell>
          <cell r="W103">
            <v>139.13999999999999</v>
          </cell>
          <cell r="X103">
            <v>145.53</v>
          </cell>
          <cell r="Y103">
            <v>151.51</v>
          </cell>
          <cell r="Z103">
            <v>153.08000000000001</v>
          </cell>
          <cell r="AA103">
            <v>157.77000000000001</v>
          </cell>
          <cell r="AB103">
            <v>153.12</v>
          </cell>
          <cell r="AC103">
            <v>160.18</v>
          </cell>
          <cell r="AD103">
            <v>160.37</v>
          </cell>
          <cell r="AE103">
            <v>158.37</v>
          </cell>
          <cell r="AF103">
            <v>156.52000000000001</v>
          </cell>
          <cell r="AG103">
            <v>152.47999999999999</v>
          </cell>
          <cell r="AH103">
            <v>149.54</v>
          </cell>
          <cell r="AI103">
            <v>151.41999999999999</v>
          </cell>
          <cell r="AJ103">
            <v>152.82</v>
          </cell>
          <cell r="AK103">
            <v>152.56</v>
          </cell>
          <cell r="AL103">
            <v>147.47999999999999</v>
          </cell>
          <cell r="AM103">
            <v>147.84</v>
          </cell>
          <cell r="AN103">
            <v>147.04</v>
          </cell>
          <cell r="AO103">
            <v>143.86000000000001</v>
          </cell>
          <cell r="AP103">
            <v>141.52000000000001</v>
          </cell>
          <cell r="AQ103">
            <v>138.43</v>
          </cell>
          <cell r="AR103">
            <v>136.71</v>
          </cell>
          <cell r="AS103">
            <v>136.41</v>
          </cell>
          <cell r="AT103">
            <v>142.25</v>
          </cell>
          <cell r="AU103">
            <v>138.84</v>
          </cell>
          <cell r="AV103">
            <v>139.85</v>
          </cell>
          <cell r="AW103">
            <v>148.04</v>
          </cell>
          <cell r="AX103">
            <v>155.47</v>
          </cell>
          <cell r="AY103">
            <v>159.4538</v>
          </cell>
          <cell r="AZ103">
            <v>157.35820000000001</v>
          </cell>
          <cell r="BA103">
            <v>161.96209999999999</v>
          </cell>
          <cell r="BB103">
            <v>156.5667</v>
          </cell>
          <cell r="BC103">
            <v>148.53129999999999</v>
          </cell>
          <cell r="BD103">
            <v>147.72200000000001</v>
          </cell>
          <cell r="BE103">
            <v>147.72200000000001</v>
          </cell>
          <cell r="BF103">
            <v>149.1935</v>
          </cell>
          <cell r="BG103">
            <v>149.506</v>
          </cell>
          <cell r="BH103">
            <v>146.3827</v>
          </cell>
          <cell r="BI103">
            <v>147.58529999999999</v>
          </cell>
          <cell r="BJ103">
            <v>144.3835</v>
          </cell>
          <cell r="BK103">
            <v>146.4461</v>
          </cell>
          <cell r="BL103">
            <v>142.71899999999999</v>
          </cell>
          <cell r="BM103">
            <v>140.8313</v>
          </cell>
          <cell r="BN103">
            <v>149.24359999999999</v>
          </cell>
          <cell r="BO103">
            <v>150.3519</v>
          </cell>
          <cell r="BP103">
            <v>145.6953</v>
          </cell>
          <cell r="BQ103">
            <v>144.9444</v>
          </cell>
          <cell r="BR103">
            <v>140.21369999999999</v>
          </cell>
          <cell r="BS103">
            <v>137.18510000000001</v>
          </cell>
          <cell r="BT103">
            <v>140.69139999999999</v>
          </cell>
          <cell r="BU103">
            <v>132.81790000000001</v>
          </cell>
          <cell r="BV103">
            <v>140.95910000000001</v>
          </cell>
          <cell r="BW103">
            <v>148.52869999999999</v>
          </cell>
          <cell r="BX103">
            <v>141.47829999999999</v>
          </cell>
          <cell r="BY103">
            <v>142.22829999999999</v>
          </cell>
          <cell r="BZ103">
            <v>141.8759</v>
          </cell>
          <cell r="CA103">
            <v>138.23140000000001</v>
          </cell>
          <cell r="CB103">
            <v>133.3741</v>
          </cell>
          <cell r="CC103">
            <v>136.13239999999999</v>
          </cell>
          <cell r="CD103">
            <v>145.15389999999999</v>
          </cell>
          <cell r="CE103">
            <v>143.3537</v>
          </cell>
          <cell r="CF103">
            <v>146.31659999999999</v>
          </cell>
          <cell r="CG103">
            <v>139.8674</v>
          </cell>
          <cell r="CH103">
            <v>133.0027</v>
          </cell>
          <cell r="CI103">
            <v>133.59970000000001</v>
          </cell>
          <cell r="CJ103">
            <v>128.6163</v>
          </cell>
          <cell r="CK103">
            <v>123.3561</v>
          </cell>
          <cell r="CL103">
            <v>132.30080000000001</v>
          </cell>
          <cell r="CM103">
            <v>128.762</v>
          </cell>
          <cell r="CN103">
            <v>123.7123</v>
          </cell>
          <cell r="CO103">
            <v>123.7582</v>
          </cell>
          <cell r="CP103">
            <v>120.7863</v>
          </cell>
          <cell r="CQ103">
            <v>118.3643</v>
          </cell>
          <cell r="CR103">
            <v>115.5714</v>
          </cell>
          <cell r="CS103">
            <v>119.1857</v>
          </cell>
          <cell r="CT103">
            <v>118.6388</v>
          </cell>
          <cell r="CU103">
            <v>117.51909999999999</v>
          </cell>
          <cell r="CV103">
            <v>104.89279999999999</v>
          </cell>
          <cell r="CW103">
            <v>100.27589999999999</v>
          </cell>
          <cell r="CX103" t="e">
            <v>#N/A</v>
          </cell>
          <cell r="CY103" t="e">
            <v>#N/A</v>
          </cell>
          <cell r="CZ103" t="e">
            <v>#N/A</v>
          </cell>
          <cell r="DA103" t="e">
            <v>#N/A</v>
          </cell>
          <cell r="DB103" t="e">
            <v>#N/A</v>
          </cell>
          <cell r="DC103" t="e">
            <v>#N/A</v>
          </cell>
          <cell r="DD103" t="e">
            <v>#N/A</v>
          </cell>
          <cell r="DE103" t="e">
            <v>#N/A</v>
          </cell>
          <cell r="DF103" t="e">
            <v>#N/A</v>
          </cell>
          <cell r="DG103" t="e">
            <v>#N/A</v>
          </cell>
          <cell r="DH103" t="e">
            <v>#N/A</v>
          </cell>
          <cell r="DI103" t="e">
            <v>#N/A</v>
          </cell>
          <cell r="DJ103" t="e">
            <v>#N/A</v>
          </cell>
          <cell r="DK103" t="e">
            <v>#N/A</v>
          </cell>
          <cell r="DL103" t="e">
            <v>#N/A</v>
          </cell>
          <cell r="DM103" t="e">
            <v>#N/A</v>
          </cell>
          <cell r="DN103" t="e">
            <v>#N/A</v>
          </cell>
          <cell r="DO103" t="e">
            <v>#N/A</v>
          </cell>
          <cell r="DP103" t="e">
            <v>#N/A</v>
          </cell>
          <cell r="DQ103" t="e">
            <v>#N/A</v>
          </cell>
          <cell r="DR103" t="e">
            <v>#N/A</v>
          </cell>
          <cell r="DS103" t="e">
            <v>#N/A</v>
          </cell>
          <cell r="DT103" t="e">
            <v>#N/A</v>
          </cell>
        </row>
        <row r="104">
          <cell r="A104" t="str">
            <v>Syariah Dynamic Rp</v>
          </cell>
          <cell r="B104" t="str">
            <v>AXA Life-Indonesia</v>
          </cell>
          <cell r="C104" t="str">
            <v>SEF</v>
          </cell>
          <cell r="D104" t="str">
            <v>Sybalance</v>
          </cell>
          <cell r="E104" t="str">
            <v>Syequity</v>
          </cell>
          <cell r="F104">
            <v>1759.68</v>
          </cell>
          <cell r="G104">
            <v>1841.14</v>
          </cell>
          <cell r="H104">
            <v>1781.98</v>
          </cell>
          <cell r="I104">
            <v>1777.3</v>
          </cell>
          <cell r="J104">
            <v>1857.13</v>
          </cell>
          <cell r="K104">
            <v>1900.5</v>
          </cell>
          <cell r="L104">
            <v>163.96</v>
          </cell>
          <cell r="M104">
            <v>163.96</v>
          </cell>
          <cell r="N104">
            <v>157.25</v>
          </cell>
          <cell r="O104">
            <v>147.19999999999999</v>
          </cell>
          <cell r="P104">
            <v>147.55000000000001</v>
          </cell>
          <cell r="Q104">
            <v>147.21</v>
          </cell>
          <cell r="R104">
            <v>142.75</v>
          </cell>
          <cell r="S104">
            <v>138.09</v>
          </cell>
          <cell r="T104">
            <v>137.72999999999999</v>
          </cell>
          <cell r="U104">
            <v>132.76</v>
          </cell>
          <cell r="V104">
            <v>135.16</v>
          </cell>
          <cell r="W104">
            <v>128.13999999999999</v>
          </cell>
          <cell r="X104">
            <v>134.6</v>
          </cell>
          <cell r="Y104">
            <v>146.36000000000001</v>
          </cell>
          <cell r="Z104">
            <v>151.71</v>
          </cell>
          <cell r="AA104">
            <v>162.80000000000001</v>
          </cell>
          <cell r="AB104">
            <v>156.66</v>
          </cell>
          <cell r="AC104">
            <v>167.18</v>
          </cell>
          <cell r="AD104">
            <v>169.99</v>
          </cell>
          <cell r="AE104">
            <v>166.87</v>
          </cell>
          <cell r="AF104">
            <v>163.94</v>
          </cell>
          <cell r="AG104">
            <v>161.26</v>
          </cell>
          <cell r="AH104">
            <v>156.5</v>
          </cell>
          <cell r="AI104">
            <v>158.07</v>
          </cell>
          <cell r="AJ104">
            <v>162.66</v>
          </cell>
          <cell r="AK104">
            <v>162.47999999999999</v>
          </cell>
          <cell r="AL104">
            <v>154.18</v>
          </cell>
          <cell r="AM104">
            <v>155.86000000000001</v>
          </cell>
          <cell r="AN104">
            <v>153.15</v>
          </cell>
          <cell r="AO104">
            <v>151.12</v>
          </cell>
          <cell r="AP104">
            <v>146.29</v>
          </cell>
          <cell r="AQ104">
            <v>139.81</v>
          </cell>
          <cell r="AR104">
            <v>136.63999999999999</v>
          </cell>
          <cell r="AS104">
            <v>136.16</v>
          </cell>
          <cell r="AT104">
            <v>145.32</v>
          </cell>
          <cell r="AU104">
            <v>139.41999999999999</v>
          </cell>
          <cell r="AV104">
            <v>139.91999999999999</v>
          </cell>
          <cell r="AW104">
            <v>158.13</v>
          </cell>
          <cell r="AX104">
            <v>171.34</v>
          </cell>
          <cell r="AY104">
            <v>186.42009999999999</v>
          </cell>
          <cell r="AZ104">
            <v>180.9965</v>
          </cell>
          <cell r="BA104">
            <v>186.5865</v>
          </cell>
          <cell r="BB104">
            <v>178.40430000000001</v>
          </cell>
          <cell r="BC104">
            <v>167.70240000000001</v>
          </cell>
          <cell r="BD104">
            <v>166.84010000000001</v>
          </cell>
          <cell r="BE104">
            <v>166.84010000000001</v>
          </cell>
          <cell r="BF104">
            <v>168.32740000000001</v>
          </cell>
          <cell r="BG104">
            <v>172.81899999999999</v>
          </cell>
          <cell r="BH104">
            <v>166.92</v>
          </cell>
          <cell r="BI104">
            <v>168.9503</v>
          </cell>
          <cell r="BJ104">
            <v>160.45429999999999</v>
          </cell>
          <cell r="BK104">
            <v>164.14019999999999</v>
          </cell>
          <cell r="BL104">
            <v>156.71969999999999</v>
          </cell>
          <cell r="BM104">
            <v>152.5291</v>
          </cell>
          <cell r="BN104">
            <v>166.65530000000001</v>
          </cell>
          <cell r="BO104">
            <v>169.27809999999999</v>
          </cell>
          <cell r="BP104">
            <v>161.8202</v>
          </cell>
          <cell r="BQ104">
            <v>160.852</v>
          </cell>
          <cell r="BR104">
            <v>155.94149999999999</v>
          </cell>
          <cell r="BS104">
            <v>151.1591</v>
          </cell>
          <cell r="BT104">
            <v>158.30430000000001</v>
          </cell>
          <cell r="BU104">
            <v>145.9179</v>
          </cell>
          <cell r="BV104">
            <v>158.30930000000001</v>
          </cell>
          <cell r="BW104">
            <v>169.482</v>
          </cell>
          <cell r="BX104">
            <v>158.97540000000001</v>
          </cell>
          <cell r="BY104">
            <v>159.6251</v>
          </cell>
          <cell r="BZ104">
            <v>159.73060000000001</v>
          </cell>
          <cell r="CA104">
            <v>155.5094</v>
          </cell>
          <cell r="CB104">
            <v>149.46360000000001</v>
          </cell>
          <cell r="CC104">
            <v>152.5181</v>
          </cell>
          <cell r="CD104">
            <v>165.37809999999999</v>
          </cell>
          <cell r="CE104">
            <v>162.1112</v>
          </cell>
          <cell r="CF104">
            <v>167.04669999999999</v>
          </cell>
          <cell r="CG104">
            <v>159.7927</v>
          </cell>
          <cell r="CH104">
            <v>147.51609999999999</v>
          </cell>
          <cell r="CI104">
            <v>148.64340000000001</v>
          </cell>
          <cell r="CJ104">
            <v>140.74260000000001</v>
          </cell>
          <cell r="CK104">
            <v>132.17420000000001</v>
          </cell>
          <cell r="CL104">
            <v>145.4599</v>
          </cell>
          <cell r="CM104">
            <v>140.56780000000001</v>
          </cell>
          <cell r="CN104">
            <v>133.4648</v>
          </cell>
          <cell r="CO104">
            <v>134.87700000000001</v>
          </cell>
          <cell r="CP104">
            <v>130.22389999999999</v>
          </cell>
          <cell r="CQ104">
            <v>126.2984</v>
          </cell>
          <cell r="CR104">
            <v>122.80880000000001</v>
          </cell>
          <cell r="CS104">
            <v>127.6708</v>
          </cell>
          <cell r="CT104">
            <v>127.27209999999999</v>
          </cell>
          <cell r="CU104">
            <v>123.49250000000001</v>
          </cell>
          <cell r="CV104">
            <v>106.7852</v>
          </cell>
          <cell r="CW104">
            <v>99.060199999999995</v>
          </cell>
          <cell r="CX104" t="e">
            <v>#N/A</v>
          </cell>
          <cell r="CY104" t="e">
            <v>#N/A</v>
          </cell>
          <cell r="CZ104" t="e">
            <v>#N/A</v>
          </cell>
          <cell r="DA104" t="e">
            <v>#N/A</v>
          </cell>
          <cell r="DB104" t="e">
            <v>#N/A</v>
          </cell>
          <cell r="DC104" t="e">
            <v>#N/A</v>
          </cell>
          <cell r="DD104" t="e">
            <v>#N/A</v>
          </cell>
          <cell r="DE104" t="e">
            <v>#N/A</v>
          </cell>
          <cell r="DF104" t="e">
            <v>#N/A</v>
          </cell>
          <cell r="DG104" t="e">
            <v>#N/A</v>
          </cell>
          <cell r="DH104" t="e">
            <v>#N/A</v>
          </cell>
          <cell r="DI104" t="e">
            <v>#N/A</v>
          </cell>
          <cell r="DJ104" t="e">
            <v>#N/A</v>
          </cell>
          <cell r="DK104" t="e">
            <v>#N/A</v>
          </cell>
          <cell r="DL104" t="e">
            <v>#N/A</v>
          </cell>
          <cell r="DM104" t="e">
            <v>#N/A</v>
          </cell>
          <cell r="DN104" t="e">
            <v>#N/A</v>
          </cell>
          <cell r="DO104" t="e">
            <v>#N/A</v>
          </cell>
          <cell r="DP104" t="e">
            <v>#N/A</v>
          </cell>
          <cell r="DQ104" t="e">
            <v>#N/A</v>
          </cell>
          <cell r="DR104" t="e">
            <v>#N/A</v>
          </cell>
          <cell r="DS104" t="e">
            <v>#N/A</v>
          </cell>
          <cell r="DT104" t="e">
            <v>#N/A</v>
          </cell>
        </row>
        <row r="105">
          <cell r="A105" t="str">
            <v>SmartLink Rupiah Balanced Fund</v>
          </cell>
          <cell r="B105" t="str">
            <v>Allianz Life Indonesia</v>
          </cell>
          <cell r="C105" t="str">
            <v>RMFP</v>
          </cell>
          <cell r="D105" t="str">
            <v>RMF</v>
          </cell>
          <cell r="E105" t="str">
            <v>Balance</v>
          </cell>
          <cell r="F105">
            <v>3114.35</v>
          </cell>
          <cell r="G105">
            <v>3085.73</v>
          </cell>
          <cell r="H105">
            <v>3066.1</v>
          </cell>
          <cell r="I105">
            <v>3031.26</v>
          </cell>
          <cell r="J105">
            <v>3156.37</v>
          </cell>
          <cell r="K105">
            <v>3159.6</v>
          </cell>
          <cell r="L105">
            <v>3149.63</v>
          </cell>
          <cell r="M105">
            <v>3125.89</v>
          </cell>
          <cell r="N105">
            <v>3046.68</v>
          </cell>
          <cell r="O105">
            <v>2971.33</v>
          </cell>
          <cell r="P105">
            <v>2972.77</v>
          </cell>
          <cell r="Q105">
            <v>2954.94</v>
          </cell>
          <cell r="R105">
            <v>2894.71</v>
          </cell>
          <cell r="S105">
            <v>2847.36</v>
          </cell>
          <cell r="T105">
            <v>2801.31</v>
          </cell>
          <cell r="U105">
            <v>2772.79</v>
          </cell>
          <cell r="V105">
            <v>2744.46</v>
          </cell>
          <cell r="W105">
            <v>2613.7199999999998</v>
          </cell>
          <cell r="X105">
            <v>2724.49</v>
          </cell>
          <cell r="Y105">
            <v>2797.45</v>
          </cell>
          <cell r="Z105">
            <v>2826.39</v>
          </cell>
          <cell r="AA105">
            <v>2893.48</v>
          </cell>
          <cell r="AB105">
            <v>2873.58</v>
          </cell>
          <cell r="AC105">
            <v>2966.06</v>
          </cell>
          <cell r="AD105">
            <v>2984.86</v>
          </cell>
          <cell r="AE105">
            <v>2944.73</v>
          </cell>
          <cell r="AF105">
            <v>2877.3</v>
          </cell>
          <cell r="AG105">
            <v>2869.12</v>
          </cell>
          <cell r="AH105">
            <v>2817.66</v>
          </cell>
          <cell r="AI105">
            <v>2792.34</v>
          </cell>
          <cell r="AJ105">
            <v>2801.46</v>
          </cell>
          <cell r="AK105">
            <v>2793.75</v>
          </cell>
          <cell r="AL105">
            <v>2730.4</v>
          </cell>
          <cell r="AM105">
            <v>2735.6</v>
          </cell>
          <cell r="AN105">
            <v>2719.14</v>
          </cell>
          <cell r="AO105">
            <v>2687.51</v>
          </cell>
          <cell r="AP105">
            <v>2641.27</v>
          </cell>
          <cell r="AQ105">
            <v>2575.67</v>
          </cell>
          <cell r="AR105">
            <v>2552.6999999999998</v>
          </cell>
          <cell r="AS105">
            <v>2537.98</v>
          </cell>
          <cell r="AT105">
            <v>2650.75</v>
          </cell>
          <cell r="AU105">
            <v>2551.9</v>
          </cell>
          <cell r="AV105">
            <v>2526.13</v>
          </cell>
          <cell r="AW105">
            <v>2632.74</v>
          </cell>
          <cell r="AX105">
            <v>2702.56</v>
          </cell>
          <cell r="AY105">
            <v>2822.71</v>
          </cell>
          <cell r="AZ105">
            <v>2839.52</v>
          </cell>
          <cell r="BA105">
            <v>2804.17</v>
          </cell>
          <cell r="BB105">
            <v>2797.75</v>
          </cell>
          <cell r="BC105">
            <v>2723.4</v>
          </cell>
          <cell r="BD105">
            <v>2704.41</v>
          </cell>
          <cell r="BE105">
            <v>2704.41</v>
          </cell>
          <cell r="BF105">
            <v>2689.57</v>
          </cell>
          <cell r="BG105">
            <v>2682.74</v>
          </cell>
          <cell r="BH105">
            <v>2635.27</v>
          </cell>
          <cell r="BI105">
            <v>2644.74</v>
          </cell>
          <cell r="BJ105">
            <v>2587.5500000000002</v>
          </cell>
          <cell r="BK105">
            <v>2630.48</v>
          </cell>
          <cell r="BL105">
            <v>2558.64</v>
          </cell>
          <cell r="BM105">
            <v>2504.11</v>
          </cell>
          <cell r="BN105">
            <v>2602.98</v>
          </cell>
          <cell r="BO105">
            <v>2596.73</v>
          </cell>
          <cell r="BP105">
            <v>2575.21</v>
          </cell>
          <cell r="BQ105">
            <v>2590.13</v>
          </cell>
          <cell r="BR105">
            <v>2525.9499999999998</v>
          </cell>
          <cell r="BS105">
            <v>2466.61</v>
          </cell>
          <cell r="BT105">
            <v>2518.38</v>
          </cell>
          <cell r="BU105">
            <v>2410.52</v>
          </cell>
          <cell r="BV105">
            <v>2459.4699999999998</v>
          </cell>
          <cell r="BW105">
            <v>2499.2199999999998</v>
          </cell>
          <cell r="BX105">
            <v>2422.06</v>
          </cell>
          <cell r="BY105">
            <v>2411.69</v>
          </cell>
          <cell r="BZ105">
            <v>2401.38</v>
          </cell>
          <cell r="CA105">
            <v>2347.3200000000002</v>
          </cell>
          <cell r="CB105">
            <v>2276.83</v>
          </cell>
          <cell r="CC105">
            <v>2290.2399999999998</v>
          </cell>
          <cell r="CD105">
            <v>2400.7399999999998</v>
          </cell>
          <cell r="CE105">
            <v>2406.12</v>
          </cell>
          <cell r="CF105">
            <v>2426.2199999999998</v>
          </cell>
          <cell r="CG105">
            <v>2381.41</v>
          </cell>
          <cell r="CH105">
            <v>2263.64</v>
          </cell>
          <cell r="CI105">
            <v>2264.5</v>
          </cell>
          <cell r="CJ105">
            <v>2198.0500000000002</v>
          </cell>
          <cell r="CK105">
            <v>2106.2800000000002</v>
          </cell>
          <cell r="CL105">
            <v>2169.81</v>
          </cell>
          <cell r="CM105">
            <v>2125.23</v>
          </cell>
          <cell r="CN105">
            <v>2059.86</v>
          </cell>
          <cell r="CO105">
            <v>2084.17</v>
          </cell>
          <cell r="CP105">
            <v>2047.74</v>
          </cell>
          <cell r="CQ105">
            <v>1982.64</v>
          </cell>
          <cell r="CR105">
            <v>1941.75</v>
          </cell>
          <cell r="CS105">
            <v>1980.64</v>
          </cell>
          <cell r="CT105">
            <v>1940.96</v>
          </cell>
          <cell r="CU105">
            <v>1926.61</v>
          </cell>
          <cell r="CV105">
            <v>1780.31</v>
          </cell>
          <cell r="CW105">
            <v>1717.48</v>
          </cell>
          <cell r="CX105">
            <v>1582.97</v>
          </cell>
          <cell r="CY105" t="e">
            <v>#N/A</v>
          </cell>
          <cell r="CZ105">
            <v>1378.78</v>
          </cell>
          <cell r="DA105" t="e">
            <v>#N/A</v>
          </cell>
          <cell r="DB105" t="e">
            <v>#N/A</v>
          </cell>
          <cell r="DC105" t="e">
            <v>#N/A</v>
          </cell>
          <cell r="DD105" t="e">
            <v>#N/A</v>
          </cell>
          <cell r="DE105" t="e">
            <v>#N/A</v>
          </cell>
          <cell r="DF105" t="e">
            <v>#N/A</v>
          </cell>
          <cell r="DG105" t="e">
            <v>#N/A</v>
          </cell>
          <cell r="DH105" t="e">
            <v>#N/A</v>
          </cell>
          <cell r="DI105" t="e">
            <v>#N/A</v>
          </cell>
          <cell r="DJ105" t="e">
            <v>#N/A</v>
          </cell>
          <cell r="DK105">
            <v>1843.52</v>
          </cell>
          <cell r="DL105">
            <v>2003.85</v>
          </cell>
          <cell r="DM105" t="e">
            <v>#N/A</v>
          </cell>
          <cell r="DN105" t="e">
            <v>#N/A</v>
          </cell>
          <cell r="DO105" t="e">
            <v>#N/A</v>
          </cell>
          <cell r="DP105">
            <v>1951.3</v>
          </cell>
          <cell r="DQ105">
            <v>1738.23</v>
          </cell>
          <cell r="DR105">
            <v>1589.82</v>
          </cell>
          <cell r="DS105">
            <v>1689.13</v>
          </cell>
          <cell r="DT105">
            <v>1571.11</v>
          </cell>
        </row>
        <row r="106">
          <cell r="A106" t="str">
            <v>SmartLink Rupiah Balanced Plus Fund</v>
          </cell>
          <cell r="B106" t="str">
            <v>Allianz Life Indonesia</v>
          </cell>
          <cell r="C106" t="str">
            <v>RMFP</v>
          </cell>
          <cell r="D106" t="str">
            <v>RMP</v>
          </cell>
          <cell r="E106" t="str">
            <v>Balance</v>
          </cell>
          <cell r="F106">
            <v>1750.72</v>
          </cell>
          <cell r="G106">
            <v>1728.18</v>
          </cell>
          <cell r="H106">
            <v>1722.59</v>
          </cell>
          <cell r="I106">
            <v>1693.6</v>
          </cell>
          <cell r="J106">
            <v>1804.76</v>
          </cell>
          <cell r="K106">
            <v>1795.21</v>
          </cell>
          <cell r="L106">
            <v>1795.55</v>
          </cell>
          <cell r="M106">
            <v>1768.28</v>
          </cell>
          <cell r="N106">
            <v>1709.09</v>
          </cell>
          <cell r="O106">
            <v>1645.78</v>
          </cell>
          <cell r="P106">
            <v>1645.57</v>
          </cell>
          <cell r="Q106">
            <v>1644.47</v>
          </cell>
          <cell r="R106">
            <v>1612.39</v>
          </cell>
          <cell r="S106">
            <v>1563.29</v>
          </cell>
          <cell r="T106">
            <v>1541.5</v>
          </cell>
          <cell r="U106">
            <v>1505.25</v>
          </cell>
          <cell r="V106">
            <v>1493.26</v>
          </cell>
          <cell r="W106">
            <v>1392.48</v>
          </cell>
          <cell r="X106">
            <v>1490.7</v>
          </cell>
          <cell r="Y106">
            <v>1568.3</v>
          </cell>
          <cell r="Z106">
            <v>1596.19</v>
          </cell>
          <cell r="AA106">
            <v>1678.78</v>
          </cell>
          <cell r="AB106">
            <v>1641.73</v>
          </cell>
          <cell r="AC106">
            <v>1745.31</v>
          </cell>
          <cell r="AD106">
            <v>1746.51</v>
          </cell>
          <cell r="AE106">
            <v>1712.5</v>
          </cell>
          <cell r="AF106">
            <v>1689.9</v>
          </cell>
          <cell r="AG106">
            <v>1678.49</v>
          </cell>
          <cell r="AH106">
            <v>1638.12</v>
          </cell>
          <cell r="AI106">
            <v>1634.96</v>
          </cell>
          <cell r="AJ106">
            <v>1644.71</v>
          </cell>
          <cell r="AK106">
            <v>1640.68</v>
          </cell>
          <cell r="AL106">
            <v>1576.25</v>
          </cell>
          <cell r="AM106">
            <v>1583.77</v>
          </cell>
          <cell r="AN106">
            <v>1568.83</v>
          </cell>
          <cell r="AO106">
            <v>1542.42</v>
          </cell>
          <cell r="AP106">
            <v>1507.08</v>
          </cell>
          <cell r="AQ106">
            <v>1455.29</v>
          </cell>
          <cell r="AR106">
            <v>1424.61</v>
          </cell>
          <cell r="AS106">
            <v>1420.02</v>
          </cell>
          <cell r="AT106">
            <v>1502.25</v>
          </cell>
          <cell r="AU106">
            <v>1433.81</v>
          </cell>
          <cell r="AV106">
            <v>1412.11</v>
          </cell>
          <cell r="AW106">
            <v>1514.2</v>
          </cell>
          <cell r="AX106">
            <v>1571.76</v>
          </cell>
          <cell r="AY106">
            <v>1650.55</v>
          </cell>
          <cell r="AZ106">
            <v>1665.81</v>
          </cell>
          <cell r="BA106">
            <v>1633.74</v>
          </cell>
          <cell r="BB106">
            <v>1621.8</v>
          </cell>
          <cell r="BC106">
            <v>1544.56</v>
          </cell>
          <cell r="BD106">
            <v>1519.53</v>
          </cell>
          <cell r="BE106">
            <v>1519.53</v>
          </cell>
          <cell r="BF106">
            <v>1509.36</v>
          </cell>
          <cell r="BG106">
            <v>1532.29</v>
          </cell>
          <cell r="BH106">
            <v>1492.08</v>
          </cell>
          <cell r="BI106">
            <v>1501.75</v>
          </cell>
          <cell r="BJ106">
            <v>1449.01</v>
          </cell>
          <cell r="BK106">
            <v>1479.01</v>
          </cell>
          <cell r="BL106">
            <v>1416.38</v>
          </cell>
          <cell r="BM106">
            <v>1366.26</v>
          </cell>
          <cell r="BN106">
            <v>1459.74</v>
          </cell>
          <cell r="BO106">
            <v>1456.41</v>
          </cell>
          <cell r="BP106">
            <v>1415.4</v>
          </cell>
          <cell r="BQ106">
            <v>1433.58</v>
          </cell>
          <cell r="BR106">
            <v>1397.81</v>
          </cell>
          <cell r="BS106">
            <v>1360.78</v>
          </cell>
          <cell r="BT106">
            <v>1408.51</v>
          </cell>
          <cell r="BU106">
            <v>1316.26</v>
          </cell>
          <cell r="BV106">
            <v>1383.74</v>
          </cell>
          <cell r="BW106">
            <v>1451.12</v>
          </cell>
          <cell r="BX106">
            <v>1375.96</v>
          </cell>
          <cell r="BY106">
            <v>1367.28</v>
          </cell>
          <cell r="BZ106">
            <v>1368.12</v>
          </cell>
          <cell r="CA106">
            <v>1324.49</v>
          </cell>
          <cell r="CB106">
            <v>1267.3399999999999</v>
          </cell>
          <cell r="CC106">
            <v>1283.5</v>
          </cell>
          <cell r="CD106">
            <v>1343.06</v>
          </cell>
          <cell r="CE106">
            <v>1338.96</v>
          </cell>
          <cell r="CF106">
            <v>1353.51</v>
          </cell>
          <cell r="CG106">
            <v>1324.48</v>
          </cell>
          <cell r="CH106">
            <v>1231.68</v>
          </cell>
          <cell r="CI106">
            <v>1236.54</v>
          </cell>
          <cell r="CJ106">
            <v>1177.8599999999999</v>
          </cell>
          <cell r="CK106">
            <v>1117.1500000000001</v>
          </cell>
          <cell r="CL106">
            <v>1167.01</v>
          </cell>
          <cell r="CM106">
            <v>1137.3499999999999</v>
          </cell>
          <cell r="CN106">
            <v>1086.73</v>
          </cell>
          <cell r="CO106">
            <v>1105.1500000000001</v>
          </cell>
          <cell r="CP106">
            <v>1083.6600000000001</v>
          </cell>
          <cell r="CQ106">
            <v>1043.3499999999999</v>
          </cell>
          <cell r="CR106">
            <v>1020.26</v>
          </cell>
          <cell r="CS106">
            <v>1042.3</v>
          </cell>
          <cell r="CT106">
            <v>1015.67</v>
          </cell>
          <cell r="CU106">
            <v>1006.22</v>
          </cell>
          <cell r="CV106" t="e">
            <v>#N/A</v>
          </cell>
          <cell r="CW106" t="e">
            <v>#N/A</v>
          </cell>
          <cell r="CX106" t="e">
            <v>#N/A</v>
          </cell>
          <cell r="CY106" t="e">
            <v>#N/A</v>
          </cell>
          <cell r="CZ106" t="e">
            <v>#N/A</v>
          </cell>
          <cell r="DA106" t="e">
            <v>#N/A</v>
          </cell>
          <cell r="DB106" t="e">
            <v>#N/A</v>
          </cell>
          <cell r="DC106" t="e">
            <v>#N/A</v>
          </cell>
          <cell r="DD106" t="e">
            <v>#N/A</v>
          </cell>
          <cell r="DE106" t="e">
            <v>#N/A</v>
          </cell>
          <cell r="DF106" t="e">
            <v>#N/A</v>
          </cell>
          <cell r="DG106" t="e">
            <v>#N/A</v>
          </cell>
          <cell r="DH106" t="e">
            <v>#N/A</v>
          </cell>
          <cell r="DI106" t="e">
            <v>#N/A</v>
          </cell>
          <cell r="DJ106" t="e">
            <v>#N/A</v>
          </cell>
          <cell r="DK106" t="e">
            <v>#N/A</v>
          </cell>
          <cell r="DL106" t="e">
            <v>#N/A</v>
          </cell>
          <cell r="DM106" t="e">
            <v>#N/A</v>
          </cell>
          <cell r="DN106" t="e">
            <v>#N/A</v>
          </cell>
          <cell r="DO106" t="e">
            <v>#N/A</v>
          </cell>
          <cell r="DP106" t="e">
            <v>#N/A</v>
          </cell>
          <cell r="DQ106" t="e">
            <v>#N/A</v>
          </cell>
          <cell r="DR106" t="e">
            <v>#N/A</v>
          </cell>
          <cell r="DS106" t="e">
            <v>#N/A</v>
          </cell>
          <cell r="DT106" t="e">
            <v>#N/A</v>
          </cell>
        </row>
        <row r="107">
          <cell r="A107" t="str">
            <v>SmartLink Rupiah Equity Fund</v>
          </cell>
          <cell r="B107" t="str">
            <v>Allianz Life Indonesia</v>
          </cell>
          <cell r="C107" t="str">
            <v>REF</v>
          </cell>
          <cell r="D107" t="str">
            <v>REF</v>
          </cell>
          <cell r="E107" t="str">
            <v>Equity</v>
          </cell>
          <cell r="F107">
            <v>2609.4699999999998</v>
          </cell>
          <cell r="G107">
            <v>2573.4499999999998</v>
          </cell>
          <cell r="H107">
            <v>2575.2600000000002</v>
          </cell>
          <cell r="I107">
            <v>2529.79</v>
          </cell>
          <cell r="J107">
            <v>2710.98</v>
          </cell>
          <cell r="K107">
            <v>2674.34</v>
          </cell>
          <cell r="L107">
            <v>2692.17</v>
          </cell>
          <cell r="M107">
            <v>2630.57</v>
          </cell>
          <cell r="N107">
            <v>2534.9899999999998</v>
          </cell>
          <cell r="O107">
            <v>2431.52</v>
          </cell>
          <cell r="P107">
            <v>2428.19</v>
          </cell>
          <cell r="Q107">
            <v>2440.42</v>
          </cell>
          <cell r="R107">
            <v>2396.73</v>
          </cell>
          <cell r="S107">
            <v>2297.5300000000002</v>
          </cell>
          <cell r="T107">
            <v>2273.11</v>
          </cell>
          <cell r="U107">
            <v>2202.25</v>
          </cell>
          <cell r="V107">
            <v>2193.6</v>
          </cell>
          <cell r="W107">
            <v>2044.94</v>
          </cell>
          <cell r="X107">
            <v>2201.46</v>
          </cell>
          <cell r="Y107">
            <v>2336.71</v>
          </cell>
          <cell r="Z107">
            <v>2382.23</v>
          </cell>
          <cell r="AA107">
            <v>2546.6799999999998</v>
          </cell>
          <cell r="AB107">
            <v>2464.56</v>
          </cell>
          <cell r="AC107">
            <v>2673.77</v>
          </cell>
          <cell r="AD107">
            <v>2658.84</v>
          </cell>
          <cell r="AE107">
            <v>2592.66</v>
          </cell>
          <cell r="AF107">
            <v>2582.7199999999998</v>
          </cell>
          <cell r="AG107">
            <v>2560.8200000000002</v>
          </cell>
          <cell r="AH107">
            <v>2496.4899999999998</v>
          </cell>
          <cell r="AI107">
            <v>2513.5</v>
          </cell>
          <cell r="AJ107">
            <v>2532.09</v>
          </cell>
          <cell r="AK107">
            <v>2518.44</v>
          </cell>
          <cell r="AL107">
            <v>2389.06</v>
          </cell>
          <cell r="AM107">
            <v>2397.23</v>
          </cell>
          <cell r="AN107">
            <v>2370.8000000000002</v>
          </cell>
          <cell r="AO107">
            <v>2294.3000000000002</v>
          </cell>
          <cell r="AP107">
            <v>2234.14</v>
          </cell>
          <cell r="AQ107">
            <v>2116.9499999999998</v>
          </cell>
          <cell r="AR107">
            <v>2043.97</v>
          </cell>
          <cell r="AS107">
            <v>2064.71</v>
          </cell>
          <cell r="AT107">
            <v>2181.9899999999998</v>
          </cell>
          <cell r="AU107">
            <v>2079.85</v>
          </cell>
          <cell r="AV107">
            <v>2030.28</v>
          </cell>
          <cell r="AW107">
            <v>2223.62</v>
          </cell>
          <cell r="AX107">
            <v>2280.85</v>
          </cell>
          <cell r="AY107">
            <v>2419.11</v>
          </cell>
          <cell r="AZ107">
            <v>2387.61</v>
          </cell>
          <cell r="BA107">
            <v>2329.56</v>
          </cell>
          <cell r="BB107">
            <v>2260.66</v>
          </cell>
          <cell r="BC107">
            <v>2129.61</v>
          </cell>
          <cell r="BD107">
            <v>2088.2199999999998</v>
          </cell>
          <cell r="BE107">
            <v>2088.2199999999998</v>
          </cell>
          <cell r="BF107">
            <v>2068.0300000000002</v>
          </cell>
          <cell r="BG107">
            <v>2077.7399999999998</v>
          </cell>
          <cell r="BH107">
            <v>2014.08</v>
          </cell>
          <cell r="BI107">
            <v>2026.09</v>
          </cell>
          <cell r="BJ107">
            <v>1937.65</v>
          </cell>
          <cell r="BK107">
            <v>1983.26</v>
          </cell>
          <cell r="BL107">
            <v>1890.78</v>
          </cell>
          <cell r="BM107">
            <v>1830.27</v>
          </cell>
          <cell r="BN107">
            <v>1968.52</v>
          </cell>
          <cell r="BO107">
            <v>1952.16</v>
          </cell>
          <cell r="BP107">
            <v>1841.34</v>
          </cell>
          <cell r="BQ107">
            <v>1853.57</v>
          </cell>
          <cell r="BR107">
            <v>1807.48</v>
          </cell>
          <cell r="BS107">
            <v>1764.34</v>
          </cell>
          <cell r="BT107">
            <v>1839.72</v>
          </cell>
          <cell r="BU107">
            <v>1696.92</v>
          </cell>
          <cell r="BV107">
            <v>1836.7</v>
          </cell>
          <cell r="BW107">
            <v>1988.39</v>
          </cell>
          <cell r="BX107">
            <v>1821.02</v>
          </cell>
          <cell r="BY107">
            <v>1814.98</v>
          </cell>
          <cell r="BZ107">
            <v>1812.5</v>
          </cell>
          <cell r="CA107">
            <v>1738.16</v>
          </cell>
          <cell r="CB107">
            <v>1655.53</v>
          </cell>
          <cell r="CC107">
            <v>1683.68</v>
          </cell>
          <cell r="CD107">
            <v>1784.04</v>
          </cell>
          <cell r="CE107">
            <v>1772.64</v>
          </cell>
          <cell r="CF107">
            <v>1817.92</v>
          </cell>
          <cell r="CG107">
            <v>1762.77</v>
          </cell>
          <cell r="CH107">
            <v>1596.02</v>
          </cell>
          <cell r="CI107">
            <v>1592.66</v>
          </cell>
          <cell r="CJ107">
            <v>1475.62</v>
          </cell>
          <cell r="CK107">
            <v>1381.07</v>
          </cell>
          <cell r="CL107">
            <v>1484.43</v>
          </cell>
          <cell r="CM107">
            <v>1417.04</v>
          </cell>
          <cell r="CN107">
            <v>1309.18</v>
          </cell>
          <cell r="CO107">
            <v>1317.77</v>
          </cell>
          <cell r="CP107">
            <v>1271.6500000000001</v>
          </cell>
          <cell r="CQ107">
            <v>1201.6099999999999</v>
          </cell>
          <cell r="CR107">
            <v>1162.44</v>
          </cell>
          <cell r="CS107">
            <v>1203.76</v>
          </cell>
          <cell r="CT107">
            <v>1177.29</v>
          </cell>
          <cell r="CU107">
            <v>1153.1300000000001</v>
          </cell>
          <cell r="CV107">
            <v>1022.66</v>
          </cell>
          <cell r="CW107">
            <v>983.21</v>
          </cell>
          <cell r="CX107">
            <v>867.8</v>
          </cell>
          <cell r="CY107" t="e">
            <v>#N/A</v>
          </cell>
          <cell r="CZ107">
            <v>739.29</v>
          </cell>
          <cell r="DA107" t="e">
            <v>#N/A</v>
          </cell>
          <cell r="DB107" t="e">
            <v>#N/A</v>
          </cell>
          <cell r="DC107" t="e">
            <v>#N/A</v>
          </cell>
          <cell r="DD107" t="e">
            <v>#N/A</v>
          </cell>
          <cell r="DE107" t="e">
            <v>#N/A</v>
          </cell>
          <cell r="DF107" t="e">
            <v>#N/A</v>
          </cell>
          <cell r="DG107" t="e">
            <v>#N/A</v>
          </cell>
          <cell r="DH107" t="e">
            <v>#N/A</v>
          </cell>
          <cell r="DI107" t="e">
            <v>#N/A</v>
          </cell>
          <cell r="DJ107" t="e">
            <v>#N/A</v>
          </cell>
          <cell r="DK107" t="e">
            <v>#N/A</v>
          </cell>
          <cell r="DL107" t="e">
            <v>#N/A</v>
          </cell>
          <cell r="DM107" t="e">
            <v>#N/A</v>
          </cell>
          <cell r="DN107" t="e">
            <v>#N/A</v>
          </cell>
          <cell r="DO107" t="e">
            <v>#N/A</v>
          </cell>
          <cell r="DP107">
            <v>1062.81</v>
          </cell>
          <cell r="DQ107">
            <v>960.46</v>
          </cell>
          <cell r="DR107" t="e">
            <v>#N/A</v>
          </cell>
          <cell r="DS107" t="e">
            <v>#N/A</v>
          </cell>
          <cell r="DT107" t="e">
            <v>#N/A</v>
          </cell>
        </row>
        <row r="108">
          <cell r="A108" t="str">
            <v>SmartLink Rupiah Fixed Income Fund</v>
          </cell>
          <cell r="B108" t="str">
            <v>Allianz Life Indonesia</v>
          </cell>
          <cell r="C108" t="str">
            <v>RFF</v>
          </cell>
          <cell r="D108" t="str">
            <v>RFF</v>
          </cell>
          <cell r="E108" t="str">
            <v>Fixed</v>
          </cell>
          <cell r="F108">
            <v>3152.92</v>
          </cell>
          <cell r="G108">
            <v>3127.28</v>
          </cell>
          <cell r="H108">
            <v>3083.62</v>
          </cell>
          <cell r="I108">
            <v>3046.61</v>
          </cell>
          <cell r="J108">
            <v>3166.82</v>
          </cell>
          <cell r="K108">
            <v>3211.39</v>
          </cell>
          <cell r="L108">
            <v>3177.49</v>
          </cell>
          <cell r="M108">
            <v>3194.32</v>
          </cell>
          <cell r="N108">
            <v>3094.55</v>
          </cell>
          <cell r="O108">
            <v>3027.12</v>
          </cell>
          <cell r="P108">
            <v>3042.25</v>
          </cell>
          <cell r="Q108">
            <v>2986.26</v>
          </cell>
          <cell r="R108">
            <v>2872.73</v>
          </cell>
          <cell r="S108">
            <v>2863.8</v>
          </cell>
          <cell r="T108">
            <v>2779.14</v>
          </cell>
          <cell r="U108">
            <v>2804.58</v>
          </cell>
          <cell r="V108">
            <v>2747.13</v>
          </cell>
          <cell r="W108">
            <v>2611.35</v>
          </cell>
          <cell r="X108">
            <v>2711.89</v>
          </cell>
          <cell r="Y108">
            <v>2759.14</v>
          </cell>
          <cell r="Z108">
            <v>2793.78</v>
          </cell>
          <cell r="AA108">
            <v>2803.53</v>
          </cell>
          <cell r="AB108">
            <v>2853.59</v>
          </cell>
          <cell r="AC108">
            <v>2907.74</v>
          </cell>
          <cell r="AD108">
            <v>2988.39</v>
          </cell>
          <cell r="AE108">
            <v>2948.43</v>
          </cell>
          <cell r="AF108">
            <v>2775.34</v>
          </cell>
          <cell r="AG108">
            <v>2791.47</v>
          </cell>
          <cell r="AH108">
            <v>2728.67</v>
          </cell>
          <cell r="AI108">
            <v>2657.54</v>
          </cell>
          <cell r="AJ108">
            <v>2677.17</v>
          </cell>
          <cell r="AK108">
            <v>2676.59</v>
          </cell>
          <cell r="AL108">
            <v>2642.95</v>
          </cell>
          <cell r="AM108">
            <v>2658.07</v>
          </cell>
          <cell r="AN108">
            <v>2657.35</v>
          </cell>
          <cell r="AO108">
            <v>2634.1</v>
          </cell>
          <cell r="AP108">
            <v>2577.41</v>
          </cell>
          <cell r="AQ108">
            <v>2514.11</v>
          </cell>
          <cell r="AR108">
            <v>2551.19</v>
          </cell>
          <cell r="AS108">
            <v>2518.5</v>
          </cell>
          <cell r="AT108">
            <v>2678.2</v>
          </cell>
          <cell r="AU108">
            <v>2538.69</v>
          </cell>
          <cell r="AV108">
            <v>2515.77</v>
          </cell>
          <cell r="AW108">
            <v>2594.44</v>
          </cell>
          <cell r="AX108">
            <v>2679.8</v>
          </cell>
          <cell r="AY108">
            <v>2854.79</v>
          </cell>
          <cell r="AZ108">
            <v>2918.46</v>
          </cell>
          <cell r="BA108">
            <v>2890.65</v>
          </cell>
          <cell r="BB108">
            <v>2922.63</v>
          </cell>
          <cell r="BC108">
            <v>2904.88</v>
          </cell>
          <cell r="BD108">
            <v>2922.41</v>
          </cell>
          <cell r="BE108">
            <v>2922.41</v>
          </cell>
          <cell r="BF108">
            <v>2904.64</v>
          </cell>
          <cell r="BG108">
            <v>2840.18</v>
          </cell>
          <cell r="BH108">
            <v>2789.3</v>
          </cell>
          <cell r="BI108">
            <v>2793.15</v>
          </cell>
          <cell r="BJ108">
            <v>2742.72</v>
          </cell>
          <cell r="BK108">
            <v>2808.32</v>
          </cell>
          <cell r="BL108">
            <v>2738.94</v>
          </cell>
          <cell r="BM108">
            <v>2689.59</v>
          </cell>
          <cell r="BN108">
            <v>2761.39</v>
          </cell>
          <cell r="BO108">
            <v>2750.26</v>
          </cell>
          <cell r="BP108">
            <v>2794.03</v>
          </cell>
          <cell r="BQ108">
            <v>2802.62</v>
          </cell>
          <cell r="BR108">
            <v>2690.4</v>
          </cell>
          <cell r="BS108">
            <v>2601.85</v>
          </cell>
          <cell r="BT108">
            <v>2648.9</v>
          </cell>
          <cell r="BU108">
            <v>2555.69</v>
          </cell>
          <cell r="BV108">
            <v>2530.8000000000002</v>
          </cell>
          <cell r="BW108">
            <v>2483.7800000000002</v>
          </cell>
          <cell r="BX108">
            <v>2426.27</v>
          </cell>
          <cell r="BY108">
            <v>2416.34</v>
          </cell>
          <cell r="BZ108">
            <v>2388.9899999999998</v>
          </cell>
          <cell r="CA108">
            <v>2331.5700000000002</v>
          </cell>
          <cell r="CB108">
            <v>2267.4499999999998</v>
          </cell>
          <cell r="CC108">
            <v>2261.11</v>
          </cell>
          <cell r="CD108">
            <v>2352.4899999999998</v>
          </cell>
          <cell r="CE108">
            <v>2380.2800000000002</v>
          </cell>
          <cell r="CF108">
            <v>2393.0100000000002</v>
          </cell>
          <cell r="CG108">
            <v>2363.9</v>
          </cell>
          <cell r="CH108">
            <v>2304.06</v>
          </cell>
          <cell r="CI108">
            <v>2293.0300000000002</v>
          </cell>
          <cell r="CJ108">
            <v>2267.9299999999998</v>
          </cell>
          <cell r="CK108">
            <v>2177.85</v>
          </cell>
          <cell r="CL108">
            <v>2205.13</v>
          </cell>
          <cell r="CM108">
            <v>2167.0300000000002</v>
          </cell>
          <cell r="CN108">
            <v>2128.3200000000002</v>
          </cell>
          <cell r="CO108">
            <v>2114.2199999999998</v>
          </cell>
          <cell r="CP108">
            <v>2076.1799999999998</v>
          </cell>
          <cell r="CQ108">
            <v>2052.14</v>
          </cell>
          <cell r="CR108">
            <v>2014.73</v>
          </cell>
          <cell r="CS108">
            <v>2013.78</v>
          </cell>
          <cell r="CT108">
            <v>1975.29</v>
          </cell>
          <cell r="CU108">
            <v>1994.86</v>
          </cell>
          <cell r="CV108">
            <v>1931.79</v>
          </cell>
          <cell r="CW108">
            <v>1922.18</v>
          </cell>
          <cell r="CX108">
            <v>1851.17</v>
          </cell>
          <cell r="CY108" t="e">
            <v>#N/A</v>
          </cell>
          <cell r="CZ108">
            <v>1752.49</v>
          </cell>
          <cell r="DA108" t="e">
            <v>#N/A</v>
          </cell>
          <cell r="DB108" t="e">
            <v>#N/A</v>
          </cell>
          <cell r="DC108" t="e">
            <v>#N/A</v>
          </cell>
          <cell r="DD108" t="e">
            <v>#N/A</v>
          </cell>
          <cell r="DE108" t="e">
            <v>#N/A</v>
          </cell>
          <cell r="DF108" t="e">
            <v>#N/A</v>
          </cell>
          <cell r="DG108" t="e">
            <v>#N/A</v>
          </cell>
          <cell r="DH108" t="e">
            <v>#N/A</v>
          </cell>
          <cell r="DI108" t="e">
            <v>#N/A</v>
          </cell>
          <cell r="DJ108" t="e">
            <v>#N/A</v>
          </cell>
          <cell r="DK108" t="e">
            <v>#N/A</v>
          </cell>
          <cell r="DL108" t="e">
            <v>#N/A</v>
          </cell>
          <cell r="DM108" t="e">
            <v>#N/A</v>
          </cell>
          <cell r="DN108" t="e">
            <v>#N/A</v>
          </cell>
          <cell r="DO108" t="e">
            <v>#N/A</v>
          </cell>
          <cell r="DP108">
            <v>1815.45</v>
          </cell>
          <cell r="DQ108">
            <v>1806.63</v>
          </cell>
          <cell r="DR108">
            <v>1768.34</v>
          </cell>
          <cell r="DS108">
            <v>1787.05</v>
          </cell>
          <cell r="DT108">
            <v>1793.34</v>
          </cell>
        </row>
        <row r="109">
          <cell r="A109" t="str">
            <v>SmartLink Rupiah Money Market Fund</v>
          </cell>
          <cell r="B109" t="str">
            <v>Allianz Life Indonesia</v>
          </cell>
          <cell r="C109" t="str">
            <v>RCF</v>
          </cell>
          <cell r="D109" t="str">
            <v>RCF</v>
          </cell>
          <cell r="E109" t="str">
            <v>Cash</v>
          </cell>
          <cell r="F109">
            <v>2709.44</v>
          </cell>
          <cell r="G109">
            <v>2699.62</v>
          </cell>
          <cell r="H109">
            <v>2687.52</v>
          </cell>
          <cell r="I109">
            <v>2676.63</v>
          </cell>
          <cell r="J109">
            <v>2666.56</v>
          </cell>
          <cell r="K109">
            <v>2655.96</v>
          </cell>
          <cell r="L109">
            <v>2645.03</v>
          </cell>
          <cell r="M109">
            <v>2633.97</v>
          </cell>
          <cell r="N109">
            <v>2622.23</v>
          </cell>
          <cell r="O109">
            <v>2610.8000000000002</v>
          </cell>
          <cell r="P109">
            <v>2598.5300000000002</v>
          </cell>
          <cell r="Q109">
            <v>2586.46</v>
          </cell>
          <cell r="R109">
            <v>2572.92</v>
          </cell>
          <cell r="S109">
            <v>2559.44</v>
          </cell>
          <cell r="T109">
            <v>2545.44</v>
          </cell>
          <cell r="U109">
            <v>2533.8200000000002</v>
          </cell>
          <cell r="V109">
            <v>2520.9699999999998</v>
          </cell>
          <cell r="W109">
            <v>2507.17</v>
          </cell>
          <cell r="X109">
            <v>2496.31</v>
          </cell>
          <cell r="Y109">
            <v>2483.73</v>
          </cell>
          <cell r="Z109">
            <v>2471.35</v>
          </cell>
          <cell r="AA109">
            <v>2458.12</v>
          </cell>
          <cell r="AB109">
            <v>2445.89</v>
          </cell>
          <cell r="AC109">
            <v>2432.9</v>
          </cell>
          <cell r="AD109">
            <v>2419</v>
          </cell>
          <cell r="AE109">
            <v>2406.62</v>
          </cell>
          <cell r="AF109">
            <v>2391.86</v>
          </cell>
          <cell r="AG109">
            <v>2377.25</v>
          </cell>
          <cell r="AH109">
            <v>2364.36</v>
          </cell>
          <cell r="AI109">
            <v>2350.29</v>
          </cell>
          <cell r="AJ109">
            <v>2336</v>
          </cell>
          <cell r="AK109">
            <v>2320.87</v>
          </cell>
          <cell r="AL109">
            <v>2310.08</v>
          </cell>
          <cell r="AM109">
            <v>2296.23</v>
          </cell>
          <cell r="AN109">
            <v>2282.86</v>
          </cell>
          <cell r="AO109">
            <v>2268.91</v>
          </cell>
          <cell r="AP109">
            <v>2256.87</v>
          </cell>
          <cell r="AQ109">
            <v>2242.6799999999998</v>
          </cell>
          <cell r="AR109">
            <v>2230.8200000000002</v>
          </cell>
          <cell r="AS109">
            <v>2218.2600000000002</v>
          </cell>
          <cell r="AT109">
            <v>2208.48</v>
          </cell>
          <cell r="AU109">
            <v>2197.16</v>
          </cell>
          <cell r="AV109">
            <v>2187.4299999999998</v>
          </cell>
          <cell r="AW109">
            <v>2178.9699999999998</v>
          </cell>
          <cell r="AX109">
            <v>2169.9699999999998</v>
          </cell>
          <cell r="AY109">
            <v>2162.83</v>
          </cell>
          <cell r="AZ109">
            <v>2154.8000000000002</v>
          </cell>
          <cell r="BA109">
            <v>2146.2600000000002</v>
          </cell>
          <cell r="BB109">
            <v>2139.02</v>
          </cell>
          <cell r="BC109">
            <v>2131.41</v>
          </cell>
          <cell r="BD109">
            <v>2123.4299999999998</v>
          </cell>
          <cell r="BE109">
            <v>2123.4299999999998</v>
          </cell>
          <cell r="BF109">
            <v>2116.1799999999998</v>
          </cell>
          <cell r="BG109">
            <v>2108.5300000000002</v>
          </cell>
          <cell r="BH109">
            <v>2100.31</v>
          </cell>
          <cell r="BI109">
            <v>2100.5700000000002</v>
          </cell>
          <cell r="BJ109">
            <v>2093.83</v>
          </cell>
          <cell r="BK109">
            <v>2086.85</v>
          </cell>
          <cell r="BL109">
            <v>2079.5100000000002</v>
          </cell>
          <cell r="BM109">
            <v>2073.38</v>
          </cell>
          <cell r="BN109">
            <v>2065.5500000000002</v>
          </cell>
          <cell r="BO109">
            <v>2058.69</v>
          </cell>
          <cell r="BP109">
            <v>2050.6999999999998</v>
          </cell>
          <cell r="BQ109">
            <v>2042.57</v>
          </cell>
          <cell r="BR109">
            <v>2033.64</v>
          </cell>
          <cell r="BS109">
            <v>2025.06</v>
          </cell>
          <cell r="BT109">
            <v>2015.66</v>
          </cell>
          <cell r="BU109">
            <v>2007.44</v>
          </cell>
          <cell r="BV109">
            <v>1996.83</v>
          </cell>
          <cell r="BW109">
            <v>1988.51</v>
          </cell>
          <cell r="BX109">
            <v>1979.9</v>
          </cell>
          <cell r="BY109">
            <v>1971.25</v>
          </cell>
          <cell r="BZ109">
            <v>1961.47</v>
          </cell>
          <cell r="CA109">
            <v>1952.81</v>
          </cell>
          <cell r="CB109">
            <v>1943.53</v>
          </cell>
          <cell r="CC109">
            <v>1934.65</v>
          </cell>
          <cell r="CD109">
            <v>1925.92</v>
          </cell>
          <cell r="CE109">
            <v>1916.74</v>
          </cell>
          <cell r="CF109">
            <v>1906.98</v>
          </cell>
          <cell r="CG109">
            <v>1898.72</v>
          </cell>
          <cell r="CH109">
            <v>1890.9</v>
          </cell>
          <cell r="CI109">
            <v>1882.16</v>
          </cell>
          <cell r="CJ109">
            <v>1873.52</v>
          </cell>
          <cell r="CK109">
            <v>1865.24</v>
          </cell>
          <cell r="CL109">
            <v>1861.55</v>
          </cell>
          <cell r="CM109">
            <v>1853.43</v>
          </cell>
          <cell r="CN109">
            <v>1842.24</v>
          </cell>
          <cell r="CO109">
            <v>1836.28</v>
          </cell>
          <cell r="CP109">
            <v>1829.32</v>
          </cell>
          <cell r="CQ109">
            <v>1818.71</v>
          </cell>
          <cell r="CR109">
            <v>1805.83</v>
          </cell>
          <cell r="CS109">
            <v>1780.08</v>
          </cell>
          <cell r="CT109">
            <v>1780.38</v>
          </cell>
          <cell r="CU109">
            <v>1764.12</v>
          </cell>
          <cell r="CV109">
            <v>1760.79</v>
          </cell>
          <cell r="CW109">
            <v>1747.73</v>
          </cell>
          <cell r="CX109">
            <v>1736.97</v>
          </cell>
          <cell r="CY109" t="e">
            <v>#N/A</v>
          </cell>
          <cell r="CZ109">
            <v>1714</v>
          </cell>
          <cell r="DA109" t="e">
            <v>#N/A</v>
          </cell>
          <cell r="DB109" t="e">
            <v>#N/A</v>
          </cell>
          <cell r="DC109" t="e">
            <v>#N/A</v>
          </cell>
          <cell r="DD109" t="e">
            <v>#N/A</v>
          </cell>
          <cell r="DE109" t="e">
            <v>#N/A</v>
          </cell>
          <cell r="DF109" t="e">
            <v>#N/A</v>
          </cell>
          <cell r="DG109" t="e">
            <v>#N/A</v>
          </cell>
          <cell r="DH109" t="e">
            <v>#N/A</v>
          </cell>
          <cell r="DI109" t="e">
            <v>#N/A</v>
          </cell>
          <cell r="DJ109" t="e">
            <v>#N/A</v>
          </cell>
          <cell r="DK109" t="e">
            <v>#N/A</v>
          </cell>
          <cell r="DL109" t="e">
            <v>#N/A</v>
          </cell>
          <cell r="DM109" t="e">
            <v>#N/A</v>
          </cell>
          <cell r="DN109" t="e">
            <v>#N/A</v>
          </cell>
          <cell r="DO109" t="e">
            <v>#N/A</v>
          </cell>
          <cell r="DP109">
            <v>1569.56</v>
          </cell>
          <cell r="DQ109">
            <v>1490.89</v>
          </cell>
          <cell r="DR109">
            <v>1549.73</v>
          </cell>
          <cell r="DS109">
            <v>1541.31</v>
          </cell>
          <cell r="DT109">
            <v>1532.38</v>
          </cell>
        </row>
        <row r="110">
          <cell r="A110" t="str">
            <v>SmartLink Dollar Managed Fund</v>
          </cell>
          <cell r="B110" t="str">
            <v>Allianz Life Indonesia</v>
          </cell>
          <cell r="C110" t="str">
            <v>DFF</v>
          </cell>
          <cell r="D110" t="str">
            <v>DFF</v>
          </cell>
          <cell r="E110" t="str">
            <v>USDFixed</v>
          </cell>
          <cell r="F110">
            <v>1.9356</v>
          </cell>
          <cell r="G110">
            <v>1.8956</v>
          </cell>
          <cell r="H110">
            <v>1.8720000000000001</v>
          </cell>
          <cell r="I110">
            <v>1.8917999999999999</v>
          </cell>
          <cell r="J110">
            <v>1.9477</v>
          </cell>
          <cell r="K110">
            <v>1.9835</v>
          </cell>
          <cell r="L110">
            <v>1.9792000000000001</v>
          </cell>
          <cell r="M110">
            <v>1.9623999999999999</v>
          </cell>
          <cell r="N110">
            <v>1.9117999999999999</v>
          </cell>
          <cell r="O110">
            <v>1.8645</v>
          </cell>
          <cell r="P110">
            <v>1.8688</v>
          </cell>
          <cell r="Q110">
            <v>1.8409</v>
          </cell>
          <cell r="R110">
            <v>1.8016000000000001</v>
          </cell>
          <cell r="S110">
            <v>1.7755000000000001</v>
          </cell>
          <cell r="T110">
            <v>1.7575000000000001</v>
          </cell>
          <cell r="U110">
            <v>1.7646999999999999</v>
          </cell>
          <cell r="V110">
            <v>1.7787999999999999</v>
          </cell>
          <cell r="W110">
            <v>1.7447999999999999</v>
          </cell>
          <cell r="X110">
            <v>1.7574000000000001</v>
          </cell>
          <cell r="Y110">
            <v>1.7874000000000001</v>
          </cell>
          <cell r="Z110">
            <v>1.7802</v>
          </cell>
          <cell r="AA110">
            <v>1.8001</v>
          </cell>
          <cell r="AB110">
            <v>1.8115000000000001</v>
          </cell>
          <cell r="AC110">
            <v>1.8089</v>
          </cell>
          <cell r="AD110">
            <v>1.8129</v>
          </cell>
          <cell r="AE110">
            <v>1.7943</v>
          </cell>
          <cell r="AF110">
            <v>1.7596000000000001</v>
          </cell>
          <cell r="AG110">
            <v>1.7739</v>
          </cell>
          <cell r="AH110">
            <v>1.7596000000000001</v>
          </cell>
          <cell r="AI110">
            <v>1.7355</v>
          </cell>
          <cell r="AJ110">
            <v>1.7533000000000001</v>
          </cell>
          <cell r="AK110">
            <v>1.7448999999999999</v>
          </cell>
          <cell r="AL110">
            <v>1.7322</v>
          </cell>
          <cell r="AM110">
            <v>1.7352000000000001</v>
          </cell>
          <cell r="AN110">
            <v>1.7073</v>
          </cell>
          <cell r="AO110">
            <v>1.7008000000000001</v>
          </cell>
          <cell r="AP110">
            <v>1.6942999999999999</v>
          </cell>
          <cell r="AQ110">
            <v>1.6531</v>
          </cell>
          <cell r="AR110">
            <v>1.6482000000000001</v>
          </cell>
          <cell r="AS110">
            <v>1.6424000000000001</v>
          </cell>
          <cell r="AT110">
            <v>1.6795</v>
          </cell>
          <cell r="AU110">
            <v>1.6283000000000001</v>
          </cell>
          <cell r="AV110">
            <v>1.5739000000000001</v>
          </cell>
          <cell r="AW110">
            <v>1.6569</v>
          </cell>
          <cell r="AX110">
            <v>1.65</v>
          </cell>
          <cell r="AY110">
            <v>1.7284999999999999</v>
          </cell>
          <cell r="AZ110">
            <v>1.7932999999999999</v>
          </cell>
          <cell r="BA110">
            <v>1.7527999999999999</v>
          </cell>
          <cell r="BB110">
            <v>1.7586999999999999</v>
          </cell>
          <cell r="BC110">
            <v>1.7745</v>
          </cell>
          <cell r="BD110">
            <v>1.7990999999999999</v>
          </cell>
          <cell r="BE110">
            <v>1.7990999999999999</v>
          </cell>
          <cell r="BF110">
            <v>1.7968</v>
          </cell>
          <cell r="BG110">
            <v>1.7844</v>
          </cell>
          <cell r="BH110">
            <v>1.7747999999999999</v>
          </cell>
          <cell r="BI110">
            <v>1.7747999999999999</v>
          </cell>
          <cell r="BJ110">
            <v>1.7474000000000001</v>
          </cell>
          <cell r="BK110">
            <v>1.7438</v>
          </cell>
          <cell r="BL110">
            <v>1.6909000000000001</v>
          </cell>
          <cell r="BM110">
            <v>1.6438999999999999</v>
          </cell>
          <cell r="BN110">
            <v>1.6772</v>
          </cell>
          <cell r="BO110">
            <v>1.6859999999999999</v>
          </cell>
          <cell r="BP110">
            <v>1.6900999999999999</v>
          </cell>
          <cell r="BQ110">
            <v>1.6652</v>
          </cell>
          <cell r="BR110">
            <v>1.6474</v>
          </cell>
          <cell r="BS110">
            <v>1.6202000000000001</v>
          </cell>
          <cell r="BT110">
            <v>1.6409</v>
          </cell>
          <cell r="BU110">
            <v>1.5759000000000001</v>
          </cell>
          <cell r="BV110">
            <v>1.6364000000000001</v>
          </cell>
          <cell r="BW110">
            <v>1.6408</v>
          </cell>
          <cell r="BX110">
            <v>1.6117999999999999</v>
          </cell>
          <cell r="BY110">
            <v>1.6015999999999999</v>
          </cell>
          <cell r="BZ110">
            <v>1.5827</v>
          </cell>
          <cell r="CA110">
            <v>1.5664</v>
          </cell>
          <cell r="CB110">
            <v>1.5609999999999999</v>
          </cell>
          <cell r="CC110">
            <v>1.5646</v>
          </cell>
          <cell r="CD110">
            <v>1.5778000000000001</v>
          </cell>
          <cell r="CE110">
            <v>1.6056999999999999</v>
          </cell>
          <cell r="CF110">
            <v>1.6204000000000001</v>
          </cell>
          <cell r="CG110">
            <v>1.6067</v>
          </cell>
          <cell r="CH110">
            <v>1.5928</v>
          </cell>
          <cell r="CI110">
            <v>1.5530999999999999</v>
          </cell>
          <cell r="CJ110">
            <v>1.4970000000000001</v>
          </cell>
          <cell r="CK110">
            <v>1.4722999999999999</v>
          </cell>
          <cell r="CL110">
            <v>1.4798</v>
          </cell>
          <cell r="CM110">
            <v>1.4241999999999999</v>
          </cell>
          <cell r="CN110">
            <v>1.3911</v>
          </cell>
          <cell r="CO110">
            <v>1.3915999999999999</v>
          </cell>
          <cell r="CP110">
            <v>1.3884000000000001</v>
          </cell>
          <cell r="CQ110">
            <v>1.3708</v>
          </cell>
          <cell r="CR110">
            <v>1.3623000000000001</v>
          </cell>
          <cell r="CS110">
            <v>1.365</v>
          </cell>
          <cell r="CT110">
            <v>1.3351</v>
          </cell>
          <cell r="CU110">
            <v>1.3101</v>
          </cell>
          <cell r="CV110">
            <v>1.2883</v>
          </cell>
          <cell r="CW110">
            <v>1.2802</v>
          </cell>
          <cell r="CX110">
            <v>1.2211000000000001</v>
          </cell>
          <cell r="CY110">
            <v>1.1832</v>
          </cell>
          <cell r="CZ110">
            <v>1.1415999999999999</v>
          </cell>
          <cell r="DA110">
            <v>1.1407</v>
          </cell>
          <cell r="DB110">
            <v>1.1682999999999999</v>
          </cell>
          <cell r="DC110">
            <v>1.1106</v>
          </cell>
          <cell r="DD110">
            <v>1.1788000000000001</v>
          </cell>
          <cell r="DE110">
            <v>1.3055000000000001</v>
          </cell>
          <cell r="DF110">
            <v>1.306</v>
          </cell>
          <cell r="DG110">
            <v>1.2963</v>
          </cell>
          <cell r="DH110">
            <v>1.2936000000000001</v>
          </cell>
          <cell r="DI110">
            <v>1.2970999999999999</v>
          </cell>
          <cell r="DJ110">
            <v>1.3022</v>
          </cell>
          <cell r="DK110">
            <v>1.296</v>
          </cell>
          <cell r="DL110">
            <v>1.2917000000000001</v>
          </cell>
          <cell r="DM110">
            <v>1.2773000000000001</v>
          </cell>
          <cell r="DN110">
            <v>1.2843</v>
          </cell>
          <cell r="DO110">
            <v>1.2843</v>
          </cell>
          <cell r="DP110">
            <v>1.2730999999999999</v>
          </cell>
          <cell r="DQ110">
            <v>1.264</v>
          </cell>
          <cell r="DR110">
            <v>1.2592000000000001</v>
          </cell>
          <cell r="DS110">
            <v>1.2549999999999999</v>
          </cell>
          <cell r="DT110">
            <v>1.2451000000000001</v>
          </cell>
        </row>
        <row r="111">
          <cell r="A111" t="str">
            <v>SmartLink Rupiah Deposit Fund</v>
          </cell>
          <cell r="B111" t="str">
            <v>Allianz Life Indonesia</v>
          </cell>
          <cell r="C111" t="str">
            <v>SEF</v>
          </cell>
          <cell r="D111" t="str">
            <v>SEF</v>
          </cell>
          <cell r="E111" t="str">
            <v>Syequity</v>
          </cell>
          <cell r="F111">
            <v>1582.66</v>
          </cell>
          <cell r="G111">
            <v>1507.82</v>
          </cell>
          <cell r="H111">
            <v>1491.76</v>
          </cell>
          <cell r="I111">
            <v>1426.53</v>
          </cell>
          <cell r="J111">
            <v>1440.18</v>
          </cell>
          <cell r="K111">
            <v>1369.65</v>
          </cell>
          <cell r="L111">
            <v>1473.32</v>
          </cell>
          <cell r="M111">
            <v>1580.44</v>
          </cell>
          <cell r="N111">
            <v>1611.52</v>
          </cell>
          <cell r="O111">
            <v>1712.27</v>
          </cell>
          <cell r="P111">
            <v>1620.01</v>
          </cell>
          <cell r="Q111">
            <v>1740.61</v>
          </cell>
          <cell r="R111">
            <v>1734.55</v>
          </cell>
          <cell r="S111">
            <v>1715.29</v>
          </cell>
          <cell r="T111">
            <v>1696.26</v>
          </cell>
          <cell r="U111">
            <v>1678.08</v>
          </cell>
          <cell r="V111">
            <v>1638.5</v>
          </cell>
          <cell r="W111">
            <v>1684.04</v>
          </cell>
          <cell r="X111">
            <v>1689.72</v>
          </cell>
          <cell r="Y111">
            <v>1702.8</v>
          </cell>
          <cell r="Z111">
            <v>1605.06</v>
          </cell>
          <cell r="AA111">
            <v>1598.27</v>
          </cell>
          <cell r="AB111">
            <v>1429.78</v>
          </cell>
          <cell r="AC111">
            <v>1429.78</v>
          </cell>
          <cell r="AD111">
            <v>1429.78</v>
          </cell>
          <cell r="AE111">
            <v>1429.78</v>
          </cell>
          <cell r="AF111">
            <v>1429.78</v>
          </cell>
          <cell r="AG111">
            <v>1282.19</v>
          </cell>
          <cell r="AH111">
            <v>1274.6400000000001</v>
          </cell>
          <cell r="AI111">
            <v>1266.07</v>
          </cell>
          <cell r="AJ111">
            <v>1257.75</v>
          </cell>
          <cell r="AK111">
            <v>1254.6400000000001</v>
          </cell>
          <cell r="AL111">
            <v>1250.1400000000001</v>
          </cell>
          <cell r="AM111">
            <v>1242.8399999999999</v>
          </cell>
          <cell r="AN111">
            <v>1236.6500000000001</v>
          </cell>
          <cell r="AO111">
            <v>1226.08</v>
          </cell>
          <cell r="AP111">
            <v>1220.08</v>
          </cell>
          <cell r="AQ111">
            <v>1212.42</v>
          </cell>
          <cell r="AR111">
            <v>1204.6199999999999</v>
          </cell>
          <cell r="AS111">
            <v>1206.33</v>
          </cell>
          <cell r="AT111">
            <v>1199.95</v>
          </cell>
          <cell r="AU111">
            <v>1194.6099999999999</v>
          </cell>
          <cell r="AV111">
            <v>1188.6099999999999</v>
          </cell>
          <cell r="AW111">
            <v>1185.46</v>
          </cell>
          <cell r="AX111">
            <v>1181.1099999999999</v>
          </cell>
          <cell r="AY111">
            <v>1173.79</v>
          </cell>
          <cell r="AZ111">
            <v>1163.9000000000001</v>
          </cell>
          <cell r="BA111">
            <v>1162.99</v>
          </cell>
          <cell r="BB111">
            <v>1149.17</v>
          </cell>
          <cell r="BC111">
            <v>1140.67</v>
          </cell>
          <cell r="BD111">
            <v>1134.52</v>
          </cell>
          <cell r="BE111">
            <v>1127.99</v>
          </cell>
          <cell r="BF111">
            <v>1122.97</v>
          </cell>
          <cell r="BG111">
            <v>1117.21</v>
          </cell>
          <cell r="BH111">
            <v>1114.3599999999999</v>
          </cell>
          <cell r="BI111">
            <v>1106.31</v>
          </cell>
          <cell r="BJ111">
            <v>1099.33</v>
          </cell>
          <cell r="BK111">
            <v>1094.1199999999999</v>
          </cell>
          <cell r="BL111">
            <v>1072.43</v>
          </cell>
          <cell r="BM111">
            <v>1065.01</v>
          </cell>
          <cell r="BN111">
            <v>998.57</v>
          </cell>
          <cell r="BO111">
            <v>998.57</v>
          </cell>
          <cell r="BP111">
            <v>996.77</v>
          </cell>
          <cell r="BQ111">
            <v>994.35</v>
          </cell>
          <cell r="BR111">
            <v>991.65</v>
          </cell>
          <cell r="BS111">
            <v>989.18</v>
          </cell>
          <cell r="BT111">
            <v>986.01</v>
          </cell>
          <cell r="BU111">
            <v>983.38</v>
          </cell>
          <cell r="BV111">
            <v>980.13</v>
          </cell>
          <cell r="BW111">
            <v>977.46</v>
          </cell>
          <cell r="BX111">
            <v>974.8</v>
          </cell>
          <cell r="BY111">
            <v>971.95</v>
          </cell>
          <cell r="BZ111">
            <v>968.72</v>
          </cell>
          <cell r="CA111">
            <v>966.16</v>
          </cell>
          <cell r="CB111">
            <v>963.27</v>
          </cell>
          <cell r="CC111">
            <v>960.89</v>
          </cell>
          <cell r="CD111">
            <v>958</v>
          </cell>
          <cell r="CE111">
            <v>955.42</v>
          </cell>
          <cell r="CF111">
            <v>952.77</v>
          </cell>
          <cell r="CG111">
            <v>950.5</v>
          </cell>
          <cell r="CH111">
            <v>950</v>
          </cell>
          <cell r="CI111" t="e">
            <v>#N/A</v>
          </cell>
          <cell r="CJ111" t="e">
            <v>#N/A</v>
          </cell>
          <cell r="CK111" t="e">
            <v>#N/A</v>
          </cell>
          <cell r="CL111" t="e">
            <v>#N/A</v>
          </cell>
          <cell r="CM111" t="e">
            <v>#N/A</v>
          </cell>
          <cell r="CN111" t="e">
            <v>#N/A</v>
          </cell>
          <cell r="CO111" t="e">
            <v>#N/A</v>
          </cell>
          <cell r="CP111" t="e">
            <v>#N/A</v>
          </cell>
          <cell r="CQ111" t="e">
            <v>#N/A</v>
          </cell>
          <cell r="CR111" t="e">
            <v>#N/A</v>
          </cell>
          <cell r="CS111" t="e">
            <v>#N/A</v>
          </cell>
          <cell r="CT111" t="e">
            <v>#N/A</v>
          </cell>
          <cell r="CU111" t="e">
            <v>#N/A</v>
          </cell>
          <cell r="CV111" t="e">
            <v>#N/A</v>
          </cell>
          <cell r="CW111" t="e">
            <v>#N/A</v>
          </cell>
          <cell r="CX111" t="e">
            <v>#N/A</v>
          </cell>
          <cell r="CY111" t="e">
            <v>#N/A</v>
          </cell>
          <cell r="CZ111" t="e">
            <v>#N/A</v>
          </cell>
          <cell r="DA111" t="e">
            <v>#N/A</v>
          </cell>
          <cell r="DB111" t="e">
            <v>#N/A</v>
          </cell>
          <cell r="DC111" t="e">
            <v>#N/A</v>
          </cell>
          <cell r="DD111" t="e">
            <v>#N/A</v>
          </cell>
          <cell r="DE111" t="e">
            <v>#N/A</v>
          </cell>
          <cell r="DF111" t="e">
            <v>#N/A</v>
          </cell>
          <cell r="DG111" t="e">
            <v>#N/A</v>
          </cell>
          <cell r="DH111" t="e">
            <v>#N/A</v>
          </cell>
          <cell r="DI111" t="e">
            <v>#N/A</v>
          </cell>
          <cell r="DJ111" t="e">
            <v>#N/A</v>
          </cell>
          <cell r="DK111" t="e">
            <v>#N/A</v>
          </cell>
          <cell r="DL111" t="e">
            <v>#N/A</v>
          </cell>
          <cell r="DM111" t="e">
            <v>#N/A</v>
          </cell>
          <cell r="DN111" t="e">
            <v>#N/A</v>
          </cell>
          <cell r="DO111" t="e">
            <v>#N/A</v>
          </cell>
          <cell r="DP111" t="e">
            <v>#N/A</v>
          </cell>
          <cell r="DQ111" t="e">
            <v>#N/A</v>
          </cell>
          <cell r="DR111" t="e">
            <v>#N/A</v>
          </cell>
          <cell r="DS111" t="e">
            <v>#N/A</v>
          </cell>
          <cell r="DT111" t="e">
            <v>#N/A</v>
          </cell>
        </row>
        <row r="112">
          <cell r="A112" t="str">
            <v>AlliSya Rupiah Balanced Fund</v>
          </cell>
          <cell r="B112" t="str">
            <v>Allianz Life Indonesia</v>
          </cell>
          <cell r="C112" t="str">
            <v>SMF</v>
          </cell>
          <cell r="D112" t="str">
            <v>SMF</v>
          </cell>
          <cell r="E112" t="str">
            <v>Sybalance</v>
          </cell>
          <cell r="F112">
            <v>2080.84</v>
          </cell>
          <cell r="G112">
            <v>2065.7600000000002</v>
          </cell>
          <cell r="H112">
            <v>2055.7199999999998</v>
          </cell>
          <cell r="I112">
            <v>2030.64</v>
          </cell>
          <cell r="J112">
            <v>2171.0700000000002</v>
          </cell>
          <cell r="K112">
            <v>2177.7399999999998</v>
          </cell>
          <cell r="L112">
            <v>2175.7399999999998</v>
          </cell>
          <cell r="M112">
            <v>2151.1999999999998</v>
          </cell>
          <cell r="N112">
            <v>2090.38</v>
          </cell>
          <cell r="O112">
            <v>2015.79</v>
          </cell>
          <cell r="P112">
            <v>2012.96</v>
          </cell>
          <cell r="Q112">
            <v>2010.47</v>
          </cell>
          <cell r="R112">
            <v>1979.11</v>
          </cell>
          <cell r="S112">
            <v>1920.86</v>
          </cell>
          <cell r="T112">
            <v>1903</v>
          </cell>
          <cell r="U112">
            <v>1854.59</v>
          </cell>
          <cell r="V112">
            <v>1862.35</v>
          </cell>
          <cell r="W112">
            <v>1800.82</v>
          </cell>
          <cell r="X112">
            <v>1880.72</v>
          </cell>
          <cell r="Y112">
            <v>1955.85</v>
          </cell>
          <cell r="Z112">
            <v>1975.76</v>
          </cell>
          <cell r="AA112">
            <v>2040.65</v>
          </cell>
          <cell r="AB112">
            <v>1976.24</v>
          </cell>
          <cell r="AC112">
            <v>2056.64</v>
          </cell>
          <cell r="AD112">
            <v>2048.27</v>
          </cell>
          <cell r="AE112">
            <v>2030.89</v>
          </cell>
          <cell r="AF112">
            <v>2008.8</v>
          </cell>
          <cell r="AG112">
            <v>1992.97</v>
          </cell>
          <cell r="AH112">
            <v>1961.78</v>
          </cell>
          <cell r="AI112">
            <v>1986.14</v>
          </cell>
          <cell r="AJ112">
            <v>1987.21</v>
          </cell>
          <cell r="AK112">
            <v>1991.97</v>
          </cell>
          <cell r="AL112">
            <v>1923.1</v>
          </cell>
          <cell r="AM112">
            <v>1918.81</v>
          </cell>
          <cell r="AN112">
            <v>1902.77</v>
          </cell>
          <cell r="AO112">
            <v>1890.29</v>
          </cell>
          <cell r="AP112">
            <v>1861.89</v>
          </cell>
          <cell r="AQ112">
            <v>1814.63</v>
          </cell>
          <cell r="AR112">
            <v>1774.5</v>
          </cell>
          <cell r="AS112">
            <v>1759.68</v>
          </cell>
          <cell r="AT112">
            <v>1841.14</v>
          </cell>
          <cell r="AU112">
            <v>1781.98</v>
          </cell>
          <cell r="AV112">
            <v>1777.3</v>
          </cell>
          <cell r="AW112">
            <v>1857.13</v>
          </cell>
          <cell r="AX112">
            <v>1900.5</v>
          </cell>
          <cell r="AY112">
            <v>1943.93</v>
          </cell>
          <cell r="AZ112">
            <v>1922.26</v>
          </cell>
          <cell r="BA112">
            <v>1884.2</v>
          </cell>
          <cell r="BB112">
            <v>1867.23</v>
          </cell>
          <cell r="BC112">
            <v>1799.19</v>
          </cell>
          <cell r="BD112">
            <v>1778.9</v>
          </cell>
          <cell r="BE112">
            <v>1778.9</v>
          </cell>
          <cell r="BF112">
            <v>1778.87</v>
          </cell>
          <cell r="BG112">
            <v>1797.66</v>
          </cell>
          <cell r="BH112">
            <v>1752.29</v>
          </cell>
          <cell r="BI112">
            <v>1764.92</v>
          </cell>
          <cell r="BJ112">
            <v>1718.49</v>
          </cell>
          <cell r="BK112">
            <v>1732.92</v>
          </cell>
          <cell r="BL112">
            <v>1679.79</v>
          </cell>
          <cell r="BM112">
            <v>1641.84</v>
          </cell>
          <cell r="BN112">
            <v>1723.39</v>
          </cell>
          <cell r="BO112">
            <v>1733.53</v>
          </cell>
          <cell r="BP112">
            <v>1679.91</v>
          </cell>
          <cell r="BQ112">
            <v>1684.23</v>
          </cell>
          <cell r="BR112">
            <v>1646.82</v>
          </cell>
          <cell r="BS112">
            <v>1613.56</v>
          </cell>
          <cell r="BT112">
            <v>1642.31</v>
          </cell>
          <cell r="BU112">
            <v>1552.18</v>
          </cell>
          <cell r="BV112">
            <v>1612.53</v>
          </cell>
          <cell r="BW112">
            <v>1673.93</v>
          </cell>
          <cell r="BX112">
            <v>1604.56</v>
          </cell>
          <cell r="BY112">
            <v>1602.15</v>
          </cell>
          <cell r="BZ112">
            <v>1590.02</v>
          </cell>
          <cell r="CA112">
            <v>1560.66</v>
          </cell>
          <cell r="CB112">
            <v>1526.27</v>
          </cell>
          <cell r="CC112">
            <v>1538.27</v>
          </cell>
          <cell r="CD112">
            <v>1604.8</v>
          </cell>
          <cell r="CE112">
            <v>1602.6</v>
          </cell>
          <cell r="CF112">
            <v>1624.35</v>
          </cell>
          <cell r="CG112">
            <v>1595.39</v>
          </cell>
          <cell r="CH112">
            <v>1518.73</v>
          </cell>
          <cell r="CI112">
            <v>1524.26</v>
          </cell>
          <cell r="CJ112">
            <v>1468.04</v>
          </cell>
          <cell r="CK112">
            <v>1418.84</v>
          </cell>
          <cell r="CL112">
            <v>1478.91</v>
          </cell>
          <cell r="CM112">
            <v>1441.01</v>
          </cell>
          <cell r="CN112">
            <v>1391.47</v>
          </cell>
          <cell r="CO112">
            <v>1405.92</v>
          </cell>
          <cell r="CP112">
            <v>1386.73</v>
          </cell>
          <cell r="CQ112">
            <v>1346.6</v>
          </cell>
          <cell r="CR112">
            <v>1315.76</v>
          </cell>
          <cell r="CS112">
            <v>1348.45</v>
          </cell>
          <cell r="CT112">
            <v>1333.07</v>
          </cell>
          <cell r="CU112">
            <v>1339.08</v>
          </cell>
          <cell r="CV112">
            <v>1222.77</v>
          </cell>
          <cell r="CW112">
            <v>1176.32</v>
          </cell>
          <cell r="CX112">
            <v>1099.71</v>
          </cell>
          <cell r="CY112">
            <v>1036.96</v>
          </cell>
          <cell r="CZ112">
            <v>996.34</v>
          </cell>
          <cell r="DA112">
            <v>992.74</v>
          </cell>
          <cell r="DB112">
            <v>1004.08</v>
          </cell>
          <cell r="DC112">
            <v>954.59</v>
          </cell>
          <cell r="DD112">
            <v>943.55</v>
          </cell>
          <cell r="DE112">
            <v>1122.55</v>
          </cell>
          <cell r="DF112">
            <v>1225.51</v>
          </cell>
          <cell r="DG112">
            <v>1269.76</v>
          </cell>
          <cell r="DH112">
            <v>1317.75</v>
          </cell>
          <cell r="DI112">
            <v>1342.73</v>
          </cell>
          <cell r="DJ112">
            <v>1323.09</v>
          </cell>
          <cell r="DK112">
            <v>1360.12</v>
          </cell>
          <cell r="DL112">
            <v>1467.25</v>
          </cell>
          <cell r="DM112">
            <v>1398.7</v>
          </cell>
          <cell r="DN112">
            <v>1464.8</v>
          </cell>
          <cell r="DO112">
            <v>1464.8</v>
          </cell>
          <cell r="DP112">
            <v>1418.71</v>
          </cell>
          <cell r="DQ112">
            <v>1277.22</v>
          </cell>
          <cell r="DR112">
            <v>1180.79</v>
          </cell>
          <cell r="DS112">
            <v>1230.4000000000001</v>
          </cell>
          <cell r="DT112">
            <v>1156.4000000000001</v>
          </cell>
        </row>
        <row r="113">
          <cell r="A113" t="str">
            <v>AlliSya Rupiah Equity Fund</v>
          </cell>
          <cell r="B113" t="str">
            <v>Allianz Life Indonesia</v>
          </cell>
          <cell r="C113" t="str">
            <v>SEF</v>
          </cell>
          <cell r="D113" t="str">
            <v>SEF</v>
          </cell>
          <cell r="E113" t="str">
            <v>Syequity</v>
          </cell>
          <cell r="F113">
            <v>1687.03</v>
          </cell>
          <cell r="G113">
            <v>1669.25</v>
          </cell>
          <cell r="H113">
            <v>1679.45</v>
          </cell>
          <cell r="I113">
            <v>1656.66</v>
          </cell>
          <cell r="J113">
            <v>1807.61</v>
          </cell>
          <cell r="K113">
            <v>1805.71</v>
          </cell>
          <cell r="L113">
            <v>1814.53</v>
          </cell>
          <cell r="M113">
            <v>1780.83</v>
          </cell>
          <cell r="N113">
            <v>1708.55</v>
          </cell>
          <cell r="O113">
            <v>1610.25</v>
          </cell>
          <cell r="P113">
            <v>1605.29</v>
          </cell>
          <cell r="Q113">
            <v>1612.94</v>
          </cell>
          <cell r="R113">
            <v>1582.66</v>
          </cell>
          <cell r="S113">
            <v>1507.82</v>
          </cell>
          <cell r="T113">
            <v>1491.76</v>
          </cell>
          <cell r="U113">
            <v>1426.53</v>
          </cell>
          <cell r="V113">
            <v>1440.18</v>
          </cell>
          <cell r="W113">
            <v>1369.65</v>
          </cell>
          <cell r="X113">
            <v>1473.32</v>
          </cell>
          <cell r="Y113">
            <v>1580.44</v>
          </cell>
          <cell r="Z113">
            <v>1611.52</v>
          </cell>
          <cell r="AA113">
            <v>1712.27</v>
          </cell>
          <cell r="AB113">
            <v>1620.01</v>
          </cell>
          <cell r="AC113">
            <v>1740.61</v>
          </cell>
          <cell r="AD113">
            <v>1734.55</v>
          </cell>
          <cell r="AE113">
            <v>1715.29</v>
          </cell>
          <cell r="AF113">
            <v>1696.26</v>
          </cell>
          <cell r="AG113">
            <v>1678.08</v>
          </cell>
          <cell r="AH113">
            <v>1638.5</v>
          </cell>
          <cell r="AI113">
            <v>1684.04</v>
          </cell>
          <cell r="AJ113">
            <v>1689.72</v>
          </cell>
          <cell r="AK113">
            <v>1702.8</v>
          </cell>
          <cell r="AL113">
            <v>1605.06</v>
          </cell>
          <cell r="AM113">
            <v>1598.27</v>
          </cell>
          <cell r="AN113">
            <v>1572.79</v>
          </cell>
          <cell r="AO113">
            <v>1558.83</v>
          </cell>
          <cell r="AP113">
            <v>1533.51</v>
          </cell>
          <cell r="AQ113">
            <v>1479.21</v>
          </cell>
          <cell r="AR113">
            <v>1426.75</v>
          </cell>
          <cell r="AS113">
            <v>1413.23</v>
          </cell>
          <cell r="AT113">
            <v>1508.36</v>
          </cell>
          <cell r="AU113">
            <v>1444.14</v>
          </cell>
          <cell r="AV113">
            <v>1447.75</v>
          </cell>
          <cell r="AW113">
            <v>1558.1</v>
          </cell>
          <cell r="AX113">
            <v>1610.75</v>
          </cell>
          <cell r="AY113">
            <v>1654.39</v>
          </cell>
          <cell r="AZ113">
            <v>1619.8</v>
          </cell>
          <cell r="BA113">
            <v>1563.09</v>
          </cell>
          <cell r="BB113">
            <v>1536.41</v>
          </cell>
          <cell r="BC113">
            <v>1447.1</v>
          </cell>
          <cell r="BD113">
            <v>1418.19</v>
          </cell>
          <cell r="BE113">
            <v>1418.19</v>
          </cell>
          <cell r="BF113">
            <v>1421.32</v>
          </cell>
          <cell r="BG113">
            <v>1457.43</v>
          </cell>
          <cell r="BH113">
            <v>1414.43</v>
          </cell>
          <cell r="BI113">
            <v>1414.43</v>
          </cell>
          <cell r="BJ113">
            <v>1357.49</v>
          </cell>
          <cell r="BK113">
            <v>1377.25</v>
          </cell>
          <cell r="BL113">
            <v>1309.48</v>
          </cell>
          <cell r="BM113">
            <v>1263.98</v>
          </cell>
          <cell r="BN113">
            <v>1377.24</v>
          </cell>
          <cell r="BO113">
            <v>1394.21</v>
          </cell>
          <cell r="BP113">
            <v>1325.62</v>
          </cell>
          <cell r="BQ113">
            <v>1333.55</v>
          </cell>
          <cell r="BR113">
            <v>1289.44</v>
          </cell>
          <cell r="BS113">
            <v>1250.17</v>
          </cell>
          <cell r="BT113">
            <v>1294.03</v>
          </cell>
          <cell r="BU113">
            <v>1186.1300000000001</v>
          </cell>
          <cell r="BV113">
            <v>1270.33</v>
          </cell>
          <cell r="BW113">
            <v>1363.9</v>
          </cell>
          <cell r="BX113">
            <v>1267.4000000000001</v>
          </cell>
          <cell r="BY113">
            <v>1266.55</v>
          </cell>
          <cell r="BZ113">
            <v>1259.32</v>
          </cell>
          <cell r="CA113">
            <v>1225.71</v>
          </cell>
          <cell r="CB113">
            <v>1180.54</v>
          </cell>
          <cell r="CC113">
            <v>1197.04</v>
          </cell>
          <cell r="CD113">
            <v>1284.1500000000001</v>
          </cell>
          <cell r="CE113">
            <v>1271.53</v>
          </cell>
          <cell r="CF113">
            <v>1304.08</v>
          </cell>
          <cell r="CG113">
            <v>1272.99</v>
          </cell>
          <cell r="CH113">
            <v>1173.73</v>
          </cell>
          <cell r="CI113">
            <v>1192.18</v>
          </cell>
          <cell r="CJ113">
            <v>1121.3599999999999</v>
          </cell>
          <cell r="CK113">
            <v>1069.31</v>
          </cell>
          <cell r="CL113">
            <v>1145.1300000000001</v>
          </cell>
          <cell r="CM113">
            <v>1101.45</v>
          </cell>
          <cell r="CN113">
            <v>1045.71</v>
          </cell>
          <cell r="CO113">
            <v>1072.94</v>
          </cell>
          <cell r="CP113">
            <v>1048.6500000000001</v>
          </cell>
          <cell r="CQ113">
            <v>1004.31</v>
          </cell>
          <cell r="CR113">
            <v>983.89</v>
          </cell>
          <cell r="CS113">
            <v>1022.98</v>
          </cell>
          <cell r="CT113">
            <v>1008.09</v>
          </cell>
          <cell r="CU113">
            <v>992.59</v>
          </cell>
          <cell r="CV113">
            <v>875.36</v>
          </cell>
          <cell r="CW113">
            <v>839.44</v>
          </cell>
          <cell r="CX113">
            <v>751.18</v>
          </cell>
          <cell r="CY113">
            <v>680.05</v>
          </cell>
          <cell r="CZ113">
            <v>655.27</v>
          </cell>
          <cell r="DA113">
            <v>646.64</v>
          </cell>
          <cell r="DB113">
            <v>654.32000000000005</v>
          </cell>
          <cell r="DC113">
            <v>621.70000000000005</v>
          </cell>
          <cell r="DD113">
            <v>612.26</v>
          </cell>
          <cell r="DE113">
            <v>719.3</v>
          </cell>
          <cell r="DF113">
            <v>789.82</v>
          </cell>
          <cell r="DG113">
            <v>820.84</v>
          </cell>
          <cell r="DH113">
            <v>863.69</v>
          </cell>
          <cell r="DI113">
            <v>871.97</v>
          </cell>
          <cell r="DJ113">
            <v>851.86</v>
          </cell>
          <cell r="DK113">
            <v>868.25</v>
          </cell>
          <cell r="DL113">
            <v>959.72</v>
          </cell>
          <cell r="DM113" t="e">
            <v>#N/A</v>
          </cell>
          <cell r="DN113" t="e">
            <v>#N/A</v>
          </cell>
          <cell r="DO113" t="e">
            <v>#N/A</v>
          </cell>
          <cell r="DP113" t="e">
            <v>#N/A</v>
          </cell>
          <cell r="DQ113" t="e">
            <v>#N/A</v>
          </cell>
          <cell r="DR113" t="e">
            <v>#N/A</v>
          </cell>
          <cell r="DS113" t="e">
            <v>#N/A</v>
          </cell>
          <cell r="DT113" t="e">
            <v>#N/A</v>
          </cell>
        </row>
        <row r="114">
          <cell r="A114" t="str">
            <v>AlliSya Rupiah Fixed Income Fund</v>
          </cell>
          <cell r="B114" t="str">
            <v>Allianz Life Indonesia</v>
          </cell>
          <cell r="C114" t="str">
            <v>SCBF</v>
          </cell>
          <cell r="D114" t="str">
            <v>SCBFF</v>
          </cell>
          <cell r="E114" t="str">
            <v>Syfixed</v>
          </cell>
          <cell r="F114">
            <v>1763.75</v>
          </cell>
          <cell r="G114">
            <v>1756.25</v>
          </cell>
          <cell r="H114">
            <v>1731.62</v>
          </cell>
          <cell r="I114">
            <v>1714.15</v>
          </cell>
          <cell r="J114">
            <v>1763.87</v>
          </cell>
          <cell r="K114">
            <v>1773.73</v>
          </cell>
          <cell r="L114">
            <v>1761.65</v>
          </cell>
          <cell r="M114">
            <v>1754.3</v>
          </cell>
          <cell r="N114">
            <v>1715.4</v>
          </cell>
          <cell r="O114">
            <v>1694.96</v>
          </cell>
          <cell r="P114">
            <v>1702.03</v>
          </cell>
          <cell r="Q114">
            <v>1679.53</v>
          </cell>
          <cell r="R114">
            <v>1645.47</v>
          </cell>
          <cell r="S114">
            <v>1630.01</v>
          </cell>
          <cell r="T114">
            <v>1607.82</v>
          </cell>
          <cell r="U114">
            <v>1609.41</v>
          </cell>
          <cell r="V114">
            <v>1593.1</v>
          </cell>
          <cell r="W114">
            <v>1550.23</v>
          </cell>
          <cell r="X114">
            <v>1579.04</v>
          </cell>
          <cell r="Y114">
            <v>1588.17</v>
          </cell>
          <cell r="Z114">
            <v>1591.57</v>
          </cell>
          <cell r="AA114">
            <v>1590.41</v>
          </cell>
          <cell r="AB114">
            <v>1598.4</v>
          </cell>
          <cell r="AC114">
            <v>1610.57</v>
          </cell>
          <cell r="AD114">
            <v>1606.35</v>
          </cell>
          <cell r="AE114">
            <v>1587.9</v>
          </cell>
          <cell r="AF114">
            <v>1555.24</v>
          </cell>
          <cell r="AG114">
            <v>1549.95</v>
          </cell>
          <cell r="AH114">
            <v>1537.13</v>
          </cell>
          <cell r="AI114">
            <v>1521.23</v>
          </cell>
          <cell r="AJ114">
            <v>1521.75</v>
          </cell>
          <cell r="AK114">
            <v>1517.68</v>
          </cell>
          <cell r="AL114">
            <v>1505.03</v>
          </cell>
          <cell r="AM114">
            <v>1509.36</v>
          </cell>
          <cell r="AN114">
            <v>1520.01</v>
          </cell>
          <cell r="AO114">
            <v>1511.23</v>
          </cell>
          <cell r="AP114">
            <v>1488.77</v>
          </cell>
          <cell r="AQ114">
            <v>1467.23</v>
          </cell>
          <cell r="AR114">
            <v>1470.32</v>
          </cell>
          <cell r="AS114">
            <v>1456.21</v>
          </cell>
          <cell r="AT114">
            <v>1511.78</v>
          </cell>
          <cell r="AU114">
            <v>1464.92</v>
          </cell>
          <cell r="AV114">
            <v>1451.05</v>
          </cell>
          <cell r="AW114">
            <v>1477.22</v>
          </cell>
          <cell r="AX114">
            <v>1509.58</v>
          </cell>
          <cell r="AY114">
            <v>1562.22</v>
          </cell>
          <cell r="AZ114">
            <v>1576.07</v>
          </cell>
          <cell r="BA114">
            <v>1568.44</v>
          </cell>
          <cell r="BB114">
            <v>1577.24</v>
          </cell>
          <cell r="BC114">
            <v>1568.14</v>
          </cell>
          <cell r="BD114">
            <v>1564.7</v>
          </cell>
          <cell r="BE114">
            <v>1564.7</v>
          </cell>
          <cell r="BF114">
            <v>1562.04</v>
          </cell>
          <cell r="BG114">
            <v>1539.11</v>
          </cell>
          <cell r="BH114">
            <v>1531.4</v>
          </cell>
          <cell r="BI114">
            <v>1531.59</v>
          </cell>
          <cell r="BJ114">
            <v>1521.12</v>
          </cell>
          <cell r="BK114">
            <v>1522.02</v>
          </cell>
          <cell r="BL114">
            <v>1511.93</v>
          </cell>
          <cell r="BM114">
            <v>1505.49</v>
          </cell>
          <cell r="BN114">
            <v>1511.91</v>
          </cell>
          <cell r="BO114">
            <v>1506.39</v>
          </cell>
          <cell r="BP114">
            <v>1506.46</v>
          </cell>
          <cell r="BQ114">
            <v>1492.09</v>
          </cell>
          <cell r="BR114">
            <v>1479.2</v>
          </cell>
          <cell r="BS114">
            <v>1473.41</v>
          </cell>
          <cell r="BT114">
            <v>1465.42</v>
          </cell>
          <cell r="BU114">
            <v>1444.73</v>
          </cell>
          <cell r="BV114">
            <v>1430.66</v>
          </cell>
          <cell r="BW114">
            <v>1424.97</v>
          </cell>
          <cell r="BX114">
            <v>1413.31</v>
          </cell>
          <cell r="BY114">
            <v>1406.23</v>
          </cell>
          <cell r="BZ114">
            <v>1388.51</v>
          </cell>
          <cell r="CA114">
            <v>1374.53</v>
          </cell>
          <cell r="CB114">
            <v>1373.91</v>
          </cell>
          <cell r="CC114">
            <v>1373.75</v>
          </cell>
          <cell r="CD114">
            <v>1383.29</v>
          </cell>
          <cell r="CE114">
            <v>1402.87</v>
          </cell>
          <cell r="CF114">
            <v>1385.21</v>
          </cell>
          <cell r="CG114">
            <v>1363.36</v>
          </cell>
          <cell r="CH114">
            <v>1354.5</v>
          </cell>
          <cell r="CI114">
            <v>1346.52</v>
          </cell>
          <cell r="CJ114">
            <v>1339.54</v>
          </cell>
          <cell r="CK114">
            <v>1327.14</v>
          </cell>
          <cell r="CL114">
            <v>1324.22</v>
          </cell>
          <cell r="CM114">
            <v>1318.22</v>
          </cell>
          <cell r="CN114">
            <v>1304.8599999999999</v>
          </cell>
          <cell r="CO114">
            <v>1293.6199999999999</v>
          </cell>
          <cell r="CP114">
            <v>1289.1500000000001</v>
          </cell>
          <cell r="CQ114">
            <v>1281.18</v>
          </cell>
          <cell r="CR114">
            <v>1263.5999999999999</v>
          </cell>
          <cell r="CS114">
            <v>1257.99</v>
          </cell>
          <cell r="CT114">
            <v>1252.5999999999999</v>
          </cell>
          <cell r="CU114">
            <v>1269.72</v>
          </cell>
          <cell r="CV114">
            <v>1241.05</v>
          </cell>
          <cell r="CW114">
            <v>1212.1300000000001</v>
          </cell>
          <cell r="CX114">
            <v>1203.17</v>
          </cell>
          <cell r="CY114">
            <v>1199.1099999999999</v>
          </cell>
          <cell r="CZ114">
            <v>1188.77</v>
          </cell>
          <cell r="DA114">
            <v>1181.24</v>
          </cell>
          <cell r="DB114">
            <v>1172.21</v>
          </cell>
          <cell r="DC114">
            <v>1166.3</v>
          </cell>
          <cell r="DD114">
            <v>1161.83</v>
          </cell>
          <cell r="DE114">
            <v>1154.3800000000001</v>
          </cell>
          <cell r="DF114">
            <v>1157.75</v>
          </cell>
          <cell r="DG114">
            <v>1147.3699999999999</v>
          </cell>
          <cell r="DH114">
            <v>1133.8800000000001</v>
          </cell>
          <cell r="DI114">
            <v>1143.1199999999999</v>
          </cell>
          <cell r="DJ114">
            <v>1138.6300000000001</v>
          </cell>
          <cell r="DK114">
            <v>1136.05</v>
          </cell>
          <cell r="DL114">
            <v>1130.3800000000001</v>
          </cell>
          <cell r="DM114">
            <v>1125.51</v>
          </cell>
          <cell r="DN114">
            <v>1108.1199999999999</v>
          </cell>
          <cell r="DO114">
            <v>1108.1199999999999</v>
          </cell>
          <cell r="DP114">
            <v>1092.2</v>
          </cell>
          <cell r="DQ114">
            <v>1080.76</v>
          </cell>
          <cell r="DR114">
            <v>1077.03</v>
          </cell>
          <cell r="DS114">
            <v>1064.69</v>
          </cell>
          <cell r="DT114">
            <v>1055.28</v>
          </cell>
        </row>
        <row r="115">
          <cell r="A115" t="str">
            <v>AlliSya Rupiah Money Market Fund</v>
          </cell>
          <cell r="B115" t="str">
            <v>Allianz Life Indonesia</v>
          </cell>
          <cell r="C115" t="str">
            <v>SCBF</v>
          </cell>
          <cell r="D115" t="str">
            <v>SCBFC</v>
          </cell>
          <cell r="E115" t="str">
            <v>Sycash</v>
          </cell>
          <cell r="F115">
            <v>1628.58</v>
          </cell>
          <cell r="G115">
            <v>1622.81</v>
          </cell>
          <cell r="H115">
            <v>1615.66</v>
          </cell>
          <cell r="I115">
            <v>1609.42</v>
          </cell>
          <cell r="J115">
            <v>1602.91</v>
          </cell>
          <cell r="K115">
            <v>1596.42</v>
          </cell>
          <cell r="L115">
            <v>1590.95</v>
          </cell>
          <cell r="M115">
            <v>1583.98</v>
          </cell>
          <cell r="N115">
            <v>1577.65</v>
          </cell>
          <cell r="O115">
            <v>1571.19</v>
          </cell>
          <cell r="P115">
            <v>1564.47</v>
          </cell>
          <cell r="Q115">
            <v>1557.63</v>
          </cell>
          <cell r="R115">
            <v>1550.57</v>
          </cell>
          <cell r="S115">
            <v>1543.55</v>
          </cell>
          <cell r="T115">
            <v>1536</v>
          </cell>
          <cell r="U115">
            <v>1529.04</v>
          </cell>
          <cell r="V115">
            <v>1522.22</v>
          </cell>
          <cell r="W115">
            <v>1515.22</v>
          </cell>
          <cell r="X115">
            <v>1509.09</v>
          </cell>
          <cell r="Y115">
            <v>1503.2</v>
          </cell>
          <cell r="Z115">
            <v>1497.07</v>
          </cell>
          <cell r="AA115">
            <v>1490.53</v>
          </cell>
          <cell r="AB115">
            <v>1484.23</v>
          </cell>
          <cell r="AC115">
            <v>1476.94</v>
          </cell>
          <cell r="AD115">
            <v>1468.1</v>
          </cell>
          <cell r="AE115">
            <v>1461.56</v>
          </cell>
          <cell r="AF115">
            <v>1453.65</v>
          </cell>
          <cell r="AG115">
            <v>1445.06</v>
          </cell>
          <cell r="AH115">
            <v>1437.57</v>
          </cell>
          <cell r="AI115">
            <v>1429.19</v>
          </cell>
          <cell r="AJ115">
            <v>1420.86</v>
          </cell>
          <cell r="AK115">
            <v>1411.63</v>
          </cell>
          <cell r="AL115">
            <v>1405.13</v>
          </cell>
          <cell r="AM115">
            <v>1397.25</v>
          </cell>
          <cell r="AN115">
            <v>1389.71</v>
          </cell>
          <cell r="AO115">
            <v>1381.82</v>
          </cell>
          <cell r="AP115">
            <v>1375.03</v>
          </cell>
          <cell r="AQ115">
            <v>1367.85</v>
          </cell>
          <cell r="AR115">
            <v>1360.42</v>
          </cell>
          <cell r="AS115">
            <v>1353.45</v>
          </cell>
          <cell r="AT115">
            <v>1347.44</v>
          </cell>
          <cell r="AU115">
            <v>1341.47</v>
          </cell>
          <cell r="AV115">
            <v>1336.18</v>
          </cell>
          <cell r="AW115">
            <v>1331.11</v>
          </cell>
          <cell r="AX115">
            <v>1325.85</v>
          </cell>
          <cell r="AY115">
            <v>1321.69</v>
          </cell>
          <cell r="AZ115">
            <v>1317.18</v>
          </cell>
          <cell r="BA115">
            <v>1312.32</v>
          </cell>
          <cell r="BB115">
            <v>1307.94</v>
          </cell>
          <cell r="BC115">
            <v>1303.79</v>
          </cell>
          <cell r="BD115">
            <v>1298.67</v>
          </cell>
          <cell r="BE115">
            <v>1298.67</v>
          </cell>
          <cell r="BF115">
            <v>1294.5899999999999</v>
          </cell>
          <cell r="BG115">
            <v>1290.29</v>
          </cell>
          <cell r="BH115">
            <v>1285.53</v>
          </cell>
          <cell r="BI115">
            <v>1285.67</v>
          </cell>
          <cell r="BJ115">
            <v>1281.72</v>
          </cell>
          <cell r="BK115">
            <v>1277.54</v>
          </cell>
          <cell r="BL115">
            <v>1273.1099999999999</v>
          </cell>
          <cell r="BM115">
            <v>1269.24</v>
          </cell>
          <cell r="BN115">
            <v>1264.47</v>
          </cell>
          <cell r="BO115">
            <v>1260.46</v>
          </cell>
          <cell r="BP115">
            <v>1255.67</v>
          </cell>
          <cell r="BQ115">
            <v>1251.24</v>
          </cell>
          <cell r="BR115">
            <v>1246.05</v>
          </cell>
          <cell r="BS115">
            <v>1241.0999999999999</v>
          </cell>
          <cell r="BT115">
            <v>1235.94</v>
          </cell>
          <cell r="BU115">
            <v>1231.25</v>
          </cell>
          <cell r="BV115">
            <v>1225.51</v>
          </cell>
          <cell r="BW115">
            <v>1220.73</v>
          </cell>
          <cell r="BX115">
            <v>1215.6500000000001</v>
          </cell>
          <cell r="BY115">
            <v>1210.47</v>
          </cell>
          <cell r="BZ115">
            <v>1204.95</v>
          </cell>
          <cell r="CA115">
            <v>1199.7</v>
          </cell>
          <cell r="CB115">
            <v>1194.33</v>
          </cell>
          <cell r="CC115">
            <v>1188.9100000000001</v>
          </cell>
          <cell r="CD115">
            <v>1183.28</v>
          </cell>
          <cell r="CE115">
            <v>1177.81</v>
          </cell>
          <cell r="CF115">
            <v>1171.6600000000001</v>
          </cell>
          <cell r="CG115">
            <v>1166.5999999999999</v>
          </cell>
          <cell r="CH115">
            <v>1161.8800000000001</v>
          </cell>
          <cell r="CI115">
            <v>1156.73</v>
          </cell>
          <cell r="CJ115">
            <v>1151.99</v>
          </cell>
          <cell r="CK115">
            <v>1146.8</v>
          </cell>
          <cell r="CL115">
            <v>1142.1500000000001</v>
          </cell>
          <cell r="CM115">
            <v>1137.51</v>
          </cell>
          <cell r="CN115">
            <v>1132.04</v>
          </cell>
          <cell r="CO115">
            <v>1128.42</v>
          </cell>
          <cell r="CP115">
            <v>1123.3800000000001</v>
          </cell>
          <cell r="CQ115">
            <v>1117.78</v>
          </cell>
          <cell r="CR115">
            <v>1113.01</v>
          </cell>
          <cell r="CS115">
            <v>1108.1600000000001</v>
          </cell>
          <cell r="CT115">
            <v>1102.56</v>
          </cell>
          <cell r="CU115">
            <v>1097.1300000000001</v>
          </cell>
          <cell r="CV115">
            <v>1091.78</v>
          </cell>
          <cell r="CW115">
            <v>1085.94</v>
          </cell>
          <cell r="CX115">
            <v>1080.32</v>
          </cell>
          <cell r="CY115">
            <v>1073.92</v>
          </cell>
          <cell r="CZ115">
            <v>1066.67</v>
          </cell>
          <cell r="DA115">
            <v>1059.7</v>
          </cell>
          <cell r="DB115">
            <v>1051.47</v>
          </cell>
          <cell r="DC115">
            <v>1045.03</v>
          </cell>
          <cell r="DD115">
            <v>1039.05</v>
          </cell>
          <cell r="DE115">
            <v>1032.79</v>
          </cell>
          <cell r="DF115">
            <v>1029.93</v>
          </cell>
          <cell r="DG115">
            <v>1024.48</v>
          </cell>
          <cell r="DH115">
            <v>1020.17</v>
          </cell>
          <cell r="DI115">
            <v>1016.31</v>
          </cell>
          <cell r="DJ115">
            <v>1015.15</v>
          </cell>
          <cell r="DK115">
            <v>1014.06</v>
          </cell>
          <cell r="DL115">
            <v>1012.68</v>
          </cell>
          <cell r="DM115">
            <v>1011.64</v>
          </cell>
          <cell r="DN115">
            <v>1001.29</v>
          </cell>
          <cell r="DO115">
            <v>1001.29</v>
          </cell>
          <cell r="DP115">
            <v>998.04</v>
          </cell>
          <cell r="DQ115">
            <v>994.18</v>
          </cell>
          <cell r="DR115">
            <v>990.63</v>
          </cell>
          <cell r="DS115">
            <v>987.55</v>
          </cell>
          <cell r="DT115">
            <v>984.53</v>
          </cell>
        </row>
        <row r="116">
          <cell r="A116" t="str">
            <v>Smartwealth Equity Performa Fund</v>
          </cell>
          <cell r="B116" t="str">
            <v>Allianz Life Indonesia</v>
          </cell>
          <cell r="X116">
            <v>1229.1600000000001</v>
          </cell>
          <cell r="Y116">
            <v>1229.1600000000001</v>
          </cell>
          <cell r="Z116">
            <v>1079.99</v>
          </cell>
          <cell r="AA116">
            <v>1075.55</v>
          </cell>
          <cell r="AB116">
            <v>1229.1600000000001</v>
          </cell>
          <cell r="AC116">
            <v>1229.1600000000001</v>
          </cell>
          <cell r="AD116">
            <v>1229.1600000000001</v>
          </cell>
          <cell r="AE116">
            <v>1229.1600000000001</v>
          </cell>
          <cell r="AF116">
            <v>1229.1600000000001</v>
          </cell>
          <cell r="AG116">
            <v>1079.99</v>
          </cell>
          <cell r="AH116">
            <v>1075.55</v>
          </cell>
          <cell r="AI116">
            <v>1070.82</v>
          </cell>
          <cell r="AJ116">
            <v>1066.3</v>
          </cell>
          <cell r="AK116">
            <v>1060.74</v>
          </cell>
          <cell r="AL116">
            <v>1056.25</v>
          </cell>
          <cell r="AM116">
            <v>1051.74</v>
          </cell>
          <cell r="AN116">
            <v>1047.33</v>
          </cell>
          <cell r="AO116">
            <v>1042.31</v>
          </cell>
          <cell r="AP116">
            <v>1037.75</v>
          </cell>
          <cell r="AQ116">
            <v>1032.5899999999999</v>
          </cell>
          <cell r="AR116">
            <v>1028.56</v>
          </cell>
          <cell r="AS116">
            <v>1024.26</v>
          </cell>
          <cell r="AT116">
            <v>1019.79</v>
          </cell>
          <cell r="AU116">
            <v>1015.38</v>
          </cell>
          <cell r="AV116">
            <v>1010.98</v>
          </cell>
          <cell r="AW116">
            <v>1006.6</v>
          </cell>
          <cell r="AX116">
            <v>1001.94</v>
          </cell>
          <cell r="AY116" t="e">
            <v>#N/A</v>
          </cell>
          <cell r="AZ116" t="e">
            <v>#N/A</v>
          </cell>
          <cell r="BA116" t="e">
            <v>#N/A</v>
          </cell>
          <cell r="BB116" t="e">
            <v>#N/A</v>
          </cell>
          <cell r="BC116" t="e">
            <v>#N/A</v>
          </cell>
          <cell r="BD116" t="e">
            <v>#N/A</v>
          </cell>
          <cell r="BE116" t="e">
            <v>#N/A</v>
          </cell>
          <cell r="BF116" t="e">
            <v>#N/A</v>
          </cell>
          <cell r="BG116" t="e">
            <v>#N/A</v>
          </cell>
          <cell r="BH116" t="e">
            <v>#N/A</v>
          </cell>
          <cell r="BI116" t="e">
            <v>#N/A</v>
          </cell>
          <cell r="BJ116" t="e">
            <v>#N/A</v>
          </cell>
          <cell r="BK116" t="e">
            <v>#N/A</v>
          </cell>
          <cell r="BL116" t="e">
            <v>#N/A</v>
          </cell>
          <cell r="BM116" t="e">
            <v>#N/A</v>
          </cell>
          <cell r="BN116" t="e">
            <v>#N/A</v>
          </cell>
          <cell r="BO116" t="e">
            <v>#N/A</v>
          </cell>
          <cell r="BP116">
            <v>1245.9000000000001</v>
          </cell>
          <cell r="BQ116">
            <v>1245.9000000000001</v>
          </cell>
          <cell r="BR116">
            <v>1231.6099999999999</v>
          </cell>
          <cell r="BS116">
            <v>1200.46</v>
          </cell>
          <cell r="BT116">
            <v>1258.5999999999999</v>
          </cell>
          <cell r="BU116">
            <v>1141.1500000000001</v>
          </cell>
          <cell r="BV116">
            <v>1250.3599999999999</v>
          </cell>
          <cell r="BW116">
            <v>1347.19</v>
          </cell>
          <cell r="BX116">
            <v>1244.3399999999999</v>
          </cell>
          <cell r="BY116">
            <v>1252.7</v>
          </cell>
          <cell r="BZ116">
            <v>1250.68</v>
          </cell>
          <cell r="CA116">
            <v>1212.8599999999999</v>
          </cell>
          <cell r="CB116">
            <v>1143.8599999999999</v>
          </cell>
          <cell r="CC116">
            <v>1169.98</v>
          </cell>
          <cell r="CD116">
            <v>1233.8499999999999</v>
          </cell>
          <cell r="CE116">
            <v>1226.0999999999999</v>
          </cell>
          <cell r="CF116">
            <v>1244.79</v>
          </cell>
          <cell r="CG116">
            <v>1213.18</v>
          </cell>
          <cell r="CH116">
            <v>1099.48</v>
          </cell>
          <cell r="CI116">
            <v>1111.17</v>
          </cell>
          <cell r="CJ116">
            <v>1039.82</v>
          </cell>
          <cell r="CK116">
            <v>986.41</v>
          </cell>
          <cell r="CL116">
            <v>1053.9100000000001</v>
          </cell>
          <cell r="CM116">
            <v>1023.84</v>
          </cell>
          <cell r="CN116">
            <v>964.8</v>
          </cell>
          <cell r="CO116" t="e">
            <v>#N/A</v>
          </cell>
          <cell r="CP116" t="e">
            <v>#N/A</v>
          </cell>
          <cell r="CQ116" t="e">
            <v>#N/A</v>
          </cell>
          <cell r="CR116" t="e">
            <v>#N/A</v>
          </cell>
          <cell r="CS116" t="e">
            <v>#N/A</v>
          </cell>
          <cell r="CT116" t="e">
            <v>#N/A</v>
          </cell>
          <cell r="CU116" t="e">
            <v>#N/A</v>
          </cell>
          <cell r="CV116" t="e">
            <v>#N/A</v>
          </cell>
          <cell r="CW116" t="e">
            <v>#N/A</v>
          </cell>
          <cell r="CX116" t="e">
            <v>#N/A</v>
          </cell>
          <cell r="CY116" t="e">
            <v>#N/A</v>
          </cell>
          <cell r="CZ116" t="e">
            <v>#N/A</v>
          </cell>
          <cell r="DA116" t="e">
            <v>#N/A</v>
          </cell>
          <cell r="DB116" t="e">
            <v>#N/A</v>
          </cell>
          <cell r="DC116" t="e">
            <v>#N/A</v>
          </cell>
          <cell r="DD116" t="e">
            <v>#N/A</v>
          </cell>
          <cell r="DE116" t="e">
            <v>#N/A</v>
          </cell>
          <cell r="DF116" t="e">
            <v>#N/A</v>
          </cell>
          <cell r="DG116" t="e">
            <v>#N/A</v>
          </cell>
          <cell r="DH116" t="e">
            <v>#N/A</v>
          </cell>
          <cell r="DI116" t="e">
            <v>#N/A</v>
          </cell>
          <cell r="DJ116" t="e">
            <v>#N/A</v>
          </cell>
          <cell r="DK116" t="e">
            <v>#N/A</v>
          </cell>
          <cell r="DL116" t="e">
            <v>#N/A</v>
          </cell>
          <cell r="DM116" t="e">
            <v>#N/A</v>
          </cell>
          <cell r="DN116" t="e">
            <v>#N/A</v>
          </cell>
          <cell r="DO116" t="e">
            <v>#N/A</v>
          </cell>
          <cell r="DP116" t="e">
            <v>#N/A</v>
          </cell>
          <cell r="DQ116" t="e">
            <v>#N/A</v>
          </cell>
          <cell r="DR116" t="e">
            <v>#N/A</v>
          </cell>
          <cell r="DS116" t="e">
            <v>#N/A</v>
          </cell>
          <cell r="DT116" t="e">
            <v>#N/A</v>
          </cell>
        </row>
        <row r="117">
          <cell r="A117" t="str">
            <v>Smartwealth Equity IndoAsia Fund</v>
          </cell>
          <cell r="B117" t="str">
            <v>Allianz Life Indonesia</v>
          </cell>
          <cell r="X117">
            <v>1143.17</v>
          </cell>
          <cell r="Y117">
            <v>1143.17</v>
          </cell>
          <cell r="Z117">
            <v>1177.99</v>
          </cell>
          <cell r="AA117">
            <v>1138.6600000000001</v>
          </cell>
          <cell r="AB117">
            <v>1143.17</v>
          </cell>
          <cell r="AC117">
            <v>1143.17</v>
          </cell>
          <cell r="AD117">
            <v>1143.17</v>
          </cell>
          <cell r="AE117">
            <v>1143.17</v>
          </cell>
          <cell r="AF117">
            <v>1143.17</v>
          </cell>
          <cell r="AG117">
            <v>1177.99</v>
          </cell>
          <cell r="AH117">
            <v>1138.6600000000001</v>
          </cell>
          <cell r="AI117">
            <v>1157.74</v>
          </cell>
          <cell r="AJ117">
            <v>1118.1500000000001</v>
          </cell>
          <cell r="AK117">
            <v>1108.46</v>
          </cell>
          <cell r="AL117">
            <v>1088.5999999999999</v>
          </cell>
          <cell r="AM117">
            <v>1070.44</v>
          </cell>
          <cell r="AN117">
            <v>1065.58</v>
          </cell>
          <cell r="AO117">
            <v>1052.82</v>
          </cell>
          <cell r="AP117">
            <v>1030.44</v>
          </cell>
          <cell r="AQ117">
            <v>1002.69</v>
          </cell>
          <cell r="AR117">
            <v>1001.08</v>
          </cell>
          <cell r="AS117">
            <v>1034.82</v>
          </cell>
          <cell r="AT117">
            <v>1045.31</v>
          </cell>
          <cell r="AU117">
            <v>1050.08</v>
          </cell>
          <cell r="AV117">
            <v>1038.54</v>
          </cell>
          <cell r="AW117">
            <v>1016.29</v>
          </cell>
          <cell r="AX117">
            <v>1008.43</v>
          </cell>
          <cell r="AY117" t="e">
            <v>#N/A</v>
          </cell>
          <cell r="AZ117" t="e">
            <v>#N/A</v>
          </cell>
          <cell r="BA117" t="e">
            <v>#N/A</v>
          </cell>
          <cell r="BB117" t="e">
            <v>#N/A</v>
          </cell>
          <cell r="BC117" t="e">
            <v>#N/A</v>
          </cell>
          <cell r="BD117" t="e">
            <v>#N/A</v>
          </cell>
          <cell r="BE117" t="e">
            <v>#N/A</v>
          </cell>
          <cell r="BF117" t="e">
            <v>#N/A</v>
          </cell>
          <cell r="BG117" t="e">
            <v>#N/A</v>
          </cell>
          <cell r="BH117" t="e">
            <v>#N/A</v>
          </cell>
          <cell r="BI117" t="e">
            <v>#N/A</v>
          </cell>
          <cell r="BJ117" t="e">
            <v>#N/A</v>
          </cell>
          <cell r="BK117" t="e">
            <v>#N/A</v>
          </cell>
          <cell r="BL117" t="e">
            <v>#N/A</v>
          </cell>
          <cell r="BM117" t="e">
            <v>#N/A</v>
          </cell>
          <cell r="BN117" t="e">
            <v>#N/A</v>
          </cell>
          <cell r="BO117" t="e">
            <v>#N/A</v>
          </cell>
          <cell r="BP117">
            <v>1031.1400000000001</v>
          </cell>
          <cell r="BQ117">
            <v>1031.1400000000001</v>
          </cell>
          <cell r="BR117">
            <v>1019.07</v>
          </cell>
          <cell r="BS117">
            <v>995.05</v>
          </cell>
          <cell r="BT117">
            <v>1038.95</v>
          </cell>
          <cell r="BU117">
            <v>941.55</v>
          </cell>
          <cell r="BV117">
            <v>1027.75</v>
          </cell>
          <cell r="BW117">
            <v>1136.1600000000001</v>
          </cell>
          <cell r="BX117">
            <v>1026.8</v>
          </cell>
          <cell r="BY117">
            <v>1036.68</v>
          </cell>
          <cell r="BZ117" t="e">
            <v>#N/A</v>
          </cell>
          <cell r="CA117" t="e">
            <v>#N/A</v>
          </cell>
          <cell r="CB117" t="e">
            <v>#N/A</v>
          </cell>
          <cell r="CC117" t="e">
            <v>#N/A</v>
          </cell>
          <cell r="CD117" t="e">
            <v>#N/A</v>
          </cell>
          <cell r="CE117" t="e">
            <v>#N/A</v>
          </cell>
          <cell r="CF117" t="e">
            <v>#N/A</v>
          </cell>
          <cell r="CG117" t="e">
            <v>#N/A</v>
          </cell>
          <cell r="CH117" t="e">
            <v>#N/A</v>
          </cell>
          <cell r="CI117" t="e">
            <v>#N/A</v>
          </cell>
          <cell r="CJ117" t="e">
            <v>#N/A</v>
          </cell>
          <cell r="CK117" t="e">
            <v>#N/A</v>
          </cell>
          <cell r="CL117" t="e">
            <v>#N/A</v>
          </cell>
          <cell r="CM117" t="e">
            <v>#N/A</v>
          </cell>
          <cell r="CN117" t="e">
            <v>#N/A</v>
          </cell>
          <cell r="CO117" t="e">
            <v>#N/A</v>
          </cell>
          <cell r="CP117" t="e">
            <v>#N/A</v>
          </cell>
          <cell r="CQ117" t="e">
            <v>#N/A</v>
          </cell>
          <cell r="CR117" t="e">
            <v>#N/A</v>
          </cell>
          <cell r="CS117" t="e">
            <v>#N/A</v>
          </cell>
          <cell r="CT117" t="e">
            <v>#N/A</v>
          </cell>
          <cell r="CU117" t="e">
            <v>#N/A</v>
          </cell>
          <cell r="CV117" t="e">
            <v>#N/A</v>
          </cell>
          <cell r="CW117" t="e">
            <v>#N/A</v>
          </cell>
          <cell r="CX117" t="e">
            <v>#N/A</v>
          </cell>
          <cell r="CY117" t="e">
            <v>#N/A</v>
          </cell>
          <cell r="CZ117" t="e">
            <v>#N/A</v>
          </cell>
          <cell r="DA117" t="e">
            <v>#N/A</v>
          </cell>
          <cell r="DB117" t="e">
            <v>#N/A</v>
          </cell>
          <cell r="DC117" t="e">
            <v>#N/A</v>
          </cell>
          <cell r="DD117" t="e">
            <v>#N/A</v>
          </cell>
          <cell r="DE117" t="e">
            <v>#N/A</v>
          </cell>
          <cell r="DF117" t="e">
            <v>#N/A</v>
          </cell>
          <cell r="DG117" t="e">
            <v>#N/A</v>
          </cell>
          <cell r="DH117" t="e">
            <v>#N/A</v>
          </cell>
          <cell r="DI117" t="e">
            <v>#N/A</v>
          </cell>
          <cell r="DJ117" t="e">
            <v>#N/A</v>
          </cell>
          <cell r="DK117" t="e">
            <v>#N/A</v>
          </cell>
          <cell r="DL117" t="e">
            <v>#N/A</v>
          </cell>
          <cell r="DM117" t="e">
            <v>#N/A</v>
          </cell>
          <cell r="DN117" t="e">
            <v>#N/A</v>
          </cell>
          <cell r="DO117" t="e">
            <v>#N/A</v>
          </cell>
          <cell r="DP117" t="e">
            <v>#N/A</v>
          </cell>
          <cell r="DQ117" t="e">
            <v>#N/A</v>
          </cell>
          <cell r="DR117" t="e">
            <v>#N/A</v>
          </cell>
          <cell r="DS117" t="e">
            <v>#N/A</v>
          </cell>
          <cell r="DT117" t="e">
            <v>#N/A</v>
          </cell>
        </row>
        <row r="118">
          <cell r="A118" t="str">
            <v>SmartWealth Money Market Fund</v>
          </cell>
          <cell r="B118" t="str">
            <v>Allianz Life Indonesia</v>
          </cell>
          <cell r="X118">
            <v>1480.83</v>
          </cell>
          <cell r="Y118">
            <v>1480.83</v>
          </cell>
          <cell r="Z118">
            <v>1129.68</v>
          </cell>
          <cell r="AA118">
            <v>1105.6300000000001</v>
          </cell>
          <cell r="AB118">
            <v>1480.83</v>
          </cell>
          <cell r="AC118">
            <v>1480.83</v>
          </cell>
          <cell r="AD118">
            <v>1480.83</v>
          </cell>
          <cell r="AE118">
            <v>1480.83</v>
          </cell>
          <cell r="AF118">
            <v>1480.83</v>
          </cell>
          <cell r="AG118">
            <v>1129.68</v>
          </cell>
          <cell r="AH118">
            <v>1105.6300000000001</v>
          </cell>
          <cell r="AI118">
            <v>1153.05</v>
          </cell>
          <cell r="AJ118">
            <v>1074.69</v>
          </cell>
          <cell r="AK118">
            <v>1157.75</v>
          </cell>
          <cell r="AL118">
            <v>1248.22</v>
          </cell>
          <cell r="AM118">
            <v>1167.21</v>
          </cell>
          <cell r="AN118">
            <v>1172.82</v>
          </cell>
          <cell r="AO118">
            <v>1168.98</v>
          </cell>
          <cell r="AP118">
            <v>1135.58</v>
          </cell>
          <cell r="AQ118">
            <v>1077.57</v>
          </cell>
          <cell r="AR118">
            <v>1096.57</v>
          </cell>
          <cell r="AS118">
            <v>1148.04</v>
          </cell>
          <cell r="AT118">
            <v>1138.05</v>
          </cell>
          <cell r="AU118">
            <v>1151.29</v>
          </cell>
          <cell r="AV118">
            <v>1122.8499999999999</v>
          </cell>
          <cell r="AW118">
            <v>1022.6</v>
          </cell>
          <cell r="AX118">
            <v>1029.6199999999999</v>
          </cell>
          <cell r="AY118" t="e">
            <v>#N/A</v>
          </cell>
          <cell r="AZ118" t="e">
            <v>#N/A</v>
          </cell>
          <cell r="BA118" t="e">
            <v>#N/A</v>
          </cell>
          <cell r="BB118" t="e">
            <v>#N/A</v>
          </cell>
          <cell r="BC118" t="e">
            <v>#N/A</v>
          </cell>
          <cell r="BD118" t="e">
            <v>#N/A</v>
          </cell>
          <cell r="BE118" t="e">
            <v>#N/A</v>
          </cell>
          <cell r="BF118" t="e">
            <v>#N/A</v>
          </cell>
          <cell r="BG118" t="e">
            <v>#N/A</v>
          </cell>
          <cell r="BH118" t="e">
            <v>#N/A</v>
          </cell>
          <cell r="BI118" t="e">
            <v>#N/A</v>
          </cell>
          <cell r="BJ118" t="e">
            <v>#N/A</v>
          </cell>
          <cell r="BK118" t="e">
            <v>#N/A</v>
          </cell>
          <cell r="BL118" t="e">
            <v>#N/A</v>
          </cell>
          <cell r="BM118" t="e">
            <v>#N/A</v>
          </cell>
          <cell r="BN118" t="e">
            <v>#N/A</v>
          </cell>
          <cell r="BO118" t="e">
            <v>#N/A</v>
          </cell>
          <cell r="BP118">
            <v>1295.33</v>
          </cell>
          <cell r="BQ118">
            <v>1295.33</v>
          </cell>
          <cell r="BR118">
            <v>1204.8</v>
          </cell>
          <cell r="BS118">
            <v>1200.73</v>
          </cell>
          <cell r="BT118">
            <v>1196.3800000000001</v>
          </cell>
          <cell r="BU118">
            <v>1192.46</v>
          </cell>
          <cell r="BV118">
            <v>1187.71</v>
          </cell>
          <cell r="BW118">
            <v>1183.8599999999999</v>
          </cell>
          <cell r="BX118">
            <v>1179.76</v>
          </cell>
          <cell r="BY118">
            <v>1175.8</v>
          </cell>
          <cell r="BZ118">
            <v>1171.3699999999999</v>
          </cell>
          <cell r="CA118">
            <v>1167.43</v>
          </cell>
          <cell r="CB118">
            <v>1163</v>
          </cell>
          <cell r="CC118">
            <v>1159.1400000000001</v>
          </cell>
          <cell r="CD118">
            <v>1155.05</v>
          </cell>
          <cell r="CE118">
            <v>1150.8699999999999</v>
          </cell>
          <cell r="CF118">
            <v>1146.3699999999999</v>
          </cell>
          <cell r="CG118">
            <v>1142.26</v>
          </cell>
          <cell r="CH118">
            <v>1138.1500000000001</v>
          </cell>
          <cell r="CI118">
            <v>1133.82</v>
          </cell>
          <cell r="CJ118">
            <v>1129.98</v>
          </cell>
          <cell r="CK118">
            <v>1125.74</v>
          </cell>
          <cell r="CL118">
            <v>1122.17</v>
          </cell>
          <cell r="CM118">
            <v>1118.02</v>
          </cell>
          <cell r="CN118">
            <v>1112.96</v>
          </cell>
          <cell r="CO118">
            <v>1108.98</v>
          </cell>
          <cell r="CP118">
            <v>1104.5899999999999</v>
          </cell>
          <cell r="CQ118">
            <v>1099.32</v>
          </cell>
          <cell r="CR118">
            <v>1094.8399999999999</v>
          </cell>
          <cell r="CS118">
            <v>1090.07</v>
          </cell>
          <cell r="CT118">
            <v>1085</v>
          </cell>
          <cell r="CU118">
            <v>1080.44</v>
          </cell>
          <cell r="CV118">
            <v>1075.5</v>
          </cell>
          <cell r="CW118">
            <v>1070.26</v>
          </cell>
          <cell r="CX118">
            <v>1064.78</v>
          </cell>
          <cell r="CY118">
            <v>1058.92</v>
          </cell>
          <cell r="CZ118">
            <v>1052.19</v>
          </cell>
          <cell r="DA118">
            <v>1045.8599999999999</v>
          </cell>
          <cell r="DB118">
            <v>1037.81</v>
          </cell>
          <cell r="DC118">
            <v>1030.83</v>
          </cell>
          <cell r="DD118">
            <v>1024.07</v>
          </cell>
          <cell r="DE118">
            <v>0</v>
          </cell>
          <cell r="DF118">
            <v>1010.51</v>
          </cell>
          <cell r="DG118">
            <v>1005.24</v>
          </cell>
          <cell r="DH118">
            <v>1000.51</v>
          </cell>
          <cell r="DI118" t="e">
            <v>#N/A</v>
          </cell>
          <cell r="DJ118" t="e">
            <v>#N/A</v>
          </cell>
          <cell r="DK118" t="e">
            <v>#N/A</v>
          </cell>
          <cell r="DL118" t="e">
            <v>#N/A</v>
          </cell>
          <cell r="DM118" t="e">
            <v>#N/A</v>
          </cell>
          <cell r="DN118" t="e">
            <v>#N/A</v>
          </cell>
          <cell r="DO118" t="e">
            <v>#N/A</v>
          </cell>
          <cell r="DP118" t="e">
            <v>#N/A</v>
          </cell>
          <cell r="DQ118" t="e">
            <v>#N/A</v>
          </cell>
          <cell r="DR118" t="e">
            <v>#N/A</v>
          </cell>
          <cell r="DS118" t="e">
            <v>#N/A</v>
          </cell>
          <cell r="DT118" t="e">
            <v>#N/A</v>
          </cell>
        </row>
        <row r="119">
          <cell r="A119" t="str">
            <v>SmartWealth Fixed Income Fund</v>
          </cell>
          <cell r="B119" t="str">
            <v>Allianz Life Indonesia</v>
          </cell>
          <cell r="X119" t="e">
            <v>#N/A</v>
          </cell>
          <cell r="Y119" t="e">
            <v>#N/A</v>
          </cell>
          <cell r="Z119" t="e">
            <v>#N/A</v>
          </cell>
          <cell r="AA119">
            <v>1497.96</v>
          </cell>
          <cell r="AB119" t="e">
            <v>#N/A</v>
          </cell>
          <cell r="AC119" t="e">
            <v>#N/A</v>
          </cell>
          <cell r="AD119" t="e">
            <v>#N/A</v>
          </cell>
          <cell r="AE119" t="e">
            <v>#N/A</v>
          </cell>
          <cell r="AF119" t="e">
            <v>#N/A</v>
          </cell>
          <cell r="AG119" t="e">
            <v>#N/A</v>
          </cell>
          <cell r="AH119">
            <v>1497.96</v>
          </cell>
          <cell r="AI119">
            <v>1497.02</v>
          </cell>
          <cell r="AJ119">
            <v>1487.9</v>
          </cell>
          <cell r="AK119">
            <v>1497.43</v>
          </cell>
          <cell r="AL119">
            <v>1516.01</v>
          </cell>
          <cell r="AM119">
            <v>1508.15</v>
          </cell>
          <cell r="AN119">
            <v>1510.39</v>
          </cell>
          <cell r="AO119">
            <v>1507.9</v>
          </cell>
          <cell r="AP119">
            <v>1498.57</v>
          </cell>
          <cell r="AQ119">
            <v>1472.5</v>
          </cell>
          <cell r="AR119">
            <v>1475.95</v>
          </cell>
          <cell r="AS119">
            <v>1478.73</v>
          </cell>
          <cell r="AT119">
            <v>1490.68</v>
          </cell>
          <cell r="AU119">
            <v>1496.43</v>
          </cell>
          <cell r="AV119">
            <v>1458.09</v>
          </cell>
          <cell r="AW119">
            <v>1433.94</v>
          </cell>
          <cell r="AX119">
            <v>1433.82</v>
          </cell>
          <cell r="AY119">
            <v>1434.32</v>
          </cell>
          <cell r="AZ119">
            <v>1408.04</v>
          </cell>
          <cell r="BA119">
            <v>1421.74</v>
          </cell>
          <cell r="BB119">
            <v>1420.27</v>
          </cell>
          <cell r="BC119">
            <v>1383.37</v>
          </cell>
          <cell r="BD119">
            <v>1378.2</v>
          </cell>
          <cell r="BE119">
            <v>1405.1</v>
          </cell>
          <cell r="BF119">
            <v>1425.35</v>
          </cell>
          <cell r="BG119">
            <v>1381.79</v>
          </cell>
          <cell r="BH119">
            <v>1360.17</v>
          </cell>
          <cell r="BI119">
            <v>1332.28</v>
          </cell>
          <cell r="BJ119">
            <v>1356.79</v>
          </cell>
          <cell r="BK119">
            <v>1299.8699999999999</v>
          </cell>
          <cell r="BL119">
            <v>1252.3900000000001</v>
          </cell>
          <cell r="BM119">
            <v>1201.3699999999999</v>
          </cell>
          <cell r="BN119">
            <v>1169.04</v>
          </cell>
          <cell r="BO119">
            <v>1106.01</v>
          </cell>
          <cell r="BP119">
            <v>1429.78</v>
          </cell>
          <cell r="BQ119">
            <v>1429.78</v>
          </cell>
          <cell r="BR119">
            <v>1282.19</v>
          </cell>
          <cell r="BS119">
            <v>1274.6400000000001</v>
          </cell>
          <cell r="BT119">
            <v>1266.07</v>
          </cell>
          <cell r="BU119">
            <v>1257.75</v>
          </cell>
          <cell r="BV119">
            <v>1254.6400000000001</v>
          </cell>
          <cell r="BW119">
            <v>1250.1400000000001</v>
          </cell>
          <cell r="BX119">
            <v>1242.8399999999999</v>
          </cell>
          <cell r="BY119">
            <v>1236.6500000000001</v>
          </cell>
          <cell r="BZ119">
            <v>1226.08</v>
          </cell>
          <cell r="CA119">
            <v>1220.08</v>
          </cell>
          <cell r="CB119">
            <v>1212.42</v>
          </cell>
          <cell r="CC119">
            <v>1204.6199999999999</v>
          </cell>
          <cell r="CD119">
            <v>1206.33</v>
          </cell>
          <cell r="CE119">
            <v>1199.95</v>
          </cell>
          <cell r="CF119">
            <v>1194.6099999999999</v>
          </cell>
          <cell r="CG119">
            <v>1188.6099999999999</v>
          </cell>
          <cell r="CH119">
            <v>1185.46</v>
          </cell>
          <cell r="CI119">
            <v>1181.1099999999999</v>
          </cell>
          <cell r="CJ119">
            <v>1173.79</v>
          </cell>
          <cell r="CK119">
            <v>1163.9000000000001</v>
          </cell>
          <cell r="CL119">
            <v>1162.99</v>
          </cell>
          <cell r="CM119">
            <v>1149.17</v>
          </cell>
          <cell r="CN119">
            <v>1140.67</v>
          </cell>
          <cell r="CO119">
            <v>1134.52</v>
          </cell>
          <cell r="CP119">
            <v>1127.99</v>
          </cell>
          <cell r="CQ119">
            <v>1122.97</v>
          </cell>
          <cell r="CR119">
            <v>1117.21</v>
          </cell>
          <cell r="CS119">
            <v>1114.3599999999999</v>
          </cell>
          <cell r="CT119">
            <v>1106.31</v>
          </cell>
          <cell r="CU119">
            <v>1099.33</v>
          </cell>
          <cell r="CV119">
            <v>1094.1199999999999</v>
          </cell>
          <cell r="CW119">
            <v>1072.43</v>
          </cell>
          <cell r="CX119">
            <v>1065.01</v>
          </cell>
          <cell r="CY119">
            <v>1060.74</v>
          </cell>
          <cell r="CZ119">
            <v>1050.5899999999999</v>
          </cell>
          <cell r="DA119">
            <v>1042.1500000000001</v>
          </cell>
          <cell r="DB119">
            <v>1030.1099999999999</v>
          </cell>
          <cell r="DC119">
            <v>1021.82</v>
          </cell>
          <cell r="DD119">
            <v>984.96</v>
          </cell>
          <cell r="DE119">
            <v>0</v>
          </cell>
          <cell r="DF119">
            <v>1014.45</v>
          </cell>
          <cell r="DG119">
            <v>1007.9</v>
          </cell>
          <cell r="DH119">
            <v>1000.6</v>
          </cell>
          <cell r="DI119" t="e">
            <v>#N/A</v>
          </cell>
          <cell r="DJ119" t="e">
            <v>#N/A</v>
          </cell>
          <cell r="DK119" t="e">
            <v>#N/A</v>
          </cell>
          <cell r="DL119" t="e">
            <v>#N/A</v>
          </cell>
          <cell r="DM119" t="e">
            <v>#N/A</v>
          </cell>
          <cell r="DN119" t="e">
            <v>#N/A</v>
          </cell>
          <cell r="DO119" t="e">
            <v>#N/A</v>
          </cell>
          <cell r="DP119" t="e">
            <v>#N/A</v>
          </cell>
          <cell r="DQ119" t="e">
            <v>#N/A</v>
          </cell>
          <cell r="DR119" t="e">
            <v>#N/A</v>
          </cell>
          <cell r="DS119" t="e">
            <v>#N/A</v>
          </cell>
          <cell r="DT119" t="e">
            <v>#N/A</v>
          </cell>
        </row>
        <row r="120">
          <cell r="A120" t="str">
            <v>SmartWealth Balanced Fund</v>
          </cell>
          <cell r="B120" t="str">
            <v>Allianz Life Indonesia</v>
          </cell>
          <cell r="X120">
            <v>1038.07</v>
          </cell>
          <cell r="Y120">
            <v>1038.07</v>
          </cell>
          <cell r="Z120">
            <v>1430.44</v>
          </cell>
          <cell r="AA120">
            <v>1390.86</v>
          </cell>
          <cell r="AB120">
            <v>1038.07</v>
          </cell>
          <cell r="AC120">
            <v>1038.07</v>
          </cell>
          <cell r="AD120">
            <v>1038.07</v>
          </cell>
          <cell r="AE120">
            <v>1038.07</v>
          </cell>
          <cell r="AF120">
            <v>1038.07</v>
          </cell>
          <cell r="AG120">
            <v>1430.44</v>
          </cell>
          <cell r="AH120">
            <v>1390.86</v>
          </cell>
          <cell r="AI120">
            <v>1392.2</v>
          </cell>
          <cell r="AJ120">
            <v>1369.48</v>
          </cell>
          <cell r="AK120">
            <v>1426.64</v>
          </cell>
          <cell r="AL120">
            <v>1426.61</v>
          </cell>
          <cell r="AM120">
            <v>1397.99</v>
          </cell>
          <cell r="AN120">
            <v>1397.63</v>
          </cell>
          <cell r="AO120">
            <v>1376.47</v>
          </cell>
          <cell r="AP120">
            <v>1354.13</v>
          </cell>
          <cell r="AQ120">
            <v>1327.06</v>
          </cell>
          <cell r="AR120">
            <v>1331.85</v>
          </cell>
          <cell r="AS120">
            <v>1319.61</v>
          </cell>
          <cell r="AT120">
            <v>1359.61</v>
          </cell>
          <cell r="AU120">
            <v>1376.89</v>
          </cell>
          <cell r="AV120">
            <v>1344.3</v>
          </cell>
          <cell r="AW120">
            <v>1331.85</v>
          </cell>
          <cell r="AX120">
            <v>1280.1199999999999</v>
          </cell>
          <cell r="AY120">
            <v>1237.28</v>
          </cell>
          <cell r="AZ120">
            <v>1201.18</v>
          </cell>
          <cell r="BA120">
            <v>1220.76</v>
          </cell>
          <cell r="BB120">
            <v>1200.2</v>
          </cell>
          <cell r="BC120">
            <v>1161.97</v>
          </cell>
          <cell r="BD120">
            <v>1165.3900000000001</v>
          </cell>
          <cell r="BE120">
            <v>1137.78</v>
          </cell>
          <cell r="BF120">
            <v>1128.3900000000001</v>
          </cell>
          <cell r="BG120">
            <v>1114.73</v>
          </cell>
          <cell r="BH120">
            <v>1104.3399999999999</v>
          </cell>
          <cell r="BI120">
            <v>1064.76</v>
          </cell>
          <cell r="BJ120">
            <v>1038.82</v>
          </cell>
          <cell r="BK120">
            <v>1011.44</v>
          </cell>
          <cell r="BL120">
            <v>998.36</v>
          </cell>
          <cell r="BM120">
            <v>957.69</v>
          </cell>
          <cell r="BN120">
            <v>923.61</v>
          </cell>
          <cell r="BO120">
            <v>888.15</v>
          </cell>
          <cell r="BP120">
            <v>1718.64</v>
          </cell>
          <cell r="BQ120">
            <v>1718.64</v>
          </cell>
          <cell r="BR120">
            <v>1404.78</v>
          </cell>
          <cell r="BS120">
            <v>1367.42</v>
          </cell>
          <cell r="BT120">
            <v>1423.06</v>
          </cell>
          <cell r="BU120">
            <v>1308.6199999999999</v>
          </cell>
          <cell r="BV120">
            <v>1411.31</v>
          </cell>
          <cell r="BW120">
            <v>1499.33</v>
          </cell>
          <cell r="BX120">
            <v>1410.61</v>
          </cell>
          <cell r="BY120">
            <v>1417.92</v>
          </cell>
          <cell r="BZ120">
            <v>1417.53</v>
          </cell>
          <cell r="CA120">
            <v>1378.45</v>
          </cell>
          <cell r="CB120">
            <v>1297.17</v>
          </cell>
          <cell r="CC120">
            <v>1325.1</v>
          </cell>
          <cell r="CD120">
            <v>1397.52</v>
          </cell>
          <cell r="CE120">
            <v>1387.57</v>
          </cell>
          <cell r="CF120">
            <v>1413.85</v>
          </cell>
          <cell r="CG120">
            <v>1382.95</v>
          </cell>
          <cell r="CH120">
            <v>1293.28</v>
          </cell>
          <cell r="CI120">
            <v>1302.1099999999999</v>
          </cell>
          <cell r="CJ120">
            <v>1235.6600000000001</v>
          </cell>
          <cell r="CK120">
            <v>1186.7</v>
          </cell>
          <cell r="CL120">
            <v>1262.49</v>
          </cell>
          <cell r="CM120">
            <v>1216.8800000000001</v>
          </cell>
          <cell r="CN120">
            <v>1137.79</v>
          </cell>
          <cell r="CO120">
            <v>1146.92</v>
          </cell>
          <cell r="CP120">
            <v>1127.1500000000001</v>
          </cell>
          <cell r="CQ120">
            <v>1096.5</v>
          </cell>
          <cell r="CR120">
            <v>1087.95</v>
          </cell>
          <cell r="CS120">
            <v>1128.26</v>
          </cell>
          <cell r="CT120">
            <v>1115.18</v>
          </cell>
          <cell r="CU120">
            <v>1088.22</v>
          </cell>
          <cell r="CV120">
            <v>998.55</v>
          </cell>
          <cell r="CW120">
            <v>945.7</v>
          </cell>
          <cell r="CX120">
            <v>785.97</v>
          </cell>
          <cell r="CY120">
            <v>648.57000000000005</v>
          </cell>
          <cell r="CZ120">
            <v>614.98</v>
          </cell>
          <cell r="DA120">
            <v>615.47</v>
          </cell>
          <cell r="DB120">
            <v>644.29</v>
          </cell>
          <cell r="DC120">
            <v>603.5</v>
          </cell>
          <cell r="DD120">
            <v>557.32000000000005</v>
          </cell>
          <cell r="DE120">
            <v>0</v>
          </cell>
          <cell r="DF120">
            <v>830.87</v>
          </cell>
          <cell r="DG120">
            <v>898</v>
          </cell>
          <cell r="DH120">
            <v>994.56</v>
          </cell>
          <cell r="DI120" t="e">
            <v>#N/A</v>
          </cell>
          <cell r="DJ120" t="e">
            <v>#N/A</v>
          </cell>
          <cell r="DK120" t="e">
            <v>#N/A</v>
          </cell>
          <cell r="DL120" t="e">
            <v>#N/A</v>
          </cell>
          <cell r="DM120" t="e">
            <v>#N/A</v>
          </cell>
          <cell r="DN120" t="e">
            <v>#N/A</v>
          </cell>
          <cell r="DO120" t="e">
            <v>#N/A</v>
          </cell>
          <cell r="DP120" t="e">
            <v>#N/A</v>
          </cell>
          <cell r="DQ120" t="e">
            <v>#N/A</v>
          </cell>
          <cell r="DR120" t="e">
            <v>#N/A</v>
          </cell>
          <cell r="DS120" t="e">
            <v>#N/A</v>
          </cell>
          <cell r="DT120" t="e">
            <v>#N/A</v>
          </cell>
        </row>
        <row r="121">
          <cell r="A121" t="str">
            <v>SmartWealth Equity Fund</v>
          </cell>
          <cell r="B121" t="str">
            <v>Allianz Life Indonesia</v>
          </cell>
          <cell r="X121">
            <v>1392.93</v>
          </cell>
          <cell r="Y121">
            <v>1392.93</v>
          </cell>
          <cell r="Z121">
            <v>1033.82</v>
          </cell>
          <cell r="AA121">
            <v>1031.6600000000001</v>
          </cell>
          <cell r="AB121">
            <v>1392.93</v>
          </cell>
          <cell r="AC121">
            <v>1392.93</v>
          </cell>
          <cell r="AD121">
            <v>1392.93</v>
          </cell>
          <cell r="AE121">
            <v>1392.93</v>
          </cell>
          <cell r="AF121">
            <v>1392.93</v>
          </cell>
          <cell r="AG121">
            <v>1033.82</v>
          </cell>
          <cell r="AH121">
            <v>1031.6600000000001</v>
          </cell>
          <cell r="AI121">
            <v>1032.17</v>
          </cell>
          <cell r="AJ121">
            <v>1028.22</v>
          </cell>
          <cell r="AK121">
            <v>1033.3499999999999</v>
          </cell>
          <cell r="AL121">
            <v>1031.02</v>
          </cell>
          <cell r="AM121">
            <v>1024.81</v>
          </cell>
          <cell r="AN121">
            <v>1022.69</v>
          </cell>
          <cell r="AO121">
            <v>1001.95</v>
          </cell>
          <cell r="AP121">
            <v>995.14</v>
          </cell>
          <cell r="AQ121">
            <v>998.75</v>
          </cell>
          <cell r="AR121">
            <v>996.39</v>
          </cell>
          <cell r="AS121">
            <v>1013.16</v>
          </cell>
          <cell r="AT121">
            <v>1035.07</v>
          </cell>
          <cell r="AU121">
            <v>998.98</v>
          </cell>
          <cell r="AV121">
            <v>981.04</v>
          </cell>
          <cell r="AW121">
            <v>974</v>
          </cell>
          <cell r="AX121">
            <v>967.04</v>
          </cell>
          <cell r="AY121">
            <v>962.94</v>
          </cell>
          <cell r="AZ121">
            <v>1041.68</v>
          </cell>
          <cell r="BA121">
            <v>1052.17</v>
          </cell>
          <cell r="BB121">
            <v>1041.75</v>
          </cell>
          <cell r="BC121">
            <v>1031.54</v>
          </cell>
          <cell r="BD121">
            <v>1030.92</v>
          </cell>
          <cell r="BE121">
            <v>1006.95</v>
          </cell>
          <cell r="BF121">
            <v>1018.56</v>
          </cell>
          <cell r="BG121">
            <v>984.99</v>
          </cell>
          <cell r="BH121">
            <v>990.86</v>
          </cell>
          <cell r="BI121">
            <v>981.69</v>
          </cell>
          <cell r="BJ121">
            <v>996.15</v>
          </cell>
          <cell r="BK121">
            <v>929.92</v>
          </cell>
          <cell r="BL121">
            <v>908.92</v>
          </cell>
          <cell r="BM121">
            <v>883.12</v>
          </cell>
          <cell r="BN121">
            <v>859.87</v>
          </cell>
          <cell r="BO121">
            <v>829.85</v>
          </cell>
          <cell r="BP121">
            <v>1050.1600000000001</v>
          </cell>
          <cell r="BQ121">
            <v>1050.1600000000001</v>
          </cell>
          <cell r="BR121">
            <v>1700.85</v>
          </cell>
          <cell r="BS121">
            <v>1663.88</v>
          </cell>
          <cell r="BT121">
            <v>1741.61</v>
          </cell>
          <cell r="BU121">
            <v>1595.92</v>
          </cell>
          <cell r="BV121">
            <v>1732.83</v>
          </cell>
          <cell r="BW121">
            <v>1883.31</v>
          </cell>
          <cell r="BX121">
            <v>1759.28</v>
          </cell>
          <cell r="BY121">
            <v>1767.43</v>
          </cell>
          <cell r="BZ121">
            <v>1775.84</v>
          </cell>
          <cell r="CA121">
            <v>1714.28</v>
          </cell>
          <cell r="CB121">
            <v>1609.5</v>
          </cell>
          <cell r="CC121">
            <v>1653.35</v>
          </cell>
          <cell r="CD121">
            <v>1773.68</v>
          </cell>
          <cell r="CE121">
            <v>1767.78</v>
          </cell>
          <cell r="CF121">
            <v>1819.43</v>
          </cell>
          <cell r="CG121">
            <v>1766.26</v>
          </cell>
          <cell r="CH121">
            <v>1609.3</v>
          </cell>
          <cell r="CI121">
            <v>1636.88</v>
          </cell>
          <cell r="CJ121">
            <v>1521.03</v>
          </cell>
          <cell r="CK121">
            <v>1429.98</v>
          </cell>
          <cell r="CL121">
            <v>1554.79</v>
          </cell>
          <cell r="CM121">
            <v>1493.79</v>
          </cell>
          <cell r="CN121">
            <v>1388.88</v>
          </cell>
          <cell r="CO121">
            <v>1410.65</v>
          </cell>
          <cell r="CP121">
            <v>1375.4</v>
          </cell>
          <cell r="CQ121">
            <v>1308.8399999999999</v>
          </cell>
          <cell r="CR121">
            <v>1291.0899999999999</v>
          </cell>
          <cell r="CS121">
            <v>1342.08</v>
          </cell>
          <cell r="CT121">
            <v>1315.2</v>
          </cell>
          <cell r="CU121">
            <v>1273.95</v>
          </cell>
          <cell r="CV121">
            <v>1124.46</v>
          </cell>
          <cell r="CW121">
            <v>1037.0999999999999</v>
          </cell>
          <cell r="CX121">
            <v>853.05</v>
          </cell>
          <cell r="CY121">
            <v>696.14</v>
          </cell>
          <cell r="CZ121">
            <v>641.16</v>
          </cell>
          <cell r="DA121">
            <v>655.57</v>
          </cell>
          <cell r="DB121">
            <v>675.07</v>
          </cell>
          <cell r="DC121">
            <v>603.51</v>
          </cell>
          <cell r="DD121">
            <v>543.92999999999995</v>
          </cell>
          <cell r="DE121">
            <v>0</v>
          </cell>
          <cell r="DF121">
            <v>890.85</v>
          </cell>
          <cell r="DG121">
            <v>958.21</v>
          </cell>
          <cell r="DH121">
            <v>991.29</v>
          </cell>
          <cell r="DI121" t="e">
            <v>#N/A</v>
          </cell>
          <cell r="DJ121" t="e">
            <v>#N/A</v>
          </cell>
          <cell r="DK121" t="e">
            <v>#N/A</v>
          </cell>
          <cell r="DL121" t="e">
            <v>#N/A</v>
          </cell>
          <cell r="DM121" t="e">
            <v>#N/A</v>
          </cell>
          <cell r="DN121" t="e">
            <v>#N/A</v>
          </cell>
          <cell r="DO121" t="e">
            <v>#N/A</v>
          </cell>
          <cell r="DP121" t="e">
            <v>#N/A</v>
          </cell>
          <cell r="DQ121" t="e">
            <v>#N/A</v>
          </cell>
          <cell r="DR121" t="e">
            <v>#N/A</v>
          </cell>
          <cell r="DS121" t="e">
            <v>#N/A</v>
          </cell>
          <cell r="DT121" t="e">
            <v>#N/A</v>
          </cell>
        </row>
        <row r="122">
          <cell r="A122" t="str">
            <v>SmartWealth Sectoral Equity Fund</v>
          </cell>
          <cell r="B122" t="str">
            <v>Allianz Life Indonesia</v>
          </cell>
          <cell r="X122">
            <v>1078.98</v>
          </cell>
          <cell r="Y122">
            <v>1078.98</v>
          </cell>
          <cell r="Z122">
            <v>1356.1</v>
          </cell>
          <cell r="AA122">
            <v>1330.62</v>
          </cell>
          <cell r="AB122">
            <v>1078.98</v>
          </cell>
          <cell r="AC122">
            <v>1078.98</v>
          </cell>
          <cell r="AD122">
            <v>1078.98</v>
          </cell>
          <cell r="AE122">
            <v>1078.98</v>
          </cell>
          <cell r="AF122">
            <v>1078.98</v>
          </cell>
          <cell r="AG122">
            <v>1356.1</v>
          </cell>
          <cell r="AH122">
            <v>1330.62</v>
          </cell>
          <cell r="AI122">
            <v>1335.06</v>
          </cell>
          <cell r="AJ122">
            <v>1342.05</v>
          </cell>
          <cell r="AK122">
            <v>1349.49</v>
          </cell>
          <cell r="AL122">
            <v>1379.97</v>
          </cell>
          <cell r="AM122">
            <v>1361.44</v>
          </cell>
          <cell r="AN122">
            <v>1356.68</v>
          </cell>
          <cell r="AO122">
            <v>1305.07</v>
          </cell>
          <cell r="AP122">
            <v>1303.56</v>
          </cell>
          <cell r="AQ122">
            <v>1297.69</v>
          </cell>
          <cell r="AR122">
            <v>1308.32</v>
          </cell>
          <cell r="AS122">
            <v>1313.18</v>
          </cell>
          <cell r="AT122">
            <v>1343.33</v>
          </cell>
          <cell r="AU122">
            <v>1358.57</v>
          </cell>
          <cell r="AV122">
            <v>1326.38</v>
          </cell>
          <cell r="AW122">
            <v>1315.02</v>
          </cell>
          <cell r="AX122">
            <v>1276.1400000000001</v>
          </cell>
          <cell r="AY122">
            <v>1244.0999999999999</v>
          </cell>
          <cell r="AZ122">
            <v>1220.8699999999999</v>
          </cell>
          <cell r="BA122">
            <v>1231.49</v>
          </cell>
          <cell r="BB122">
            <v>1213.03</v>
          </cell>
          <cell r="BC122">
            <v>1192.81</v>
          </cell>
          <cell r="BD122">
            <v>1193.26</v>
          </cell>
          <cell r="BE122">
            <v>1172.8599999999999</v>
          </cell>
          <cell r="BF122">
            <v>1164.08</v>
          </cell>
          <cell r="BG122">
            <v>1152.1300000000001</v>
          </cell>
          <cell r="BH122">
            <v>1145.58</v>
          </cell>
          <cell r="BI122">
            <v>1113.8900000000001</v>
          </cell>
          <cell r="BJ122">
            <v>1088.5899999999999</v>
          </cell>
          <cell r="BK122">
            <v>1061.81</v>
          </cell>
          <cell r="BL122">
            <v>1046.5999999999999</v>
          </cell>
          <cell r="BM122">
            <v>1004.58</v>
          </cell>
          <cell r="BN122">
            <v>967.59</v>
          </cell>
          <cell r="BO122">
            <v>931.61</v>
          </cell>
          <cell r="BP122">
            <v>1267.74</v>
          </cell>
          <cell r="BQ122">
            <v>1267.74</v>
          </cell>
          <cell r="BR122">
            <v>1010.87</v>
          </cell>
          <cell r="BS122">
            <v>1008.22</v>
          </cell>
          <cell r="BT122">
            <v>1070.6400000000001</v>
          </cell>
          <cell r="BU122">
            <v>984.1</v>
          </cell>
          <cell r="BV122">
            <v>1083.7</v>
          </cell>
          <cell r="BW122">
            <v>1183.2</v>
          </cell>
          <cell r="BX122">
            <v>1143.95</v>
          </cell>
          <cell r="BY122">
            <v>1182.77</v>
          </cell>
          <cell r="BZ122">
            <v>1190.52</v>
          </cell>
          <cell r="CA122">
            <v>1176.8599999999999</v>
          </cell>
          <cell r="CB122">
            <v>1126.77</v>
          </cell>
          <cell r="CC122">
            <v>1155.6300000000001</v>
          </cell>
          <cell r="CD122">
            <v>1208.75</v>
          </cell>
          <cell r="CE122">
            <v>1191.9100000000001</v>
          </cell>
          <cell r="CF122">
            <v>1215.26</v>
          </cell>
          <cell r="CG122">
            <v>1182.45</v>
          </cell>
          <cell r="CH122">
            <v>1092.4000000000001</v>
          </cell>
          <cell r="CI122">
            <v>1107.44</v>
          </cell>
          <cell r="CJ122">
            <v>1038.9100000000001</v>
          </cell>
          <cell r="CK122">
            <v>986.29</v>
          </cell>
          <cell r="CL122">
            <v>1069.18</v>
          </cell>
          <cell r="CM122">
            <v>1023.85</v>
          </cell>
          <cell r="CN122">
            <v>946.82</v>
          </cell>
          <cell r="CO122">
            <v>963.68</v>
          </cell>
          <cell r="CP122">
            <v>934.28</v>
          </cell>
          <cell r="CQ122">
            <v>893.97</v>
          </cell>
          <cell r="CR122">
            <v>888.46</v>
          </cell>
          <cell r="CS122">
            <v>927.28</v>
          </cell>
          <cell r="CT122">
            <v>912.03</v>
          </cell>
          <cell r="CU122">
            <v>879.32</v>
          </cell>
          <cell r="CV122" t="e">
            <v>#N/A</v>
          </cell>
          <cell r="CW122" t="e">
            <v>#N/A</v>
          </cell>
          <cell r="CX122" t="e">
            <v>#N/A</v>
          </cell>
          <cell r="CY122" t="e">
            <v>#N/A</v>
          </cell>
          <cell r="CZ122" t="e">
            <v>#N/A</v>
          </cell>
          <cell r="DA122" t="e">
            <v>#N/A</v>
          </cell>
          <cell r="DB122" t="e">
            <v>#N/A</v>
          </cell>
          <cell r="DC122" t="e">
            <v>#N/A</v>
          </cell>
          <cell r="DD122" t="e">
            <v>#N/A</v>
          </cell>
          <cell r="DE122" t="e">
            <v>#N/A</v>
          </cell>
          <cell r="DF122" t="e">
            <v>#N/A</v>
          </cell>
          <cell r="DG122" t="e">
            <v>#N/A</v>
          </cell>
          <cell r="DH122" t="e">
            <v>#N/A</v>
          </cell>
          <cell r="DI122" t="e">
            <v>#N/A</v>
          </cell>
          <cell r="DJ122" t="e">
            <v>#N/A</v>
          </cell>
          <cell r="DK122" t="e">
            <v>#N/A</v>
          </cell>
          <cell r="DL122" t="e">
            <v>#N/A</v>
          </cell>
          <cell r="DM122" t="e">
            <v>#N/A</v>
          </cell>
          <cell r="DN122" t="e">
            <v>#N/A</v>
          </cell>
          <cell r="DO122" t="e">
            <v>#N/A</v>
          </cell>
          <cell r="DP122" t="e">
            <v>#N/A</v>
          </cell>
          <cell r="DQ122" t="e">
            <v>#N/A</v>
          </cell>
          <cell r="DR122" t="e">
            <v>#N/A</v>
          </cell>
          <cell r="DS122" t="e">
            <v>#N/A</v>
          </cell>
          <cell r="DT122" t="e">
            <v>#N/A</v>
          </cell>
        </row>
        <row r="123">
          <cell r="A123" t="str">
            <v>GroupLink Corporate Fund A</v>
          </cell>
          <cell r="B123" t="str">
            <v>Allianz Life Indonesia</v>
          </cell>
          <cell r="X123" t="e">
            <v>#N/A</v>
          </cell>
          <cell r="Y123" t="e">
            <v>#N/A</v>
          </cell>
          <cell r="Z123">
            <v>1066.3900000000001</v>
          </cell>
          <cell r="AA123">
            <v>1062.98</v>
          </cell>
          <cell r="AB123" t="e">
            <v>#N/A</v>
          </cell>
          <cell r="AC123" t="e">
            <v>#N/A</v>
          </cell>
          <cell r="AD123" t="e">
            <v>#N/A</v>
          </cell>
          <cell r="AE123" t="e">
            <v>#N/A</v>
          </cell>
          <cell r="AF123" t="e">
            <v>#N/A</v>
          </cell>
          <cell r="AG123">
            <v>1066.3900000000001</v>
          </cell>
          <cell r="AH123">
            <v>1062.98</v>
          </cell>
          <cell r="AI123">
            <v>1068.21</v>
          </cell>
          <cell r="AJ123">
            <v>1059.49</v>
          </cell>
          <cell r="AK123">
            <v>1062.8</v>
          </cell>
          <cell r="AL123">
            <v>1066.8499999999999</v>
          </cell>
          <cell r="AM123">
            <v>1051.19</v>
          </cell>
          <cell r="AN123">
            <v>1051.99</v>
          </cell>
          <cell r="AO123">
            <v>1053.3399999999999</v>
          </cell>
          <cell r="AP123">
            <v>1040.8</v>
          </cell>
          <cell r="AQ123">
            <v>1032.3599999999999</v>
          </cell>
          <cell r="AR123">
            <v>1022.12</v>
          </cell>
          <cell r="AS123">
            <v>1029.76</v>
          </cell>
          <cell r="AT123">
            <v>1046.22</v>
          </cell>
          <cell r="AU123">
            <v>1026.24</v>
          </cell>
          <cell r="AV123">
            <v>1004.35</v>
          </cell>
          <cell r="AW123">
            <v>997.4</v>
          </cell>
          <cell r="AX123">
            <v>989.35</v>
          </cell>
          <cell r="AY123">
            <v>983.25</v>
          </cell>
          <cell r="AZ123">
            <v>970.27</v>
          </cell>
          <cell r="BA123">
            <v>975.57</v>
          </cell>
          <cell r="BB123">
            <v>962.86</v>
          </cell>
          <cell r="BC123">
            <v>951.58</v>
          </cell>
          <cell r="BD123">
            <v>948.43</v>
          </cell>
          <cell r="BE123">
            <v>940.84</v>
          </cell>
          <cell r="BF123">
            <v>933.15</v>
          </cell>
          <cell r="BG123">
            <v>912.98</v>
          </cell>
          <cell r="BH123">
            <v>916.65</v>
          </cell>
          <cell r="BI123">
            <v>902.41</v>
          </cell>
          <cell r="BJ123">
            <v>903.88</v>
          </cell>
          <cell r="BK123">
            <v>884.15</v>
          </cell>
          <cell r="BL123">
            <v>877.38</v>
          </cell>
          <cell r="BM123">
            <v>854.97</v>
          </cell>
          <cell r="BN123">
            <v>830.23</v>
          </cell>
          <cell r="BO123">
            <v>803.83</v>
          </cell>
          <cell r="BP123">
            <v>1084.3900000000001</v>
          </cell>
          <cell r="BQ123">
            <v>1084.3900000000001</v>
          </cell>
          <cell r="BR123">
            <v>1258.03</v>
          </cell>
          <cell r="BS123">
            <v>1249.4100000000001</v>
          </cell>
          <cell r="BT123">
            <v>1248.97</v>
          </cell>
          <cell r="BU123">
            <v>1226.9000000000001</v>
          </cell>
          <cell r="BV123">
            <v>1219.55</v>
          </cell>
          <cell r="BW123">
            <v>1213.6099999999999</v>
          </cell>
          <cell r="BX123">
            <v>1207.26</v>
          </cell>
          <cell r="BY123">
            <v>1201.25</v>
          </cell>
          <cell r="BZ123">
            <v>1194.51</v>
          </cell>
          <cell r="CA123">
            <v>1188.3900000000001</v>
          </cell>
          <cell r="CB123">
            <v>1180.93</v>
          </cell>
          <cell r="CC123">
            <v>1176</v>
          </cell>
          <cell r="CD123">
            <v>1170.3800000000001</v>
          </cell>
          <cell r="CE123">
            <v>1164.6600000000001</v>
          </cell>
          <cell r="CF123">
            <v>1158.06</v>
          </cell>
          <cell r="CG123">
            <v>1151.17</v>
          </cell>
          <cell r="CH123">
            <v>1144.48</v>
          </cell>
          <cell r="CI123">
            <v>1137.8900000000001</v>
          </cell>
          <cell r="CJ123">
            <v>1131.56</v>
          </cell>
          <cell r="CK123">
            <v>1124.6199999999999</v>
          </cell>
          <cell r="CL123">
            <v>1119.23</v>
          </cell>
          <cell r="CM123">
            <v>1112.42</v>
          </cell>
          <cell r="CN123">
            <v>1104.26</v>
          </cell>
          <cell r="CO123" t="e">
            <v>#N/A</v>
          </cell>
          <cell r="CP123" t="e">
            <v>#N/A</v>
          </cell>
          <cell r="CQ123" t="e">
            <v>#N/A</v>
          </cell>
          <cell r="CR123" t="e">
            <v>#N/A</v>
          </cell>
          <cell r="CS123" t="e">
            <v>#N/A</v>
          </cell>
          <cell r="CT123" t="e">
            <v>#N/A</v>
          </cell>
          <cell r="CU123" t="e">
            <v>#N/A</v>
          </cell>
          <cell r="CV123" t="e">
            <v>#N/A</v>
          </cell>
          <cell r="CW123" t="e">
            <v>#N/A</v>
          </cell>
          <cell r="CX123" t="e">
            <v>#N/A</v>
          </cell>
          <cell r="CY123" t="e">
            <v>#N/A</v>
          </cell>
          <cell r="CZ123" t="e">
            <v>#N/A</v>
          </cell>
          <cell r="DA123" t="e">
            <v>#N/A</v>
          </cell>
          <cell r="DB123" t="e">
            <v>#N/A</v>
          </cell>
          <cell r="DC123" t="e">
            <v>#N/A</v>
          </cell>
          <cell r="DD123" t="e">
            <v>#N/A</v>
          </cell>
          <cell r="DE123" t="e">
            <v>#N/A</v>
          </cell>
          <cell r="DF123" t="e">
            <v>#N/A</v>
          </cell>
          <cell r="DG123" t="e">
            <v>#N/A</v>
          </cell>
          <cell r="DH123" t="e">
            <v>#N/A</v>
          </cell>
          <cell r="DI123" t="e">
            <v>#N/A</v>
          </cell>
          <cell r="DJ123" t="e">
            <v>#N/A</v>
          </cell>
          <cell r="DK123" t="e">
            <v>#N/A</v>
          </cell>
          <cell r="DL123" t="e">
            <v>#N/A</v>
          </cell>
          <cell r="DM123" t="e">
            <v>#N/A</v>
          </cell>
          <cell r="DN123" t="e">
            <v>#N/A</v>
          </cell>
          <cell r="DO123" t="e">
            <v>#N/A</v>
          </cell>
          <cell r="DP123" t="e">
            <v>#N/A</v>
          </cell>
          <cell r="DQ123" t="e">
            <v>#N/A</v>
          </cell>
          <cell r="DR123" t="e">
            <v>#N/A</v>
          </cell>
          <cell r="DS123" t="e">
            <v>#N/A</v>
          </cell>
          <cell r="DT123" t="e">
            <v>#N/A</v>
          </cell>
        </row>
        <row r="124">
          <cell r="A124" t="str">
            <v>GroupLink Money Market Fund</v>
          </cell>
          <cell r="B124" t="str">
            <v>Allianz Life Indonesia</v>
          </cell>
          <cell r="X124" t="e">
            <v>#N/A</v>
          </cell>
          <cell r="Y124" t="e">
            <v>#N/A</v>
          </cell>
          <cell r="Z124" t="e">
            <v>#N/A</v>
          </cell>
          <cell r="AA124">
            <v>1064.7</v>
          </cell>
          <cell r="AB124" t="e">
            <v>#N/A</v>
          </cell>
          <cell r="AC124" t="e">
            <v>#N/A</v>
          </cell>
          <cell r="AD124" t="e">
            <v>#N/A</v>
          </cell>
          <cell r="AE124" t="e">
            <v>#N/A</v>
          </cell>
          <cell r="AF124" t="e">
            <v>#N/A</v>
          </cell>
          <cell r="AG124" t="e">
            <v>#N/A</v>
          </cell>
          <cell r="AH124">
            <v>1064.7</v>
          </cell>
          <cell r="AI124">
            <v>1063.72</v>
          </cell>
          <cell r="AJ124">
            <v>1054.94</v>
          </cell>
          <cell r="AK124">
            <v>1065.8699999999999</v>
          </cell>
          <cell r="AL124">
            <v>1061.68</v>
          </cell>
          <cell r="AM124">
            <v>1046.72</v>
          </cell>
          <cell r="AN124">
            <v>1045.69</v>
          </cell>
          <cell r="AO124">
            <v>1035.26</v>
          </cell>
          <cell r="AP124">
            <v>1026.98</v>
          </cell>
          <cell r="AQ124">
            <v>1009.8</v>
          </cell>
          <cell r="AR124">
            <v>1002.96</v>
          </cell>
          <cell r="AS124">
            <v>1018.43</v>
          </cell>
          <cell r="AT124">
            <v>1026.23</v>
          </cell>
          <cell r="AU124">
            <v>1011.23</v>
          </cell>
          <cell r="AV124">
            <v>991.28</v>
          </cell>
          <cell r="AW124">
            <v>985.74</v>
          </cell>
          <cell r="AX124">
            <v>979.48</v>
          </cell>
          <cell r="AY124">
            <v>972.65</v>
          </cell>
          <cell r="AZ124">
            <v>955.76</v>
          </cell>
          <cell r="BA124">
            <v>963.28</v>
          </cell>
          <cell r="BB124">
            <v>950.1</v>
          </cell>
          <cell r="BC124">
            <v>939.04</v>
          </cell>
          <cell r="BD124">
            <v>937.05</v>
          </cell>
          <cell r="BE124">
            <v>927.44</v>
          </cell>
          <cell r="BF124">
            <v>919.79</v>
          </cell>
          <cell r="BG124">
            <v>902.13</v>
          </cell>
          <cell r="BH124">
            <v>901.99</v>
          </cell>
          <cell r="BI124">
            <v>887.33</v>
          </cell>
          <cell r="BJ124">
            <v>895.05</v>
          </cell>
          <cell r="BK124">
            <v>870.83</v>
          </cell>
          <cell r="BL124">
            <v>868.91</v>
          </cell>
          <cell r="BM124">
            <v>836.28</v>
          </cell>
          <cell r="BN124">
            <v>816.59</v>
          </cell>
          <cell r="BO124">
            <v>786.44</v>
          </cell>
          <cell r="BP124">
            <v>1229.1600000000001</v>
          </cell>
          <cell r="BQ124">
            <v>1229.1600000000001</v>
          </cell>
          <cell r="BR124">
            <v>1079.99</v>
          </cell>
          <cell r="BS124">
            <v>1075.55</v>
          </cell>
          <cell r="BT124">
            <v>1070.82</v>
          </cell>
          <cell r="BU124">
            <v>1066.3</v>
          </cell>
          <cell r="BV124">
            <v>1060.74</v>
          </cell>
          <cell r="BW124">
            <v>1056.25</v>
          </cell>
          <cell r="BX124">
            <v>1051.74</v>
          </cell>
          <cell r="BY124">
            <v>1047.33</v>
          </cell>
          <cell r="BZ124">
            <v>1042.31</v>
          </cell>
          <cell r="CA124">
            <v>1037.75</v>
          </cell>
          <cell r="CB124">
            <v>1032.5899999999999</v>
          </cell>
          <cell r="CC124">
            <v>1028.56</v>
          </cell>
          <cell r="CD124">
            <v>1024.26</v>
          </cell>
          <cell r="CE124">
            <v>1019.79</v>
          </cell>
          <cell r="CF124">
            <v>1015.38</v>
          </cell>
          <cell r="CG124">
            <v>1010.98</v>
          </cell>
          <cell r="CH124">
            <v>1006.6</v>
          </cell>
          <cell r="CI124">
            <v>1001.94</v>
          </cell>
          <cell r="CJ124" t="e">
            <v>#N/A</v>
          </cell>
          <cell r="CK124" t="e">
            <v>#N/A</v>
          </cell>
          <cell r="CL124" t="e">
            <v>#N/A</v>
          </cell>
          <cell r="CM124" t="e">
            <v>#N/A</v>
          </cell>
          <cell r="CN124" t="e">
            <v>#N/A</v>
          </cell>
          <cell r="CO124" t="e">
            <v>#N/A</v>
          </cell>
          <cell r="CP124" t="e">
            <v>#N/A</v>
          </cell>
          <cell r="CQ124" t="e">
            <v>#N/A</v>
          </cell>
          <cell r="CR124" t="e">
            <v>#N/A</v>
          </cell>
          <cell r="CS124" t="e">
            <v>#N/A</v>
          </cell>
          <cell r="CT124" t="e">
            <v>#N/A</v>
          </cell>
          <cell r="CU124" t="e">
            <v>#N/A</v>
          </cell>
          <cell r="CV124" t="e">
            <v>#N/A</v>
          </cell>
          <cell r="CW124" t="e">
            <v>#N/A</v>
          </cell>
          <cell r="CX124" t="e">
            <v>#N/A</v>
          </cell>
          <cell r="CY124" t="e">
            <v>#N/A</v>
          </cell>
          <cell r="CZ124" t="e">
            <v>#N/A</v>
          </cell>
          <cell r="DA124" t="e">
            <v>#N/A</v>
          </cell>
          <cell r="DB124" t="e">
            <v>#N/A</v>
          </cell>
          <cell r="DC124" t="e">
            <v>#N/A</v>
          </cell>
          <cell r="DD124" t="e">
            <v>#N/A</v>
          </cell>
          <cell r="DE124" t="e">
            <v>#N/A</v>
          </cell>
          <cell r="DF124" t="e">
            <v>#N/A</v>
          </cell>
          <cell r="DG124" t="e">
            <v>#N/A</v>
          </cell>
          <cell r="DH124" t="e">
            <v>#N/A</v>
          </cell>
          <cell r="DI124" t="e">
            <v>#N/A</v>
          </cell>
          <cell r="DJ124" t="e">
            <v>#N/A</v>
          </cell>
          <cell r="DK124" t="e">
            <v>#N/A</v>
          </cell>
          <cell r="DL124" t="e">
            <v>#N/A</v>
          </cell>
          <cell r="DM124" t="e">
            <v>#N/A</v>
          </cell>
          <cell r="DN124" t="e">
            <v>#N/A</v>
          </cell>
          <cell r="DO124" t="e">
            <v>#N/A</v>
          </cell>
          <cell r="DP124" t="e">
            <v>#N/A</v>
          </cell>
          <cell r="DQ124" t="e">
            <v>#N/A</v>
          </cell>
          <cell r="DR124" t="e">
            <v>#N/A</v>
          </cell>
          <cell r="DS124" t="e">
            <v>#N/A</v>
          </cell>
          <cell r="DT124" t="e">
            <v>#N/A</v>
          </cell>
        </row>
        <row r="125">
          <cell r="A125" t="str">
            <v>GroupLink Fixed Income Fund</v>
          </cell>
          <cell r="B125" t="str">
            <v>Allianz Life Indonesia</v>
          </cell>
          <cell r="V125">
            <v>1.3239000000000001</v>
          </cell>
          <cell r="W125">
            <v>1.3239000000000001</v>
          </cell>
          <cell r="X125">
            <v>1.3263</v>
          </cell>
          <cell r="Y125">
            <v>1.3124</v>
          </cell>
          <cell r="Z125">
            <v>1.3239000000000001</v>
          </cell>
          <cell r="AA125">
            <v>1.3239000000000001</v>
          </cell>
          <cell r="AB125">
            <v>1.3239000000000001</v>
          </cell>
          <cell r="AC125">
            <v>1.3239000000000001</v>
          </cell>
          <cell r="AD125">
            <v>1.3239000000000001</v>
          </cell>
          <cell r="AE125">
            <v>1.3263</v>
          </cell>
          <cell r="AF125">
            <v>1.3124</v>
          </cell>
          <cell r="AG125">
            <v>1.3024</v>
          </cell>
          <cell r="AH125">
            <v>1.2918000000000001</v>
          </cell>
          <cell r="AI125">
            <v>1.3017000000000001</v>
          </cell>
          <cell r="AJ125">
            <v>1.2742</v>
          </cell>
          <cell r="AK125">
            <v>1.3071999999999999</v>
          </cell>
          <cell r="AL125">
            <v>1.3086</v>
          </cell>
          <cell r="AM125">
            <v>1.2941</v>
          </cell>
          <cell r="AN125">
            <v>1.2891999999999999</v>
          </cell>
          <cell r="AO125">
            <v>1.2779</v>
          </cell>
          <cell r="AP125" t="e">
            <v>#N/A</v>
          </cell>
          <cell r="AQ125" t="e">
            <v>#N/A</v>
          </cell>
          <cell r="AR125" t="e">
            <v>#N/A</v>
          </cell>
          <cell r="AS125" t="e">
            <v>#N/A</v>
          </cell>
          <cell r="AT125" t="e">
            <v>#N/A</v>
          </cell>
          <cell r="AU125" t="e">
            <v>#N/A</v>
          </cell>
          <cell r="AV125" t="e">
            <v>#N/A</v>
          </cell>
          <cell r="AW125" t="e">
            <v>#N/A</v>
          </cell>
          <cell r="AX125" t="e">
            <v>#N/A</v>
          </cell>
          <cell r="AY125" t="e">
            <v>#N/A</v>
          </cell>
          <cell r="AZ125" t="e">
            <v>#N/A</v>
          </cell>
          <cell r="BA125" t="e">
            <v>#N/A</v>
          </cell>
          <cell r="BB125" t="e">
            <v>#N/A</v>
          </cell>
          <cell r="BC125" t="e">
            <v>#N/A</v>
          </cell>
          <cell r="BD125" t="e">
            <v>#N/A</v>
          </cell>
          <cell r="BE125" t="e">
            <v>#N/A</v>
          </cell>
          <cell r="BF125" t="e">
            <v>#N/A</v>
          </cell>
          <cell r="BG125" t="e">
            <v>#N/A</v>
          </cell>
          <cell r="BH125" t="e">
            <v>#N/A</v>
          </cell>
          <cell r="BI125" t="e">
            <v>#N/A</v>
          </cell>
          <cell r="BJ125" t="e">
            <v>#N/A</v>
          </cell>
          <cell r="BK125" t="e">
            <v>#N/A</v>
          </cell>
          <cell r="BL125" t="e">
            <v>#N/A</v>
          </cell>
          <cell r="BM125" t="e">
            <v>#N/A</v>
          </cell>
          <cell r="BN125" t="e">
            <v>#N/A</v>
          </cell>
          <cell r="BO125" t="e">
            <v>#N/A</v>
          </cell>
          <cell r="BP125">
            <v>1143.17</v>
          </cell>
          <cell r="BQ125">
            <v>1143.17</v>
          </cell>
          <cell r="BR125">
            <v>1177.99</v>
          </cell>
          <cell r="BS125">
            <v>1138.6600000000001</v>
          </cell>
          <cell r="BT125">
            <v>1157.74</v>
          </cell>
          <cell r="BU125">
            <v>1118.1500000000001</v>
          </cell>
          <cell r="BV125">
            <v>1108.46</v>
          </cell>
          <cell r="BW125">
            <v>1088.5999999999999</v>
          </cell>
          <cell r="BX125">
            <v>1070.44</v>
          </cell>
          <cell r="BY125">
            <v>1065.58</v>
          </cell>
          <cell r="BZ125">
            <v>1052.82</v>
          </cell>
          <cell r="CA125">
            <v>1030.44</v>
          </cell>
          <cell r="CB125">
            <v>1002.69</v>
          </cell>
          <cell r="CC125">
            <v>1001.08</v>
          </cell>
          <cell r="CD125">
            <v>1034.82</v>
          </cell>
          <cell r="CE125">
            <v>1045.31</v>
          </cell>
          <cell r="CF125">
            <v>1050.08</v>
          </cell>
          <cell r="CG125">
            <v>1038.54</v>
          </cell>
          <cell r="CH125">
            <v>1016.29</v>
          </cell>
          <cell r="CI125">
            <v>1008.43</v>
          </cell>
          <cell r="CJ125" t="e">
            <v>#N/A</v>
          </cell>
          <cell r="CK125" t="e">
            <v>#N/A</v>
          </cell>
          <cell r="CL125" t="e">
            <v>#N/A</v>
          </cell>
          <cell r="CM125" t="e">
            <v>#N/A</v>
          </cell>
          <cell r="CN125" t="e">
            <v>#N/A</v>
          </cell>
          <cell r="CO125" t="e">
            <v>#N/A</v>
          </cell>
          <cell r="CP125" t="e">
            <v>#N/A</v>
          </cell>
          <cell r="CQ125" t="e">
            <v>#N/A</v>
          </cell>
          <cell r="CR125" t="e">
            <v>#N/A</v>
          </cell>
          <cell r="CS125" t="e">
            <v>#N/A</v>
          </cell>
          <cell r="CT125" t="e">
            <v>#N/A</v>
          </cell>
          <cell r="CU125" t="e">
            <v>#N/A</v>
          </cell>
          <cell r="CV125" t="e">
            <v>#N/A</v>
          </cell>
          <cell r="CW125" t="e">
            <v>#N/A</v>
          </cell>
          <cell r="CX125" t="e">
            <v>#N/A</v>
          </cell>
          <cell r="CY125" t="e">
            <v>#N/A</v>
          </cell>
          <cell r="CZ125" t="e">
            <v>#N/A</v>
          </cell>
          <cell r="DA125" t="e">
            <v>#N/A</v>
          </cell>
          <cell r="DB125" t="e">
            <v>#N/A</v>
          </cell>
          <cell r="DC125" t="e">
            <v>#N/A</v>
          </cell>
          <cell r="DD125" t="e">
            <v>#N/A</v>
          </cell>
          <cell r="DE125" t="e">
            <v>#N/A</v>
          </cell>
          <cell r="DF125" t="e">
            <v>#N/A</v>
          </cell>
          <cell r="DG125" t="e">
            <v>#N/A</v>
          </cell>
          <cell r="DH125" t="e">
            <v>#N/A</v>
          </cell>
          <cell r="DI125" t="e">
            <v>#N/A</v>
          </cell>
          <cell r="DJ125" t="e">
            <v>#N/A</v>
          </cell>
          <cell r="DK125" t="e">
            <v>#N/A</v>
          </cell>
          <cell r="DL125" t="e">
            <v>#N/A</v>
          </cell>
          <cell r="DM125" t="e">
            <v>#N/A</v>
          </cell>
          <cell r="DN125" t="e">
            <v>#N/A</v>
          </cell>
          <cell r="DO125" t="e">
            <v>#N/A</v>
          </cell>
          <cell r="DP125" t="e">
            <v>#N/A</v>
          </cell>
          <cell r="DQ125" t="e">
            <v>#N/A</v>
          </cell>
          <cell r="DR125" t="e">
            <v>#N/A</v>
          </cell>
          <cell r="DS125" t="e">
            <v>#N/A</v>
          </cell>
          <cell r="DT125" t="e">
            <v>#N/A</v>
          </cell>
        </row>
        <row r="126">
          <cell r="A126" t="str">
            <v>GroupLink Equity Fund</v>
          </cell>
          <cell r="B126" t="str">
            <v>Allianz Life Indonesia</v>
          </cell>
          <cell r="V126">
            <v>1867.43</v>
          </cell>
          <cell r="W126">
            <v>1867.43</v>
          </cell>
          <cell r="X126">
            <v>1873.2612999999999</v>
          </cell>
          <cell r="Y126">
            <v>1874.9688000000001</v>
          </cell>
          <cell r="Z126">
            <v>1867.43</v>
          </cell>
          <cell r="AA126">
            <v>1867.43</v>
          </cell>
          <cell r="AB126">
            <v>1867.43</v>
          </cell>
          <cell r="AC126">
            <v>1867.43</v>
          </cell>
          <cell r="AD126">
            <v>1867.43</v>
          </cell>
          <cell r="AE126">
            <v>1873.2612999999999</v>
          </cell>
          <cell r="AF126">
            <v>1874.9688000000001</v>
          </cell>
          <cell r="AG126">
            <v>1835.7922000000001</v>
          </cell>
          <cell r="AH126">
            <v>1804.4217000000001</v>
          </cell>
          <cell r="AI126">
            <v>1809.4703999999999</v>
          </cell>
          <cell r="AJ126">
            <v>1790.4628</v>
          </cell>
          <cell r="AK126">
            <v>1799.9490000000001</v>
          </cell>
          <cell r="AL126">
            <v>1789.1360999999999</v>
          </cell>
          <cell r="AM126">
            <v>1762.1564000000001</v>
          </cell>
          <cell r="AN126">
            <v>1754.7747999999999</v>
          </cell>
          <cell r="AO126">
            <v>1740.5761</v>
          </cell>
          <cell r="AP126">
            <v>1704.9704999999999</v>
          </cell>
          <cell r="AQ126" t="e">
            <v>#N/A</v>
          </cell>
          <cell r="AR126" t="e">
            <v>#N/A</v>
          </cell>
          <cell r="AS126" t="e">
            <v>#N/A</v>
          </cell>
          <cell r="AT126" t="e">
            <v>#N/A</v>
          </cell>
          <cell r="AU126" t="e">
            <v>#N/A</v>
          </cell>
          <cell r="AV126" t="e">
            <v>#N/A</v>
          </cell>
          <cell r="AW126" t="e">
            <v>#N/A</v>
          </cell>
          <cell r="AX126" t="e">
            <v>#N/A</v>
          </cell>
          <cell r="AY126" t="e">
            <v>#N/A</v>
          </cell>
          <cell r="AZ126" t="e">
            <v>#N/A</v>
          </cell>
          <cell r="BA126" t="e">
            <v>#N/A</v>
          </cell>
          <cell r="BB126" t="e">
            <v>#N/A</v>
          </cell>
          <cell r="BC126" t="e">
            <v>#N/A</v>
          </cell>
          <cell r="BD126" t="e">
            <v>#N/A</v>
          </cell>
          <cell r="BE126" t="e">
            <v>#N/A</v>
          </cell>
          <cell r="BF126" t="e">
            <v>#N/A</v>
          </cell>
          <cell r="BG126" t="e">
            <v>#N/A</v>
          </cell>
          <cell r="BH126" t="e">
            <v>#N/A</v>
          </cell>
          <cell r="BI126" t="e">
            <v>#N/A</v>
          </cell>
          <cell r="BJ126" t="e">
            <v>#N/A</v>
          </cell>
          <cell r="BK126" t="e">
            <v>#N/A</v>
          </cell>
          <cell r="BL126" t="e">
            <v>#N/A</v>
          </cell>
          <cell r="BM126" t="e">
            <v>#N/A</v>
          </cell>
          <cell r="BN126" t="e">
            <v>#N/A</v>
          </cell>
          <cell r="BO126" t="e">
            <v>#N/A</v>
          </cell>
          <cell r="BP126">
            <v>1480.83</v>
          </cell>
          <cell r="BQ126">
            <v>1480.83</v>
          </cell>
          <cell r="BR126">
            <v>1129.68</v>
          </cell>
          <cell r="BS126">
            <v>1105.6300000000001</v>
          </cell>
          <cell r="BT126">
            <v>1153.05</v>
          </cell>
          <cell r="BU126">
            <v>1074.69</v>
          </cell>
          <cell r="BV126">
            <v>1157.75</v>
          </cell>
          <cell r="BW126">
            <v>1248.22</v>
          </cell>
          <cell r="BX126">
            <v>1167.21</v>
          </cell>
          <cell r="BY126">
            <v>1172.82</v>
          </cell>
          <cell r="BZ126">
            <v>1168.98</v>
          </cell>
          <cell r="CA126">
            <v>1135.58</v>
          </cell>
          <cell r="CB126">
            <v>1077.57</v>
          </cell>
          <cell r="CC126">
            <v>1096.57</v>
          </cell>
          <cell r="CD126">
            <v>1148.04</v>
          </cell>
          <cell r="CE126">
            <v>1138.05</v>
          </cell>
          <cell r="CF126">
            <v>1151.29</v>
          </cell>
          <cell r="CG126">
            <v>1122.8499999999999</v>
          </cell>
          <cell r="CH126">
            <v>1022.6</v>
          </cell>
          <cell r="CI126">
            <v>1029.6199999999999</v>
          </cell>
          <cell r="CJ126" t="e">
            <v>#N/A</v>
          </cell>
          <cell r="CK126" t="e">
            <v>#N/A</v>
          </cell>
          <cell r="CL126" t="e">
            <v>#N/A</v>
          </cell>
          <cell r="CM126" t="e">
            <v>#N/A</v>
          </cell>
          <cell r="CN126" t="e">
            <v>#N/A</v>
          </cell>
          <cell r="CO126" t="e">
            <v>#N/A</v>
          </cell>
          <cell r="CP126" t="e">
            <v>#N/A</v>
          </cell>
          <cell r="CQ126" t="e">
            <v>#N/A</v>
          </cell>
          <cell r="CR126" t="e">
            <v>#N/A</v>
          </cell>
          <cell r="CS126" t="e">
            <v>#N/A</v>
          </cell>
          <cell r="CT126" t="e">
            <v>#N/A</v>
          </cell>
          <cell r="CU126" t="e">
            <v>#N/A</v>
          </cell>
          <cell r="CV126" t="e">
            <v>#N/A</v>
          </cell>
          <cell r="CW126" t="e">
            <v>#N/A</v>
          </cell>
          <cell r="CX126" t="e">
            <v>#N/A</v>
          </cell>
          <cell r="CY126" t="e">
            <v>#N/A</v>
          </cell>
          <cell r="CZ126" t="e">
            <v>#N/A</v>
          </cell>
          <cell r="DA126" t="e">
            <v>#N/A</v>
          </cell>
          <cell r="DB126" t="e">
            <v>#N/A</v>
          </cell>
          <cell r="DC126" t="e">
            <v>#N/A</v>
          </cell>
          <cell r="DD126" t="e">
            <v>#N/A</v>
          </cell>
          <cell r="DE126" t="e">
            <v>#N/A</v>
          </cell>
          <cell r="DF126" t="e">
            <v>#N/A</v>
          </cell>
          <cell r="DG126" t="e">
            <v>#N/A</v>
          </cell>
          <cell r="DH126" t="e">
            <v>#N/A</v>
          </cell>
          <cell r="DI126" t="e">
            <v>#N/A</v>
          </cell>
          <cell r="DJ126" t="e">
            <v>#N/A</v>
          </cell>
          <cell r="DK126" t="e">
            <v>#N/A</v>
          </cell>
          <cell r="DL126" t="e">
            <v>#N/A</v>
          </cell>
          <cell r="DM126" t="e">
            <v>#N/A</v>
          </cell>
          <cell r="DN126" t="e">
            <v>#N/A</v>
          </cell>
          <cell r="DO126" t="e">
            <v>#N/A</v>
          </cell>
          <cell r="DP126" t="e">
            <v>#N/A</v>
          </cell>
          <cell r="DQ126" t="e">
            <v>#N/A</v>
          </cell>
          <cell r="DR126" t="e">
            <v>#N/A</v>
          </cell>
          <cell r="DS126" t="e">
            <v>#N/A</v>
          </cell>
          <cell r="DT126" t="e">
            <v>#N/A</v>
          </cell>
        </row>
        <row r="127">
          <cell r="A127" t="str">
            <v>Allianz Protected Fund A</v>
          </cell>
          <cell r="B127" t="str">
            <v>Allianz Life Indonesia</v>
          </cell>
          <cell r="V127">
            <v>1610.11</v>
          </cell>
          <cell r="W127">
            <v>1610.11</v>
          </cell>
          <cell r="X127">
            <v>1604.8821</v>
          </cell>
          <cell r="Y127">
            <v>1599.5362</v>
          </cell>
          <cell r="Z127">
            <v>1610.11</v>
          </cell>
          <cell r="AA127">
            <v>1610.11</v>
          </cell>
          <cell r="AB127">
            <v>1610.11</v>
          </cell>
          <cell r="AC127">
            <v>1610.11</v>
          </cell>
          <cell r="AD127">
            <v>1610.11</v>
          </cell>
          <cell r="AE127">
            <v>1604.8821</v>
          </cell>
          <cell r="AF127">
            <v>1599.5362</v>
          </cell>
          <cell r="AG127">
            <v>1593.5605</v>
          </cell>
          <cell r="AH127">
            <v>1588.0844999999999</v>
          </cell>
          <cell r="AI127">
            <v>1582.3113000000001</v>
          </cell>
          <cell r="AJ127">
            <v>1576.8766000000001</v>
          </cell>
          <cell r="AK127">
            <v>1571.2517</v>
          </cell>
          <cell r="AL127">
            <v>1566.4619</v>
          </cell>
          <cell r="AM127">
            <v>1560.4576</v>
          </cell>
          <cell r="AN127">
            <v>1554.8098</v>
          </cell>
          <cell r="AO127">
            <v>1548.7505000000001</v>
          </cell>
          <cell r="AP127">
            <v>1543.6304</v>
          </cell>
          <cell r="AQ127" t="e">
            <v>#N/A</v>
          </cell>
          <cell r="AR127" t="e">
            <v>#N/A</v>
          </cell>
          <cell r="AS127" t="e">
            <v>#N/A</v>
          </cell>
          <cell r="AT127" t="e">
            <v>#N/A</v>
          </cell>
          <cell r="AU127" t="e">
            <v>#N/A</v>
          </cell>
          <cell r="AV127" t="e">
            <v>#N/A</v>
          </cell>
          <cell r="AW127" t="e">
            <v>#N/A</v>
          </cell>
          <cell r="AX127" t="e">
            <v>#N/A</v>
          </cell>
          <cell r="AY127" t="e">
            <v>#N/A</v>
          </cell>
          <cell r="AZ127" t="e">
            <v>#N/A</v>
          </cell>
          <cell r="BA127" t="e">
            <v>#N/A</v>
          </cell>
          <cell r="BB127" t="e">
            <v>#N/A</v>
          </cell>
          <cell r="BC127" t="e">
            <v>#N/A</v>
          </cell>
          <cell r="BD127" t="e">
            <v>#N/A</v>
          </cell>
          <cell r="BE127" t="e">
            <v>#N/A</v>
          </cell>
          <cell r="BF127" t="e">
            <v>#N/A</v>
          </cell>
          <cell r="BG127" t="e">
            <v>#N/A</v>
          </cell>
          <cell r="BH127" t="e">
            <v>#N/A</v>
          </cell>
          <cell r="BI127" t="e">
            <v>#N/A</v>
          </cell>
          <cell r="BJ127" t="e">
            <v>#N/A</v>
          </cell>
          <cell r="BK127" t="e">
            <v>#N/A</v>
          </cell>
          <cell r="BL127" t="e">
            <v>#N/A</v>
          </cell>
          <cell r="BM127" t="e">
            <v>#N/A</v>
          </cell>
          <cell r="BN127" t="e">
            <v>#N/A</v>
          </cell>
          <cell r="BO127" t="e">
            <v>#N/A</v>
          </cell>
          <cell r="BP127" t="e">
            <v>#N/A</v>
          </cell>
          <cell r="BQ127" t="e">
            <v>#N/A</v>
          </cell>
          <cell r="BR127" t="e">
            <v>#N/A</v>
          </cell>
          <cell r="BS127">
            <v>1497.96</v>
          </cell>
          <cell r="BT127">
            <v>1497.02</v>
          </cell>
          <cell r="BU127">
            <v>1487.9</v>
          </cell>
          <cell r="BV127">
            <v>1497.43</v>
          </cell>
          <cell r="BW127">
            <v>1516.01</v>
          </cell>
          <cell r="BX127">
            <v>1508.15</v>
          </cell>
          <cell r="BY127">
            <v>1510.39</v>
          </cell>
          <cell r="BZ127">
            <v>1507.9</v>
          </cell>
          <cell r="CA127">
            <v>1498.57</v>
          </cell>
          <cell r="CB127">
            <v>1472.5</v>
          </cell>
          <cell r="CC127">
            <v>1475.95</v>
          </cell>
          <cell r="CD127">
            <v>1478.73</v>
          </cell>
          <cell r="CE127">
            <v>1490.68</v>
          </cell>
          <cell r="CF127">
            <v>1496.43</v>
          </cell>
          <cell r="CG127">
            <v>1458.09</v>
          </cell>
          <cell r="CH127">
            <v>1433.94</v>
          </cell>
          <cell r="CI127">
            <v>1433.82</v>
          </cell>
          <cell r="CJ127">
            <v>1434.32</v>
          </cell>
          <cell r="CK127">
            <v>1408.04</v>
          </cell>
          <cell r="CL127">
            <v>1421.74</v>
          </cell>
          <cell r="CM127">
            <v>1420.27</v>
          </cell>
          <cell r="CN127">
            <v>1383.37</v>
          </cell>
          <cell r="CO127">
            <v>1378.2</v>
          </cell>
          <cell r="CP127">
            <v>1405.1</v>
          </cell>
          <cell r="CQ127">
            <v>1425.35</v>
          </cell>
          <cell r="CR127">
            <v>1381.79</v>
          </cell>
          <cell r="CS127">
            <v>1360.17</v>
          </cell>
          <cell r="CT127">
            <v>1332.28</v>
          </cell>
          <cell r="CU127">
            <v>1356.79</v>
          </cell>
          <cell r="CV127">
            <v>1299.8699999999999</v>
          </cell>
          <cell r="CW127">
            <v>1252.3900000000001</v>
          </cell>
          <cell r="CX127">
            <v>1201.3699999999999</v>
          </cell>
          <cell r="CY127">
            <v>1169.04</v>
          </cell>
          <cell r="CZ127">
            <v>1106.01</v>
          </cell>
          <cell r="DA127">
            <v>1125.96</v>
          </cell>
          <cell r="DB127">
            <v>1127.3800000000001</v>
          </cell>
          <cell r="DC127">
            <v>1028.6400000000001</v>
          </cell>
          <cell r="DD127">
            <v>913.39</v>
          </cell>
          <cell r="DE127">
            <v>0</v>
          </cell>
          <cell r="DF127">
            <v>1181.44</v>
          </cell>
          <cell r="DG127">
            <v>1211.1600000000001</v>
          </cell>
          <cell r="DH127">
            <v>1144.95</v>
          </cell>
          <cell r="DI127">
            <v>0</v>
          </cell>
          <cell r="DJ127">
            <v>0</v>
          </cell>
          <cell r="DK127">
            <v>0</v>
          </cell>
          <cell r="DL127">
            <v>1351.29</v>
          </cell>
          <cell r="DM127">
            <v>1324.89</v>
          </cell>
          <cell r="DN127">
            <v>0</v>
          </cell>
          <cell r="DO127">
            <v>0</v>
          </cell>
          <cell r="DP127">
            <v>1742.68</v>
          </cell>
          <cell r="DQ127">
            <v>1493.53</v>
          </cell>
          <cell r="DR127">
            <v>1257.75</v>
          </cell>
          <cell r="DS127">
            <v>1240.8800000000001</v>
          </cell>
          <cell r="DT127">
            <v>0</v>
          </cell>
        </row>
        <row r="128">
          <cell r="A128" t="str">
            <v>Allianz Protected Fund B</v>
          </cell>
          <cell r="B128" t="str">
            <v>Allianz Life Indonesia</v>
          </cell>
          <cell r="V128">
            <v>4707.59</v>
          </cell>
          <cell r="W128">
            <v>4707.59</v>
          </cell>
          <cell r="X128">
            <v>4461.1983</v>
          </cell>
          <cell r="Y128">
            <v>4406.4750999999997</v>
          </cell>
          <cell r="Z128">
            <v>4707.59</v>
          </cell>
          <cell r="AA128">
            <v>4707.59</v>
          </cell>
          <cell r="AB128">
            <v>4707.59</v>
          </cell>
          <cell r="AC128">
            <v>4707.59</v>
          </cell>
          <cell r="AD128">
            <v>4707.59</v>
          </cell>
          <cell r="AE128">
            <v>4461.1983</v>
          </cell>
          <cell r="AF128">
            <v>4406.4750999999997</v>
          </cell>
          <cell r="AG128">
            <v>4291.7678999999998</v>
          </cell>
          <cell r="AH128">
            <v>4119.5672999999997</v>
          </cell>
          <cell r="AI128">
            <v>4318.5969999999998</v>
          </cell>
          <cell r="AJ128">
            <v>3906.2750000000001</v>
          </cell>
          <cell r="AK128">
            <v>4327.3020999999999</v>
          </cell>
          <cell r="AL128">
            <v>4708.7088000000003</v>
          </cell>
          <cell r="AM128">
            <v>4302.2969999999996</v>
          </cell>
          <cell r="AN128">
            <v>4339.4204</v>
          </cell>
          <cell r="AO128">
            <v>4346.0068000000001</v>
          </cell>
          <cell r="AP128">
            <v>4171.3204999999998</v>
          </cell>
          <cell r="AQ128" t="e">
            <v>#N/A</v>
          </cell>
          <cell r="AR128" t="e">
            <v>#N/A</v>
          </cell>
          <cell r="AS128" t="e">
            <v>#N/A</v>
          </cell>
          <cell r="AT128" t="e">
            <v>#N/A</v>
          </cell>
          <cell r="AU128" t="e">
            <v>#N/A</v>
          </cell>
          <cell r="AV128" t="e">
            <v>#N/A</v>
          </cell>
          <cell r="AW128" t="e">
            <v>#N/A</v>
          </cell>
          <cell r="AX128" t="e">
            <v>#N/A</v>
          </cell>
          <cell r="AY128" t="e">
            <v>#N/A</v>
          </cell>
          <cell r="AZ128" t="e">
            <v>#N/A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E128" t="e">
            <v>#N/A</v>
          </cell>
          <cell r="BF128" t="e">
            <v>#N/A</v>
          </cell>
          <cell r="BG128" t="e">
            <v>#N/A</v>
          </cell>
          <cell r="BH128" t="e">
            <v>#N/A</v>
          </cell>
          <cell r="BI128" t="e">
            <v>#N/A</v>
          </cell>
          <cell r="BJ128" t="e">
            <v>#N/A</v>
          </cell>
          <cell r="BK128" t="e">
            <v>#N/A</v>
          </cell>
          <cell r="BL128" t="e">
            <v>#N/A</v>
          </cell>
          <cell r="BM128" t="e">
            <v>#N/A</v>
          </cell>
          <cell r="BN128" t="e">
            <v>#N/A</v>
          </cell>
          <cell r="BO128" t="e">
            <v>#N/A</v>
          </cell>
          <cell r="BP128">
            <v>1038.07</v>
          </cell>
          <cell r="BQ128">
            <v>1038.07</v>
          </cell>
          <cell r="BR128">
            <v>1430.44</v>
          </cell>
          <cell r="BS128">
            <v>1390.86</v>
          </cell>
          <cell r="BT128">
            <v>1392.2</v>
          </cell>
          <cell r="BU128">
            <v>1369.48</v>
          </cell>
          <cell r="BV128">
            <v>1426.64</v>
          </cell>
          <cell r="BW128">
            <v>1426.61</v>
          </cell>
          <cell r="BX128">
            <v>1397.99</v>
          </cell>
          <cell r="BY128">
            <v>1397.63</v>
          </cell>
          <cell r="BZ128">
            <v>1376.47</v>
          </cell>
          <cell r="CA128">
            <v>1354.13</v>
          </cell>
          <cell r="CB128">
            <v>1327.06</v>
          </cell>
          <cell r="CC128">
            <v>1331.85</v>
          </cell>
          <cell r="CD128">
            <v>1319.61</v>
          </cell>
          <cell r="CE128">
            <v>1359.61</v>
          </cell>
          <cell r="CF128">
            <v>1376.89</v>
          </cell>
          <cell r="CG128">
            <v>1344.3</v>
          </cell>
          <cell r="CH128">
            <v>1331.85</v>
          </cell>
          <cell r="CI128">
            <v>1280.1199999999999</v>
          </cell>
          <cell r="CJ128">
            <v>1237.28</v>
          </cell>
          <cell r="CK128">
            <v>1201.18</v>
          </cell>
          <cell r="CL128">
            <v>1220.76</v>
          </cell>
          <cell r="CM128">
            <v>1200.2</v>
          </cell>
          <cell r="CN128">
            <v>1161.97</v>
          </cell>
          <cell r="CO128">
            <v>1165.3900000000001</v>
          </cell>
          <cell r="CP128">
            <v>1137.78</v>
          </cell>
          <cell r="CQ128">
            <v>1128.3900000000001</v>
          </cell>
          <cell r="CR128">
            <v>1114.73</v>
          </cell>
          <cell r="CS128">
            <v>1104.3399999999999</v>
          </cell>
          <cell r="CT128">
            <v>1064.76</v>
          </cell>
          <cell r="CU128">
            <v>1038.82</v>
          </cell>
          <cell r="CV128">
            <v>1011.44</v>
          </cell>
          <cell r="CW128">
            <v>998.36</v>
          </cell>
          <cell r="CX128">
            <v>957.69</v>
          </cell>
          <cell r="CY128">
            <v>923.61</v>
          </cell>
          <cell r="CZ128">
            <v>888.15</v>
          </cell>
          <cell r="DA128">
            <v>917.14</v>
          </cell>
          <cell r="DB128">
            <v>882.59</v>
          </cell>
          <cell r="DC128">
            <v>798.32</v>
          </cell>
          <cell r="DD128">
            <v>713.39</v>
          </cell>
          <cell r="DE128">
            <v>0</v>
          </cell>
          <cell r="DF128">
            <v>951.01</v>
          </cell>
          <cell r="DG128">
            <v>956.04</v>
          </cell>
          <cell r="DH128">
            <v>925.34</v>
          </cell>
          <cell r="DI128">
            <v>0</v>
          </cell>
          <cell r="DJ128">
            <v>0</v>
          </cell>
          <cell r="DK128">
            <v>0</v>
          </cell>
          <cell r="DL128">
            <v>998.23</v>
          </cell>
          <cell r="DM128">
            <v>1022.59</v>
          </cell>
          <cell r="DN128">
            <v>0</v>
          </cell>
          <cell r="DO128">
            <v>0</v>
          </cell>
          <cell r="DP128">
            <v>1018.55</v>
          </cell>
          <cell r="DQ128">
            <v>995.23</v>
          </cell>
          <cell r="DR128">
            <v>971.43</v>
          </cell>
          <cell r="DS128">
            <v>980.32</v>
          </cell>
          <cell r="DT128">
            <v>0</v>
          </cell>
        </row>
        <row r="129">
          <cell r="A129" t="str">
            <v>Allianz Protected Fund C</v>
          </cell>
          <cell r="B129" t="str">
            <v>Allianz Life Indonesia</v>
          </cell>
          <cell r="V129">
            <v>2312.31</v>
          </cell>
          <cell r="W129">
            <v>2312.31</v>
          </cell>
          <cell r="X129">
            <v>2230.0569</v>
          </cell>
          <cell r="Y129">
            <v>2249.7874000000002</v>
          </cell>
          <cell r="Z129">
            <v>2312.31</v>
          </cell>
          <cell r="AA129">
            <v>2312.31</v>
          </cell>
          <cell r="AB129">
            <v>2312.31</v>
          </cell>
          <cell r="AC129">
            <v>2312.31</v>
          </cell>
          <cell r="AD129">
            <v>2312.31</v>
          </cell>
          <cell r="AE129">
            <v>2230.0569</v>
          </cell>
          <cell r="AF129">
            <v>2249.7874000000002</v>
          </cell>
          <cell r="AG129">
            <v>2208.8874000000001</v>
          </cell>
          <cell r="AH129">
            <v>2155.7168999999999</v>
          </cell>
          <cell r="AI129">
            <v>2225.16</v>
          </cell>
          <cell r="AJ129">
            <v>2065.7165</v>
          </cell>
          <cell r="AK129">
            <v>2188.3110000000001</v>
          </cell>
          <cell r="AL129">
            <v>2306.9439000000002</v>
          </cell>
          <cell r="AM129">
            <v>2185.8688000000002</v>
          </cell>
          <cell r="AN129">
            <v>2187.8930999999998</v>
          </cell>
          <cell r="AO129">
            <v>2183.2561000000001</v>
          </cell>
          <cell r="AP129">
            <v>2115.3861999999999</v>
          </cell>
          <cell r="AQ129">
            <v>2026.5291999999999</v>
          </cell>
          <cell r="AR129">
            <v>2057.5142999999998</v>
          </cell>
          <cell r="AS129">
            <v>2172.1334999999999</v>
          </cell>
          <cell r="AT129">
            <v>2169.6061</v>
          </cell>
          <cell r="AU129">
            <v>2207.9083999999998</v>
          </cell>
          <cell r="AV129">
            <v>2159.1558</v>
          </cell>
          <cell r="AW129">
            <v>2006.8780999999999</v>
          </cell>
          <cell r="AX129">
            <v>2032.2483</v>
          </cell>
          <cell r="AY129">
            <v>1928.3775000000001</v>
          </cell>
          <cell r="AZ129">
            <v>1830.4652000000001</v>
          </cell>
          <cell r="BA129">
            <v>1944.6532999999999</v>
          </cell>
          <cell r="BB129">
            <v>1909.3308999999999</v>
          </cell>
          <cell r="BC129">
            <v>1776.2718</v>
          </cell>
          <cell r="BD129">
            <v>1802.1433999999999</v>
          </cell>
          <cell r="BE129">
            <v>1761.9037000000001</v>
          </cell>
          <cell r="BF129">
            <v>1693.3195000000001</v>
          </cell>
          <cell r="BG129">
            <v>1671.3434999999999</v>
          </cell>
          <cell r="BH129">
            <v>1707.3960999999999</v>
          </cell>
          <cell r="BI129">
            <v>1672.8400999999999</v>
          </cell>
          <cell r="BJ129">
            <v>1633.0898</v>
          </cell>
          <cell r="BK129">
            <v>1487.9969000000001</v>
          </cell>
          <cell r="BL129">
            <v>1432.1401000000001</v>
          </cell>
          <cell r="BM129">
            <v>1300.9037000000001</v>
          </cell>
          <cell r="BN129">
            <v>1166.1022</v>
          </cell>
          <cell r="BO129">
            <v>1069.462</v>
          </cell>
          <cell r="BP129">
            <v>1392.93</v>
          </cell>
          <cell r="BQ129">
            <v>1392.93</v>
          </cell>
          <cell r="BR129">
            <v>1033.82</v>
          </cell>
          <cell r="BS129">
            <v>1031.6600000000001</v>
          </cell>
          <cell r="BT129">
            <v>1032.17</v>
          </cell>
          <cell r="BU129">
            <v>1028.22</v>
          </cell>
          <cell r="BV129">
            <v>1033.3499999999999</v>
          </cell>
          <cell r="BW129">
            <v>1031.02</v>
          </cell>
          <cell r="BX129">
            <v>1024.81</v>
          </cell>
          <cell r="BY129">
            <v>1022.69</v>
          </cell>
          <cell r="BZ129">
            <v>1001.95</v>
          </cell>
          <cell r="CA129">
            <v>995.14</v>
          </cell>
          <cell r="CB129">
            <v>998.75</v>
          </cell>
          <cell r="CC129">
            <v>996.39</v>
          </cell>
          <cell r="CD129">
            <v>1013.16</v>
          </cell>
          <cell r="CE129">
            <v>1035.07</v>
          </cell>
          <cell r="CF129">
            <v>998.98</v>
          </cell>
          <cell r="CG129">
            <v>981.04</v>
          </cell>
          <cell r="CH129">
            <v>974</v>
          </cell>
          <cell r="CI129">
            <v>967.04</v>
          </cell>
          <cell r="CJ129">
            <v>962.94</v>
          </cell>
          <cell r="CK129">
            <v>1041.68</v>
          </cell>
          <cell r="CL129">
            <v>1052.17</v>
          </cell>
          <cell r="CM129">
            <v>1041.75</v>
          </cell>
          <cell r="CN129">
            <v>1031.54</v>
          </cell>
          <cell r="CO129">
            <v>1030.92</v>
          </cell>
          <cell r="CP129">
            <v>1006.95</v>
          </cell>
          <cell r="CQ129">
            <v>1018.56</v>
          </cell>
          <cell r="CR129">
            <v>984.99</v>
          </cell>
          <cell r="CS129">
            <v>990.86</v>
          </cell>
          <cell r="CT129">
            <v>981.69</v>
          </cell>
          <cell r="CU129">
            <v>996.15</v>
          </cell>
          <cell r="CV129">
            <v>929.92</v>
          </cell>
          <cell r="CW129">
            <v>908.92</v>
          </cell>
          <cell r="CX129">
            <v>883.12</v>
          </cell>
          <cell r="CY129">
            <v>859.87</v>
          </cell>
          <cell r="CZ129">
            <v>829.85</v>
          </cell>
          <cell r="DA129">
            <v>855.28</v>
          </cell>
          <cell r="DB129">
            <v>813.58</v>
          </cell>
          <cell r="DC129">
            <v>725.41</v>
          </cell>
          <cell r="DD129">
            <v>650.17999999999995</v>
          </cell>
          <cell r="DE129">
            <v>0</v>
          </cell>
          <cell r="DF129">
            <v>820.93</v>
          </cell>
          <cell r="DG129">
            <v>840.21</v>
          </cell>
          <cell r="DH129">
            <v>765.47</v>
          </cell>
          <cell r="DI129">
            <v>0</v>
          </cell>
          <cell r="DJ129">
            <v>0</v>
          </cell>
          <cell r="DK129">
            <v>0</v>
          </cell>
          <cell r="DL129">
            <v>922.21</v>
          </cell>
          <cell r="DM129">
            <v>930.5</v>
          </cell>
          <cell r="DN129">
            <v>0</v>
          </cell>
          <cell r="DO129">
            <v>0</v>
          </cell>
          <cell r="DP129">
            <v>1019.41</v>
          </cell>
          <cell r="DQ129">
            <v>1008.35</v>
          </cell>
          <cell r="DR129">
            <v>997.84</v>
          </cell>
          <cell r="DS129" t="e">
            <v>#N/A</v>
          </cell>
          <cell r="DT129" t="e">
            <v>#N/A</v>
          </cell>
        </row>
        <row r="130">
          <cell r="A130" t="str">
            <v>Global Investa Protected Fund A</v>
          </cell>
          <cell r="B130" t="str">
            <v>Allianz Life Indonesia</v>
          </cell>
          <cell r="V130">
            <v>1188.3699999999999</v>
          </cell>
          <cell r="W130">
            <v>1188.3699999999999</v>
          </cell>
          <cell r="X130">
            <v>1126.4374</v>
          </cell>
          <cell r="Y130">
            <v>1138.8420000000001</v>
          </cell>
          <cell r="Z130">
            <v>1188.3699999999999</v>
          </cell>
          <cell r="AA130">
            <v>1188.3699999999999</v>
          </cell>
          <cell r="AB130">
            <v>1188.3699999999999</v>
          </cell>
          <cell r="AC130">
            <v>1188.3699999999999</v>
          </cell>
          <cell r="AD130">
            <v>1188.3699999999999</v>
          </cell>
          <cell r="AE130">
            <v>1126.4374</v>
          </cell>
          <cell r="AF130">
            <v>1138.8420000000001</v>
          </cell>
          <cell r="AG130">
            <v>1116.7252000000001</v>
          </cell>
          <cell r="AH130">
            <v>1089.8415</v>
          </cell>
          <cell r="AI130">
            <v>1136.3349000000001</v>
          </cell>
          <cell r="AJ130">
            <v>1043.1318000000001</v>
          </cell>
          <cell r="AK130">
            <v>1134.1871000000001</v>
          </cell>
          <cell r="AL130">
            <v>1225.5805</v>
          </cell>
          <cell r="AM130">
            <v>1141.3023000000001</v>
          </cell>
          <cell r="AN130">
            <v>1145.6994999999999</v>
          </cell>
          <cell r="AO130">
            <v>1143.5391</v>
          </cell>
          <cell r="AP130">
            <v>1101.6592000000001</v>
          </cell>
          <cell r="AQ130">
            <v>1050.0062</v>
          </cell>
          <cell r="AR130">
            <v>1070.6885</v>
          </cell>
          <cell r="AS130">
            <v>1144.7116000000001</v>
          </cell>
          <cell r="AT130">
            <v>1142.8035</v>
          </cell>
          <cell r="AU130">
            <v>1168.827</v>
          </cell>
          <cell r="AV130">
            <v>1135.9608000000001</v>
          </cell>
          <cell r="AW130">
            <v>1032.7048</v>
          </cell>
          <cell r="AX130">
            <v>1049.4032</v>
          </cell>
          <cell r="AY130">
            <v>980.42039999999997</v>
          </cell>
          <cell r="AZ130" t="e">
            <v>#N/A</v>
          </cell>
          <cell r="BA130" t="e">
            <v>#N/A</v>
          </cell>
          <cell r="BB130" t="e">
            <v>#N/A</v>
          </cell>
          <cell r="BC130" t="e">
            <v>#N/A</v>
          </cell>
          <cell r="BD130" t="e">
            <v>#N/A</v>
          </cell>
          <cell r="BE130" t="e">
            <v>#N/A</v>
          </cell>
          <cell r="BF130" t="e">
            <v>#N/A</v>
          </cell>
          <cell r="BG130" t="e">
            <v>#N/A</v>
          </cell>
          <cell r="BH130" t="e">
            <v>#N/A</v>
          </cell>
          <cell r="BI130" t="e">
            <v>#N/A</v>
          </cell>
          <cell r="BJ130" t="e">
            <v>#N/A</v>
          </cell>
          <cell r="BK130" t="e">
            <v>#N/A</v>
          </cell>
          <cell r="BL130" t="e">
            <v>#N/A</v>
          </cell>
          <cell r="BM130" t="e">
            <v>#N/A</v>
          </cell>
          <cell r="BN130" t="e">
            <v>#N/A</v>
          </cell>
          <cell r="BO130" t="e">
            <v>#N/A</v>
          </cell>
          <cell r="BP130">
            <v>1078.98</v>
          </cell>
          <cell r="BQ130">
            <v>1078.98</v>
          </cell>
          <cell r="BR130">
            <v>1356.1</v>
          </cell>
          <cell r="BS130">
            <v>1330.62</v>
          </cell>
          <cell r="BT130">
            <v>1335.06</v>
          </cell>
          <cell r="BU130">
            <v>1342.05</v>
          </cell>
          <cell r="BV130">
            <v>1349.49</v>
          </cell>
          <cell r="BW130">
            <v>1379.97</v>
          </cell>
          <cell r="BX130">
            <v>1361.44</v>
          </cell>
          <cell r="BY130">
            <v>1356.68</v>
          </cell>
          <cell r="BZ130">
            <v>1305.07</v>
          </cell>
          <cell r="CA130">
            <v>1303.56</v>
          </cell>
          <cell r="CB130">
            <v>1297.69</v>
          </cell>
          <cell r="CC130">
            <v>1308.32</v>
          </cell>
          <cell r="CD130">
            <v>1313.18</v>
          </cell>
          <cell r="CE130">
            <v>1343.33</v>
          </cell>
          <cell r="CF130">
            <v>1358.57</v>
          </cell>
          <cell r="CG130">
            <v>1326.38</v>
          </cell>
          <cell r="CH130">
            <v>1315.02</v>
          </cell>
          <cell r="CI130">
            <v>1276.1400000000001</v>
          </cell>
          <cell r="CJ130">
            <v>1244.0999999999999</v>
          </cell>
          <cell r="CK130">
            <v>1220.8699999999999</v>
          </cell>
          <cell r="CL130">
            <v>1231.49</v>
          </cell>
          <cell r="CM130">
            <v>1213.03</v>
          </cell>
          <cell r="CN130">
            <v>1192.81</v>
          </cell>
          <cell r="CO130">
            <v>1193.26</v>
          </cell>
          <cell r="CP130">
            <v>1172.8599999999999</v>
          </cell>
          <cell r="CQ130">
            <v>1164.08</v>
          </cell>
          <cell r="CR130">
            <v>1152.1300000000001</v>
          </cell>
          <cell r="CS130">
            <v>1145.58</v>
          </cell>
          <cell r="CT130">
            <v>1113.8900000000001</v>
          </cell>
          <cell r="CU130">
            <v>1088.5899999999999</v>
          </cell>
          <cell r="CV130">
            <v>1061.81</v>
          </cell>
          <cell r="CW130">
            <v>1046.5999999999999</v>
          </cell>
          <cell r="CX130">
            <v>1004.58</v>
          </cell>
          <cell r="CY130">
            <v>967.59</v>
          </cell>
          <cell r="CZ130">
            <v>931.61</v>
          </cell>
          <cell r="DA130">
            <v>968.41</v>
          </cell>
          <cell r="DB130">
            <v>929.59</v>
          </cell>
          <cell r="DC130">
            <v>838.25</v>
          </cell>
          <cell r="DD130">
            <v>752.17</v>
          </cell>
          <cell r="DE130">
            <v>0</v>
          </cell>
          <cell r="DF130">
            <v>992.54</v>
          </cell>
          <cell r="DG130">
            <v>993.58</v>
          </cell>
          <cell r="DH130">
            <v>962.9</v>
          </cell>
          <cell r="DI130">
            <v>0</v>
          </cell>
          <cell r="DJ130">
            <v>0</v>
          </cell>
          <cell r="DK130">
            <v>0</v>
          </cell>
          <cell r="DL130">
            <v>1022.3</v>
          </cell>
          <cell r="DM130">
            <v>1051.5</v>
          </cell>
          <cell r="DN130">
            <v>0</v>
          </cell>
          <cell r="DO130">
            <v>0</v>
          </cell>
          <cell r="DP130">
            <v>1038.47</v>
          </cell>
          <cell r="DQ130">
            <v>1019.6</v>
          </cell>
          <cell r="DR130">
            <v>1000.17</v>
          </cell>
          <cell r="DS130">
            <v>1009.4</v>
          </cell>
          <cell r="DT130">
            <v>0</v>
          </cell>
        </row>
        <row r="131">
          <cell r="A131" t="str">
            <v>Global Investa Protected Fund B</v>
          </cell>
          <cell r="B131" t="str">
            <v>Allianz Life Indonesia</v>
          </cell>
          <cell r="D131" t="str">
            <v>RMP</v>
          </cell>
          <cell r="E131" t="str">
            <v>Balance</v>
          </cell>
          <cell r="F131">
            <v>2677.71</v>
          </cell>
          <cell r="G131">
            <v>2666.14</v>
          </cell>
          <cell r="H131">
            <v>2674.51</v>
          </cell>
          <cell r="I131">
            <v>2577.83</v>
          </cell>
          <cell r="J131">
            <v>2577.38</v>
          </cell>
          <cell r="K131">
            <v>2559.35</v>
          </cell>
          <cell r="L131">
            <v>2514.7800000000002</v>
          </cell>
          <cell r="M131">
            <v>2456.27</v>
          </cell>
          <cell r="N131">
            <v>2372.0097000000001</v>
          </cell>
          <cell r="O131">
            <v>2314.15</v>
          </cell>
          <cell r="R131">
            <v>2317.67</v>
          </cell>
          <cell r="S131">
            <v>2290.64</v>
          </cell>
          <cell r="T131">
            <v>2451.75</v>
          </cell>
          <cell r="V131">
            <v>1158.1199999999999</v>
          </cell>
          <cell r="W131">
            <v>1158.1199999999999</v>
          </cell>
          <cell r="X131">
            <v>1101.04</v>
          </cell>
          <cell r="Y131">
            <v>1065.2804000000001</v>
          </cell>
          <cell r="Z131">
            <v>1158.1199999999999</v>
          </cell>
          <cell r="AA131">
            <v>1158.1199999999999</v>
          </cell>
          <cell r="AB131">
            <v>1158.1199999999999</v>
          </cell>
          <cell r="AC131">
            <v>1158.1199999999999</v>
          </cell>
          <cell r="AD131">
            <v>1158.1199999999999</v>
          </cell>
          <cell r="AE131">
            <v>1101.04</v>
          </cell>
          <cell r="AF131">
            <v>1065.2804000000001</v>
          </cell>
          <cell r="AG131">
            <v>1033.8077000000001</v>
          </cell>
          <cell r="AH131">
            <v>1020.1116</v>
          </cell>
          <cell r="AI131">
            <v>1085.9645</v>
          </cell>
          <cell r="AJ131">
            <v>1005.7449</v>
          </cell>
          <cell r="AK131">
            <v>1134.7709</v>
          </cell>
          <cell r="AL131">
            <v>1189.2864</v>
          </cell>
          <cell r="AM131">
            <v>1063.4182000000001</v>
          </cell>
          <cell r="AN131">
            <v>1059.0758000000001</v>
          </cell>
          <cell r="AO131">
            <v>1029.8522</v>
          </cell>
          <cell r="AP131">
            <v>1015.9766</v>
          </cell>
          <cell r="AQ131" t="e">
            <v>#N/A</v>
          </cell>
          <cell r="AR131" t="e">
            <v>#N/A</v>
          </cell>
          <cell r="AS131" t="e">
            <v>#N/A</v>
          </cell>
          <cell r="AT131" t="e">
            <v>#N/A</v>
          </cell>
          <cell r="AU131" t="e">
            <v>#N/A</v>
          </cell>
          <cell r="AV131" t="e">
            <v>#N/A</v>
          </cell>
          <cell r="AW131" t="e">
            <v>#N/A</v>
          </cell>
          <cell r="AX131" t="e">
            <v>#N/A</v>
          </cell>
          <cell r="AY131" t="e">
            <v>#N/A</v>
          </cell>
          <cell r="AZ131" t="e">
            <v>#N/A</v>
          </cell>
          <cell r="BA131" t="e">
            <v>#N/A</v>
          </cell>
          <cell r="BB131" t="e">
            <v>#N/A</v>
          </cell>
          <cell r="BC131" t="e">
            <v>#N/A</v>
          </cell>
          <cell r="BD131" t="e">
            <v>#N/A</v>
          </cell>
          <cell r="BE131" t="e">
            <v>#N/A</v>
          </cell>
          <cell r="BF131" t="e">
            <v>#N/A</v>
          </cell>
          <cell r="BG131" t="e">
            <v>#N/A</v>
          </cell>
          <cell r="BH131" t="e">
            <v>#N/A</v>
          </cell>
          <cell r="BI131" t="e">
            <v>#N/A</v>
          </cell>
          <cell r="BJ131" t="e">
            <v>#N/A</v>
          </cell>
          <cell r="BK131" t="e">
            <v>#N/A</v>
          </cell>
          <cell r="BL131" t="e">
            <v>#N/A</v>
          </cell>
          <cell r="BM131" t="e">
            <v>#N/A</v>
          </cell>
          <cell r="BN131" t="e">
            <v>#N/A</v>
          </cell>
          <cell r="BO131" t="e">
            <v>#N/A</v>
          </cell>
          <cell r="BP131" t="e">
            <v>#N/A</v>
          </cell>
          <cell r="BQ131" t="e">
            <v>#N/A</v>
          </cell>
          <cell r="BR131">
            <v>1066.3900000000001</v>
          </cell>
          <cell r="BS131">
            <v>1062.98</v>
          </cell>
          <cell r="BT131">
            <v>1068.21</v>
          </cell>
          <cell r="BU131">
            <v>1059.49</v>
          </cell>
          <cell r="BV131">
            <v>1062.8</v>
          </cell>
          <cell r="BW131">
            <v>1066.8499999999999</v>
          </cell>
          <cell r="BX131">
            <v>1051.19</v>
          </cell>
          <cell r="BY131">
            <v>1051.99</v>
          </cell>
          <cell r="BZ131">
            <v>1053.3399999999999</v>
          </cell>
          <cell r="CA131">
            <v>1040.8</v>
          </cell>
          <cell r="CB131">
            <v>1032.3599999999999</v>
          </cell>
          <cell r="CC131">
            <v>1022.12</v>
          </cell>
          <cell r="CD131">
            <v>1029.76</v>
          </cell>
          <cell r="CE131">
            <v>1046.22</v>
          </cell>
          <cell r="CF131">
            <v>1026.24</v>
          </cell>
          <cell r="CG131">
            <v>1004.35</v>
          </cell>
          <cell r="CH131">
            <v>997.4</v>
          </cell>
          <cell r="CI131">
            <v>989.35</v>
          </cell>
          <cell r="CJ131">
            <v>983.25</v>
          </cell>
          <cell r="CK131">
            <v>970.27</v>
          </cell>
          <cell r="CL131">
            <v>975.57</v>
          </cell>
          <cell r="CM131">
            <v>962.86</v>
          </cell>
          <cell r="CN131">
            <v>951.58</v>
          </cell>
          <cell r="CO131">
            <v>948.43</v>
          </cell>
          <cell r="CP131">
            <v>940.84</v>
          </cell>
          <cell r="CQ131">
            <v>933.15</v>
          </cell>
          <cell r="CR131">
            <v>912.98</v>
          </cell>
          <cell r="CS131">
            <v>916.65</v>
          </cell>
          <cell r="CT131">
            <v>902.41</v>
          </cell>
          <cell r="CU131">
            <v>903.88</v>
          </cell>
          <cell r="CV131">
            <v>884.15</v>
          </cell>
          <cell r="CW131">
            <v>877.38</v>
          </cell>
          <cell r="CX131">
            <v>854.97</v>
          </cell>
          <cell r="CY131">
            <v>830.23</v>
          </cell>
          <cell r="CZ131">
            <v>803.83</v>
          </cell>
          <cell r="DA131">
            <v>823</v>
          </cell>
          <cell r="DB131">
            <v>798.97</v>
          </cell>
          <cell r="DC131">
            <v>718.28</v>
          </cell>
          <cell r="DD131">
            <v>642.91999999999996</v>
          </cell>
          <cell r="DE131">
            <v>0</v>
          </cell>
          <cell r="DF131">
            <v>778.66</v>
          </cell>
          <cell r="DG131">
            <v>783.99</v>
          </cell>
          <cell r="DH131">
            <v>728.1</v>
          </cell>
          <cell r="DI131">
            <v>0</v>
          </cell>
          <cell r="DJ131">
            <v>0</v>
          </cell>
          <cell r="DK131">
            <v>0</v>
          </cell>
          <cell r="DL131">
            <v>843.43</v>
          </cell>
          <cell r="DM131">
            <v>865.94</v>
          </cell>
          <cell r="DN131">
            <v>0</v>
          </cell>
          <cell r="DO131">
            <v>0</v>
          </cell>
          <cell r="DP131">
            <v>1073.94</v>
          </cell>
          <cell r="DQ131" t="e">
            <v>#N/A</v>
          </cell>
          <cell r="DR131" t="e">
            <v>#N/A</v>
          </cell>
          <cell r="DS131" t="e">
            <v>#N/A</v>
          </cell>
          <cell r="DT131" t="e">
            <v>#N/A</v>
          </cell>
        </row>
        <row r="132">
          <cell r="A132" t="str">
            <v>Global Investa Protected Fund C Rupiah</v>
          </cell>
          <cell r="B132" t="str">
            <v>Allianz Life Indonesia</v>
          </cell>
          <cell r="D132" t="str">
            <v>REF</v>
          </cell>
          <cell r="E132" t="str">
            <v>Equity</v>
          </cell>
          <cell r="F132">
            <v>1508.37</v>
          </cell>
          <cell r="G132">
            <v>1502.04</v>
          </cell>
          <cell r="H132">
            <v>1507.11</v>
          </cell>
          <cell r="I132">
            <v>1426.38</v>
          </cell>
          <cell r="J132">
            <v>1425.93</v>
          </cell>
          <cell r="K132">
            <v>1410.13</v>
          </cell>
          <cell r="L132">
            <v>1380.15</v>
          </cell>
          <cell r="M132">
            <v>1344.02</v>
          </cell>
          <cell r="N132">
            <v>1286.5261</v>
          </cell>
          <cell r="O132">
            <v>1229.73</v>
          </cell>
          <cell r="R132">
            <v>1245.69</v>
          </cell>
          <cell r="S132">
            <v>1228.67</v>
          </cell>
          <cell r="T132">
            <v>1350.65</v>
          </cell>
          <cell r="V132">
            <v>1.2077</v>
          </cell>
          <cell r="W132">
            <v>1.2077</v>
          </cell>
          <cell r="X132">
            <v>1.2017</v>
          </cell>
          <cell r="Y132">
            <v>1.1988000000000001</v>
          </cell>
          <cell r="Z132">
            <v>1.2077</v>
          </cell>
          <cell r="AA132">
            <v>1.2077</v>
          </cell>
          <cell r="AB132">
            <v>1.2077</v>
          </cell>
          <cell r="AC132">
            <v>1.2077</v>
          </cell>
          <cell r="AD132">
            <v>1.2077</v>
          </cell>
          <cell r="AE132">
            <v>1.2017</v>
          </cell>
          <cell r="AF132">
            <v>1.1988000000000001</v>
          </cell>
          <cell r="AG132">
            <v>1.1901999999999999</v>
          </cell>
          <cell r="AH132">
            <v>1.1819999999999999</v>
          </cell>
          <cell r="AI132">
            <v>1.1865000000000001</v>
          </cell>
          <cell r="AJ132">
            <v>1.1656</v>
          </cell>
          <cell r="AK132">
            <v>1.1953</v>
          </cell>
          <cell r="AL132">
            <v>1.2011000000000001</v>
          </cell>
          <cell r="AM132">
            <v>1.1935</v>
          </cell>
          <cell r="AN132">
            <v>1.1845000000000001</v>
          </cell>
          <cell r="AO132">
            <v>1.1725000000000001</v>
          </cell>
          <cell r="AP132">
            <v>1.1729000000000001</v>
          </cell>
          <cell r="AQ132" t="e">
            <v>#N/A</v>
          </cell>
          <cell r="AR132" t="e">
            <v>#N/A</v>
          </cell>
          <cell r="AS132" t="e">
            <v>#N/A</v>
          </cell>
          <cell r="AT132" t="e">
            <v>#N/A</v>
          </cell>
          <cell r="AU132" t="e">
            <v>#N/A</v>
          </cell>
          <cell r="AV132" t="e">
            <v>#N/A</v>
          </cell>
          <cell r="AW132" t="e">
            <v>#N/A</v>
          </cell>
          <cell r="AX132" t="e">
            <v>#N/A</v>
          </cell>
          <cell r="AY132" t="e">
            <v>#N/A</v>
          </cell>
          <cell r="AZ132" t="e">
            <v>#N/A</v>
          </cell>
          <cell r="BA132" t="e">
            <v>#N/A</v>
          </cell>
          <cell r="BB132" t="e">
            <v>#N/A</v>
          </cell>
          <cell r="BC132" t="e">
            <v>#N/A</v>
          </cell>
          <cell r="BD132" t="e">
            <v>#N/A</v>
          </cell>
          <cell r="BE132" t="e">
            <v>#N/A</v>
          </cell>
          <cell r="BF132" t="e">
            <v>#N/A</v>
          </cell>
          <cell r="BG132" t="e">
            <v>#N/A</v>
          </cell>
          <cell r="BH132" t="e">
            <v>#N/A</v>
          </cell>
          <cell r="BI132" t="e">
            <v>#N/A</v>
          </cell>
          <cell r="BJ132" t="e">
            <v>#N/A</v>
          </cell>
          <cell r="BK132" t="e">
            <v>#N/A</v>
          </cell>
          <cell r="BL132" t="e">
            <v>#N/A</v>
          </cell>
          <cell r="BM132" t="e">
            <v>#N/A</v>
          </cell>
          <cell r="BN132" t="e">
            <v>#N/A</v>
          </cell>
          <cell r="BO132" t="e">
            <v>#N/A</v>
          </cell>
          <cell r="BP132" t="e">
            <v>#N/A</v>
          </cell>
          <cell r="BQ132" t="e">
            <v>#N/A</v>
          </cell>
          <cell r="BR132" t="e">
            <v>#N/A</v>
          </cell>
          <cell r="BS132">
            <v>1064.7</v>
          </cell>
          <cell r="BT132">
            <v>1063.72</v>
          </cell>
          <cell r="BU132">
            <v>1054.94</v>
          </cell>
          <cell r="BV132">
            <v>1065.8699999999999</v>
          </cell>
          <cell r="BW132">
            <v>1061.68</v>
          </cell>
          <cell r="BX132">
            <v>1046.72</v>
          </cell>
          <cell r="BY132">
            <v>1045.69</v>
          </cell>
          <cell r="BZ132">
            <v>1035.26</v>
          </cell>
          <cell r="CA132">
            <v>1026.98</v>
          </cell>
          <cell r="CB132">
            <v>1009.8</v>
          </cell>
          <cell r="CC132">
            <v>1002.96</v>
          </cell>
          <cell r="CD132">
            <v>1018.43</v>
          </cell>
          <cell r="CE132">
            <v>1026.23</v>
          </cell>
          <cell r="CF132">
            <v>1011.23</v>
          </cell>
          <cell r="CG132">
            <v>991.28</v>
          </cell>
          <cell r="CH132">
            <v>985.74</v>
          </cell>
          <cell r="CI132">
            <v>979.48</v>
          </cell>
          <cell r="CJ132">
            <v>972.65</v>
          </cell>
          <cell r="CK132">
            <v>955.76</v>
          </cell>
          <cell r="CL132">
            <v>963.28</v>
          </cell>
          <cell r="CM132">
            <v>950.1</v>
          </cell>
          <cell r="CN132">
            <v>939.04</v>
          </cell>
          <cell r="CO132">
            <v>937.05</v>
          </cell>
          <cell r="CP132">
            <v>927.44</v>
          </cell>
          <cell r="CQ132">
            <v>919.79</v>
          </cell>
          <cell r="CR132">
            <v>902.13</v>
          </cell>
          <cell r="CS132">
            <v>901.99</v>
          </cell>
          <cell r="CT132">
            <v>887.33</v>
          </cell>
          <cell r="CU132">
            <v>895.05</v>
          </cell>
          <cell r="CV132">
            <v>870.83</v>
          </cell>
          <cell r="CW132">
            <v>868.91</v>
          </cell>
          <cell r="CX132">
            <v>836.28</v>
          </cell>
          <cell r="CY132">
            <v>816.59</v>
          </cell>
          <cell r="CZ132">
            <v>786.44</v>
          </cell>
          <cell r="DA132">
            <v>810.29</v>
          </cell>
          <cell r="DB132">
            <v>788.27</v>
          </cell>
          <cell r="DC132">
            <v>711.09</v>
          </cell>
          <cell r="DD132">
            <v>680.19</v>
          </cell>
          <cell r="DE132">
            <v>0</v>
          </cell>
          <cell r="DF132">
            <v>847.54</v>
          </cell>
          <cell r="DG132">
            <v>879.29</v>
          </cell>
          <cell r="DH132">
            <v>924.47</v>
          </cell>
          <cell r="DI132">
            <v>0</v>
          </cell>
          <cell r="DJ132">
            <v>0</v>
          </cell>
          <cell r="DK132">
            <v>0</v>
          </cell>
          <cell r="DL132" t="e">
            <v>#N/A</v>
          </cell>
          <cell r="DM132" t="e">
            <v>#N/A</v>
          </cell>
          <cell r="DN132" t="e">
            <v>#N/A</v>
          </cell>
          <cell r="DO132" t="e">
            <v>#N/A</v>
          </cell>
          <cell r="DP132" t="e">
            <v>#N/A</v>
          </cell>
          <cell r="DQ132" t="e">
            <v>#N/A</v>
          </cell>
          <cell r="DR132" t="e">
            <v>#N/A</v>
          </cell>
          <cell r="DS132" t="e">
            <v>#N/A</v>
          </cell>
          <cell r="DT132" t="e">
            <v>#N/A</v>
          </cell>
        </row>
        <row r="133">
          <cell r="A133" t="str">
            <v>Fixed Income Plus (USD)</v>
          </cell>
          <cell r="B133" t="str">
            <v>PT AXA Financial Indonesia</v>
          </cell>
          <cell r="V133">
            <v>1.1978</v>
          </cell>
          <cell r="W133">
            <v>1.1978</v>
          </cell>
          <cell r="X133">
            <v>1.1918</v>
          </cell>
          <cell r="Y133">
            <v>1.1888000000000001</v>
          </cell>
          <cell r="Z133">
            <v>1.1978</v>
          </cell>
          <cell r="AA133">
            <v>1.1978</v>
          </cell>
          <cell r="AB133">
            <v>1.1978</v>
          </cell>
          <cell r="AC133">
            <v>1.1978</v>
          </cell>
          <cell r="AD133">
            <v>1.1978</v>
          </cell>
          <cell r="AE133">
            <v>1.1918</v>
          </cell>
          <cell r="AF133">
            <v>1.1888000000000001</v>
          </cell>
          <cell r="AG133">
            <v>1.1801999999999999</v>
          </cell>
          <cell r="AH133">
            <v>1.1719999999999999</v>
          </cell>
          <cell r="AI133">
            <v>1.1765000000000001</v>
          </cell>
          <cell r="AJ133">
            <v>1.1556</v>
          </cell>
          <cell r="AK133">
            <v>1.1856</v>
          </cell>
          <cell r="AL133">
            <v>1.1917</v>
          </cell>
          <cell r="AM133">
            <v>1.1841999999999999</v>
          </cell>
          <cell r="AN133">
            <v>1.1754</v>
          </cell>
          <cell r="AO133">
            <v>1.1636</v>
          </cell>
          <cell r="AP133">
            <v>1.1640999999999999</v>
          </cell>
          <cell r="AQ133" t="e">
            <v>#N/A</v>
          </cell>
          <cell r="AR133" t="e">
            <v>#N/A</v>
          </cell>
          <cell r="AS133" t="e">
            <v>#N/A</v>
          </cell>
          <cell r="AT133" t="e">
            <v>#N/A</v>
          </cell>
          <cell r="AU133" t="e">
            <v>#N/A</v>
          </cell>
          <cell r="AV133" t="e">
            <v>#N/A</v>
          </cell>
          <cell r="AW133" t="e">
            <v>#N/A</v>
          </cell>
          <cell r="AX133" t="e">
            <v>#N/A</v>
          </cell>
          <cell r="AY133" t="e">
            <v>#N/A</v>
          </cell>
          <cell r="AZ133" t="e">
            <v>#N/A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E133" t="e">
            <v>#N/A</v>
          </cell>
          <cell r="BF133" t="e">
            <v>#N/A</v>
          </cell>
          <cell r="BG133" t="e">
            <v>#N/A</v>
          </cell>
          <cell r="BH133" t="e">
            <v>#N/A</v>
          </cell>
          <cell r="BI133" t="e">
            <v>#N/A</v>
          </cell>
          <cell r="BJ133" t="e">
            <v>#N/A</v>
          </cell>
          <cell r="BK133" t="e">
            <v>#N/A</v>
          </cell>
          <cell r="BL133" t="e">
            <v>#N/A</v>
          </cell>
          <cell r="BM133" t="e">
            <v>#N/A</v>
          </cell>
          <cell r="BN133">
            <v>1.3239000000000001</v>
          </cell>
          <cell r="BO133">
            <v>1.3239000000000001</v>
          </cell>
          <cell r="BP133">
            <v>1.3263</v>
          </cell>
          <cell r="BQ133">
            <v>1.3124</v>
          </cell>
          <cell r="BR133">
            <v>1.3024</v>
          </cell>
          <cell r="BS133">
            <v>1.2918000000000001</v>
          </cell>
          <cell r="BT133">
            <v>1.3017000000000001</v>
          </cell>
          <cell r="BU133">
            <v>1.2742</v>
          </cell>
          <cell r="BV133">
            <v>1.3071999999999999</v>
          </cell>
          <cell r="BW133">
            <v>1.3086</v>
          </cell>
          <cell r="BX133">
            <v>1.2941</v>
          </cell>
          <cell r="BY133">
            <v>1.2891999999999999</v>
          </cell>
          <cell r="BZ133">
            <v>1.2779</v>
          </cell>
          <cell r="CA133" t="e">
            <v>#N/A</v>
          </cell>
          <cell r="CB133" t="e">
            <v>#N/A</v>
          </cell>
          <cell r="CC133" t="e">
            <v>#N/A</v>
          </cell>
          <cell r="CD133" t="e">
            <v>#N/A</v>
          </cell>
          <cell r="CE133" t="e">
            <v>#N/A</v>
          </cell>
          <cell r="CF133" t="e">
            <v>#N/A</v>
          </cell>
          <cell r="CG133" t="e">
            <v>#N/A</v>
          </cell>
          <cell r="CH133" t="e">
            <v>#N/A</v>
          </cell>
          <cell r="CI133" t="e">
            <v>#N/A</v>
          </cell>
          <cell r="CJ133" t="e">
            <v>#N/A</v>
          </cell>
          <cell r="CK133" t="e">
            <v>#N/A</v>
          </cell>
          <cell r="CL133" t="e">
            <v>#N/A</v>
          </cell>
          <cell r="CM133" t="e">
            <v>#N/A</v>
          </cell>
          <cell r="CN133" t="e">
            <v>#N/A</v>
          </cell>
          <cell r="CO133" t="e">
            <v>#N/A</v>
          </cell>
          <cell r="CP133" t="e">
            <v>#N/A</v>
          </cell>
          <cell r="CQ133" t="e">
            <v>#N/A</v>
          </cell>
          <cell r="CR133" t="e">
            <v>#N/A</v>
          </cell>
          <cell r="CS133" t="e">
            <v>#N/A</v>
          </cell>
          <cell r="CT133" t="e">
            <v>#N/A</v>
          </cell>
          <cell r="CU133" t="e">
            <v>#N/A</v>
          </cell>
          <cell r="CV133" t="e">
            <v>#N/A</v>
          </cell>
          <cell r="CW133" t="e">
            <v>#N/A</v>
          </cell>
          <cell r="CX133" t="e">
            <v>#N/A</v>
          </cell>
          <cell r="CY133" t="e">
            <v>#N/A</v>
          </cell>
          <cell r="CZ133" t="e">
            <v>#N/A</v>
          </cell>
          <cell r="DA133" t="e">
            <v>#N/A</v>
          </cell>
          <cell r="DB133" t="e">
            <v>#N/A</v>
          </cell>
          <cell r="DC133" t="e">
            <v>#N/A</v>
          </cell>
          <cell r="DD133" t="e">
            <v>#N/A</v>
          </cell>
          <cell r="DE133" t="e">
            <v>#N/A</v>
          </cell>
          <cell r="DF133" t="e">
            <v>#N/A</v>
          </cell>
          <cell r="DG133" t="e">
            <v>#N/A</v>
          </cell>
          <cell r="DH133" t="e">
            <v>#N/A</v>
          </cell>
          <cell r="DI133" t="e">
            <v>#N/A</v>
          </cell>
          <cell r="DJ133" t="e">
            <v>#N/A</v>
          </cell>
          <cell r="DK133" t="e">
            <v>#N/A</v>
          </cell>
          <cell r="DL133" t="e">
            <v>#N/A</v>
          </cell>
          <cell r="DM133" t="e">
            <v>#N/A</v>
          </cell>
          <cell r="DN133" t="e">
            <v>#N/A</v>
          </cell>
          <cell r="DO133" t="e">
            <v>#N/A</v>
          </cell>
          <cell r="DP133" t="e">
            <v>#N/A</v>
          </cell>
          <cell r="DQ133" t="e">
            <v>#N/A</v>
          </cell>
          <cell r="DR133" t="e">
            <v>#N/A</v>
          </cell>
          <cell r="DS133" t="e">
            <v>#N/A</v>
          </cell>
          <cell r="DT133" t="e">
            <v>#N/A</v>
          </cell>
        </row>
        <row r="134">
          <cell r="A134" t="str">
            <v>Fixed Income Plus (IDR)</v>
          </cell>
          <cell r="B134" t="str">
            <v>PT AXA Financial Indonesia</v>
          </cell>
          <cell r="C134" t="str">
            <v>RIE</v>
          </cell>
          <cell r="D134" t="str">
            <v>RIE</v>
          </cell>
          <cell r="E134" t="str">
            <v>Equity</v>
          </cell>
          <cell r="F134">
            <v>5208.05</v>
          </cell>
          <cell r="G134">
            <v>5023.3999999999996</v>
          </cell>
          <cell r="H134">
            <v>4983.0200000000004</v>
          </cell>
          <cell r="I134">
            <v>4767.01</v>
          </cell>
          <cell r="J134">
            <v>4782.33</v>
          </cell>
          <cell r="K134">
            <v>4442.62</v>
          </cell>
          <cell r="L134">
            <v>4854.6400000000003</v>
          </cell>
          <cell r="M134">
            <v>5111.24</v>
          </cell>
          <cell r="N134">
            <v>5265.5454</v>
          </cell>
          <cell r="V134">
            <v>1626.18</v>
          </cell>
          <cell r="W134">
            <v>1626.18</v>
          </cell>
          <cell r="X134">
            <v>1554.2381</v>
          </cell>
          <cell r="Y134">
            <v>1545.8253</v>
          </cell>
          <cell r="Z134">
            <v>1626.18</v>
          </cell>
          <cell r="AA134">
            <v>1626.18</v>
          </cell>
          <cell r="AB134">
            <v>1626.18</v>
          </cell>
          <cell r="AC134">
            <v>1626.18</v>
          </cell>
          <cell r="AD134">
            <v>1626.18</v>
          </cell>
          <cell r="AE134">
            <v>1554.2381</v>
          </cell>
          <cell r="AF134">
            <v>1545.8253</v>
          </cell>
          <cell r="AG134">
            <v>1499.3063</v>
          </cell>
          <cell r="AH134">
            <v>1454.0787</v>
          </cell>
          <cell r="AI134">
            <v>1522.4902999999999</v>
          </cell>
          <cell r="AJ134">
            <v>1403.2131999999999</v>
          </cell>
          <cell r="AK134">
            <v>1525.8925999999999</v>
          </cell>
          <cell r="AL134">
            <v>1632.5359000000001</v>
          </cell>
          <cell r="AM134">
            <v>1532.2788</v>
          </cell>
          <cell r="AN134">
            <v>1537.6157000000001</v>
          </cell>
          <cell r="AO134">
            <v>1538.7001</v>
          </cell>
          <cell r="AP134">
            <v>1498.4041999999999</v>
          </cell>
          <cell r="AQ134">
            <v>1441.3757000000001</v>
          </cell>
          <cell r="AR134">
            <v>1470.8589999999999</v>
          </cell>
          <cell r="AS134">
            <v>1592.3139000000001</v>
          </cell>
          <cell r="AT134">
            <v>1560.6193000000001</v>
          </cell>
          <cell r="AU134">
            <v>1606.7234000000001</v>
          </cell>
          <cell r="AV134">
            <v>1538.4485999999999</v>
          </cell>
          <cell r="AW134">
            <v>1419.9117000000001</v>
          </cell>
          <cell r="AX134">
            <v>1430.6061999999999</v>
          </cell>
          <cell r="AY134">
            <v>1354.8532</v>
          </cell>
          <cell r="AZ134">
            <v>1272.9728</v>
          </cell>
          <cell r="BA134">
            <v>1400.1663000000001</v>
          </cell>
          <cell r="BB134">
            <v>1355.5219</v>
          </cell>
          <cell r="BC134">
            <v>1286.9084</v>
          </cell>
          <cell r="BD134">
            <v>1300.6226999999999</v>
          </cell>
          <cell r="BE134">
            <v>1257.6938</v>
          </cell>
          <cell r="BF134">
            <v>1221.6537000000001</v>
          </cell>
          <cell r="BG134">
            <v>1182.5565999999999</v>
          </cell>
          <cell r="BH134">
            <v>1227.2646</v>
          </cell>
          <cell r="BI134">
            <v>1215.5326</v>
          </cell>
          <cell r="BJ134" t="e">
            <v>#N/A</v>
          </cell>
          <cell r="BK134" t="e">
            <v>#N/A</v>
          </cell>
          <cell r="BL134" t="e">
            <v>#N/A</v>
          </cell>
          <cell r="BM134" t="e">
            <v>#N/A</v>
          </cell>
          <cell r="BN134">
            <v>1867.43</v>
          </cell>
          <cell r="BO134">
            <v>1867.43</v>
          </cell>
          <cell r="BP134">
            <v>1873.2612999999999</v>
          </cell>
          <cell r="BQ134">
            <v>1874.9688000000001</v>
          </cell>
          <cell r="BR134">
            <v>1835.7922000000001</v>
          </cell>
          <cell r="BS134">
            <v>1804.4217000000001</v>
          </cell>
          <cell r="BT134">
            <v>1809.4703999999999</v>
          </cell>
          <cell r="BU134">
            <v>1790.4628</v>
          </cell>
          <cell r="BV134">
            <v>1799.9490000000001</v>
          </cell>
          <cell r="BW134">
            <v>1789.1360999999999</v>
          </cell>
          <cell r="BX134">
            <v>1762.1564000000001</v>
          </cell>
          <cell r="BY134">
            <v>1754.7747999999999</v>
          </cell>
          <cell r="BZ134">
            <v>1740.5761</v>
          </cell>
          <cell r="CA134">
            <v>1704.9704999999999</v>
          </cell>
          <cell r="CB134" t="e">
            <v>#N/A</v>
          </cell>
          <cell r="CC134" t="e">
            <v>#N/A</v>
          </cell>
          <cell r="CD134" t="e">
            <v>#N/A</v>
          </cell>
          <cell r="CE134" t="e">
            <v>#N/A</v>
          </cell>
          <cell r="CF134" t="e">
            <v>#N/A</v>
          </cell>
          <cell r="CG134" t="e">
            <v>#N/A</v>
          </cell>
          <cell r="CH134" t="e">
            <v>#N/A</v>
          </cell>
          <cell r="CI134" t="e">
            <v>#N/A</v>
          </cell>
          <cell r="CJ134" t="e">
            <v>#N/A</v>
          </cell>
          <cell r="CK134" t="e">
            <v>#N/A</v>
          </cell>
          <cell r="CL134" t="e">
            <v>#N/A</v>
          </cell>
          <cell r="CM134" t="e">
            <v>#N/A</v>
          </cell>
          <cell r="CN134" t="e">
            <v>#N/A</v>
          </cell>
          <cell r="CO134" t="e">
            <v>#N/A</v>
          </cell>
          <cell r="CP134" t="e">
            <v>#N/A</v>
          </cell>
          <cell r="CQ134" t="e">
            <v>#N/A</v>
          </cell>
          <cell r="CR134" t="e">
            <v>#N/A</v>
          </cell>
          <cell r="CS134" t="e">
            <v>#N/A</v>
          </cell>
          <cell r="CT134" t="e">
            <v>#N/A</v>
          </cell>
          <cell r="CU134" t="e">
            <v>#N/A</v>
          </cell>
          <cell r="CV134" t="e">
            <v>#N/A</v>
          </cell>
          <cell r="CW134" t="e">
            <v>#N/A</v>
          </cell>
          <cell r="CX134" t="e">
            <v>#N/A</v>
          </cell>
          <cell r="CY134" t="e">
            <v>#N/A</v>
          </cell>
          <cell r="CZ134" t="e">
            <v>#N/A</v>
          </cell>
          <cell r="DA134" t="e">
            <v>#N/A</v>
          </cell>
          <cell r="DB134" t="e">
            <v>#N/A</v>
          </cell>
          <cell r="DC134" t="e">
            <v>#N/A</v>
          </cell>
          <cell r="DD134" t="e">
            <v>#N/A</v>
          </cell>
          <cell r="DE134" t="e">
            <v>#N/A</v>
          </cell>
          <cell r="DF134" t="e">
            <v>#N/A</v>
          </cell>
          <cell r="DG134" t="e">
            <v>#N/A</v>
          </cell>
          <cell r="DH134" t="e">
            <v>#N/A</v>
          </cell>
          <cell r="DI134" t="e">
            <v>#N/A</v>
          </cell>
          <cell r="DJ134" t="e">
            <v>#N/A</v>
          </cell>
          <cell r="DK134" t="e">
            <v>#N/A</v>
          </cell>
          <cell r="DL134" t="e">
            <v>#N/A</v>
          </cell>
          <cell r="DM134" t="e">
            <v>#N/A</v>
          </cell>
          <cell r="DN134" t="e">
            <v>#N/A</v>
          </cell>
          <cell r="DO134" t="e">
            <v>#N/A</v>
          </cell>
          <cell r="DP134" t="e">
            <v>#N/A</v>
          </cell>
          <cell r="DQ134" t="e">
            <v>#N/A</v>
          </cell>
          <cell r="DR134" t="e">
            <v>#N/A</v>
          </cell>
          <cell r="DS134" t="e">
            <v>#N/A</v>
          </cell>
          <cell r="DT134" t="e">
            <v>#N/A</v>
          </cell>
        </row>
        <row r="135">
          <cell r="A135" t="str">
            <v>Cash Plus (IDR)</v>
          </cell>
          <cell r="B135" t="str">
            <v>PT AXA Financial Indonesia</v>
          </cell>
          <cell r="D135" t="str">
            <v>RMP</v>
          </cell>
          <cell r="E135" t="str">
            <v>Balance</v>
          </cell>
          <cell r="F135">
            <v>2720.79</v>
          </cell>
          <cell r="G135">
            <v>2649.83</v>
          </cell>
          <cell r="H135">
            <v>2623.31</v>
          </cell>
          <cell r="I135">
            <v>2553.84</v>
          </cell>
          <cell r="J135">
            <v>2543.39</v>
          </cell>
          <cell r="K135">
            <v>2396.7600000000002</v>
          </cell>
          <cell r="L135">
            <v>2559.2600000000002</v>
          </cell>
          <cell r="M135">
            <v>2643.56</v>
          </cell>
          <cell r="N135">
            <v>2697.31</v>
          </cell>
          <cell r="O135">
            <v>2820.66</v>
          </cell>
          <cell r="P135">
            <v>2755.25</v>
          </cell>
          <cell r="Q135">
            <v>2932.11</v>
          </cell>
          <cell r="R135">
            <v>2901.95</v>
          </cell>
          <cell r="S135">
            <v>2829.86</v>
          </cell>
          <cell r="T135">
            <v>2771.6</v>
          </cell>
          <cell r="U135">
            <v>2732.76</v>
          </cell>
          <cell r="V135">
            <v>2685.55</v>
          </cell>
          <cell r="W135">
            <v>2677.71</v>
          </cell>
          <cell r="X135">
            <v>2666.14</v>
          </cell>
          <cell r="Y135">
            <v>2674.51</v>
          </cell>
          <cell r="Z135">
            <v>1321.48</v>
          </cell>
          <cell r="AA135">
            <v>1321.48</v>
          </cell>
          <cell r="AB135">
            <v>1321.48</v>
          </cell>
          <cell r="AC135">
            <v>1321.48</v>
          </cell>
          <cell r="AD135">
            <v>1321.48</v>
          </cell>
          <cell r="AE135">
            <v>1282.616</v>
          </cell>
          <cell r="AF135">
            <v>1274.5734</v>
          </cell>
          <cell r="AG135">
            <v>1236.8091999999999</v>
          </cell>
          <cell r="AH135">
            <v>1210.2246</v>
          </cell>
          <cell r="AI135">
            <v>1241.0867000000001</v>
          </cell>
          <cell r="AJ135">
            <v>1173.3441</v>
          </cell>
          <cell r="AK135">
            <v>1246.4827</v>
          </cell>
          <cell r="AL135">
            <v>1329.548</v>
          </cell>
          <cell r="AM135">
            <v>1267.3304000000001</v>
          </cell>
          <cell r="AN135">
            <v>1272.7073</v>
          </cell>
          <cell r="AO135">
            <v>1269.6215</v>
          </cell>
          <cell r="AP135">
            <v>1237.8242</v>
          </cell>
          <cell r="AQ135">
            <v>1197.8619000000001</v>
          </cell>
          <cell r="AR135">
            <v>1220.9763</v>
          </cell>
          <cell r="AS135">
            <v>1299.0969</v>
          </cell>
          <cell r="AT135">
            <v>1282.5535</v>
          </cell>
          <cell r="AU135">
            <v>1306.7292</v>
          </cell>
          <cell r="AV135">
            <v>1251.9719</v>
          </cell>
          <cell r="AW135">
            <v>1203.4698000000001</v>
          </cell>
          <cell r="AX135">
            <v>1208.386</v>
          </cell>
          <cell r="AY135">
            <v>1165.086</v>
          </cell>
          <cell r="AZ135">
            <v>1117.8900000000001</v>
          </cell>
          <cell r="BA135">
            <v>1176.355</v>
          </cell>
          <cell r="BB135">
            <v>1146.9396999999999</v>
          </cell>
          <cell r="BC135">
            <v>1105.2883999999999</v>
          </cell>
          <cell r="BD135">
            <v>1105.8017</v>
          </cell>
          <cell r="BE135">
            <v>1084.7420999999999</v>
          </cell>
          <cell r="BF135">
            <v>1066.155</v>
          </cell>
          <cell r="BG135">
            <v>1042.6002000000001</v>
          </cell>
          <cell r="BH135">
            <v>1078.6507999999999</v>
          </cell>
          <cell r="BI135">
            <v>1046.8658</v>
          </cell>
          <cell r="BJ135" t="e">
            <v>#N/A</v>
          </cell>
          <cell r="BK135" t="e">
            <v>#N/A</v>
          </cell>
          <cell r="BL135" t="e">
            <v>#N/A</v>
          </cell>
          <cell r="BM135" t="e">
            <v>#N/A</v>
          </cell>
          <cell r="BN135">
            <v>1610.11</v>
          </cell>
          <cell r="BO135">
            <v>1610.11</v>
          </cell>
          <cell r="BP135">
            <v>1604.8821</v>
          </cell>
          <cell r="BQ135">
            <v>1599.5362</v>
          </cell>
          <cell r="BR135">
            <v>1593.5605</v>
          </cell>
          <cell r="BS135">
            <v>1588.0844999999999</v>
          </cell>
          <cell r="BT135">
            <v>1582.3113000000001</v>
          </cell>
          <cell r="BU135">
            <v>1576.8766000000001</v>
          </cell>
          <cell r="BV135">
            <v>1571.2517</v>
          </cell>
          <cell r="BW135">
            <v>1566.4619</v>
          </cell>
          <cell r="BX135">
            <v>1560.4576</v>
          </cell>
          <cell r="BY135">
            <v>1554.8098</v>
          </cell>
          <cell r="BZ135">
            <v>1548.7505000000001</v>
          </cell>
          <cell r="CA135">
            <v>1543.6304</v>
          </cell>
          <cell r="CB135" t="e">
            <v>#N/A</v>
          </cell>
          <cell r="CC135" t="e">
            <v>#N/A</v>
          </cell>
          <cell r="CD135" t="e">
            <v>#N/A</v>
          </cell>
          <cell r="CE135" t="e">
            <v>#N/A</v>
          </cell>
          <cell r="CF135" t="e">
            <v>#N/A</v>
          </cell>
          <cell r="CG135" t="e">
            <v>#N/A</v>
          </cell>
          <cell r="CH135" t="e">
            <v>#N/A</v>
          </cell>
          <cell r="CI135" t="e">
            <v>#N/A</v>
          </cell>
          <cell r="CJ135" t="e">
            <v>#N/A</v>
          </cell>
          <cell r="CK135" t="e">
            <v>#N/A</v>
          </cell>
          <cell r="CL135" t="e">
            <v>#N/A</v>
          </cell>
          <cell r="CM135" t="e">
            <v>#N/A</v>
          </cell>
          <cell r="CN135" t="e">
            <v>#N/A</v>
          </cell>
          <cell r="CO135" t="e">
            <v>#N/A</v>
          </cell>
          <cell r="CP135" t="e">
            <v>#N/A</v>
          </cell>
          <cell r="CQ135" t="e">
            <v>#N/A</v>
          </cell>
          <cell r="CR135" t="e">
            <v>#N/A</v>
          </cell>
          <cell r="CS135" t="e">
            <v>#N/A</v>
          </cell>
          <cell r="CT135" t="e">
            <v>#N/A</v>
          </cell>
          <cell r="CU135" t="e">
            <v>#N/A</v>
          </cell>
          <cell r="CV135" t="e">
            <v>#N/A</v>
          </cell>
          <cell r="CW135" t="e">
            <v>#N/A</v>
          </cell>
          <cell r="CX135" t="e">
            <v>#N/A</v>
          </cell>
          <cell r="CY135" t="e">
            <v>#N/A</v>
          </cell>
          <cell r="CZ135" t="e">
            <v>#N/A</v>
          </cell>
          <cell r="DA135" t="e">
            <v>#N/A</v>
          </cell>
          <cell r="DB135" t="e">
            <v>#N/A</v>
          </cell>
          <cell r="DC135" t="e">
            <v>#N/A</v>
          </cell>
          <cell r="DD135" t="e">
            <v>#N/A</v>
          </cell>
          <cell r="DE135" t="e">
            <v>#N/A</v>
          </cell>
          <cell r="DF135" t="e">
            <v>#N/A</v>
          </cell>
          <cell r="DG135" t="e">
            <v>#N/A</v>
          </cell>
          <cell r="DH135" t="e">
            <v>#N/A</v>
          </cell>
          <cell r="DI135" t="e">
            <v>#N/A</v>
          </cell>
          <cell r="DJ135" t="e">
            <v>#N/A</v>
          </cell>
          <cell r="DK135" t="e">
            <v>#N/A</v>
          </cell>
          <cell r="DL135" t="e">
            <v>#N/A</v>
          </cell>
          <cell r="DM135" t="e">
            <v>#N/A</v>
          </cell>
          <cell r="DN135" t="e">
            <v>#N/A</v>
          </cell>
          <cell r="DO135" t="e">
            <v>#N/A</v>
          </cell>
          <cell r="DP135" t="e">
            <v>#N/A</v>
          </cell>
          <cell r="DQ135" t="e">
            <v>#N/A</v>
          </cell>
          <cell r="DR135" t="e">
            <v>#N/A</v>
          </cell>
          <cell r="DS135" t="e">
            <v>#N/A</v>
          </cell>
          <cell r="DT135" t="e">
            <v>#N/A</v>
          </cell>
        </row>
        <row r="136">
          <cell r="A136" t="str">
            <v>Equity Plus (IDR)</v>
          </cell>
          <cell r="B136" t="str">
            <v>PT AXA Financial Indonesia</v>
          </cell>
          <cell r="C136" t="str">
            <v>RIE</v>
          </cell>
          <cell r="D136" t="str">
            <v>RIE</v>
          </cell>
          <cell r="E136" t="str">
            <v>Equity</v>
          </cell>
          <cell r="F136">
            <v>5560.88</v>
          </cell>
          <cell r="G136">
            <v>5464.75</v>
          </cell>
          <cell r="H136">
            <v>5526.87</v>
          </cell>
          <cell r="I136">
            <v>5344.77</v>
          </cell>
          <cell r="J136">
            <v>5801.35</v>
          </cell>
          <cell r="K136">
            <v>5787.74</v>
          </cell>
          <cell r="L136">
            <v>5811.42</v>
          </cell>
          <cell r="M136">
            <v>5637.41</v>
          </cell>
          <cell r="N136">
            <v>5431.88</v>
          </cell>
          <cell r="O136">
            <v>5180.28</v>
          </cell>
          <cell r="P136">
            <v>5216.82</v>
          </cell>
          <cell r="Q136">
            <v>5277.54</v>
          </cell>
          <cell r="R136">
            <v>5208.05</v>
          </cell>
          <cell r="S136">
            <v>5023.3999999999996</v>
          </cell>
          <cell r="T136">
            <v>4983.0200000000004</v>
          </cell>
          <cell r="U136">
            <v>4767.01</v>
          </cell>
          <cell r="V136">
            <v>4782.33</v>
          </cell>
          <cell r="W136">
            <v>4442.62</v>
          </cell>
          <cell r="X136">
            <v>4854.6400000000003</v>
          </cell>
          <cell r="Y136">
            <v>5111.24</v>
          </cell>
          <cell r="Z136">
            <v>5265.5454</v>
          </cell>
          <cell r="AA136">
            <v>12.466200000000001</v>
          </cell>
          <cell r="AB136">
            <v>12.466200000000001</v>
          </cell>
          <cell r="AC136">
            <v>12.466200000000001</v>
          </cell>
          <cell r="AD136">
            <v>12.466200000000001</v>
          </cell>
          <cell r="AE136">
            <v>12.3795</v>
          </cell>
          <cell r="AF136">
            <v>12.3795</v>
          </cell>
          <cell r="AG136">
            <v>12.224</v>
          </cell>
          <cell r="AH136">
            <v>12.046099999999999</v>
          </cell>
          <cell r="AI136">
            <v>12.2331</v>
          </cell>
          <cell r="AJ136">
            <v>11.778600000000001</v>
          </cell>
          <cell r="AK136">
            <v>12.168799999999999</v>
          </cell>
          <cell r="AL136">
            <v>12.0951</v>
          </cell>
          <cell r="AM136">
            <v>11.896100000000001</v>
          </cell>
          <cell r="AN136">
            <v>11.8225</v>
          </cell>
          <cell r="AO136">
            <v>11.7151</v>
          </cell>
          <cell r="AP136">
            <v>11.6576</v>
          </cell>
          <cell r="AQ136">
            <v>11.5962</v>
          </cell>
          <cell r="AR136">
            <v>11.657999999999999</v>
          </cell>
          <cell r="AS136">
            <v>11.774900000000001</v>
          </cell>
          <cell r="AT136">
            <v>11.924200000000001</v>
          </cell>
          <cell r="AU136">
            <v>12.078799999999999</v>
          </cell>
          <cell r="AV136">
            <v>12.0114</v>
          </cell>
          <cell r="AW136">
            <v>11.8886</v>
          </cell>
          <cell r="AX136">
            <v>11.6553</v>
          </cell>
          <cell r="AY136">
            <v>11.3416</v>
          </cell>
          <cell r="AZ136" t="e">
            <v>#N/A</v>
          </cell>
          <cell r="BA136" t="e">
            <v>#N/A</v>
          </cell>
          <cell r="BB136" t="e">
            <v>#N/A</v>
          </cell>
          <cell r="BC136">
            <v>4709.07</v>
          </cell>
          <cell r="BD136">
            <v>4709.07</v>
          </cell>
          <cell r="BE136">
            <v>4660.01</v>
          </cell>
          <cell r="BF136">
            <v>4660.01</v>
          </cell>
          <cell r="BG136">
            <v>4745.3500000000004</v>
          </cell>
          <cell r="BH136">
            <v>4442.62</v>
          </cell>
          <cell r="BI136" t="e">
            <v>#N/A</v>
          </cell>
          <cell r="BJ136" t="e">
            <v>#N/A</v>
          </cell>
          <cell r="BK136" t="e">
            <v>#N/A</v>
          </cell>
          <cell r="BL136">
            <v>10.5617</v>
          </cell>
          <cell r="BM136">
            <v>10.3713</v>
          </cell>
          <cell r="BN136">
            <v>4707.59</v>
          </cell>
          <cell r="BO136">
            <v>4707.59</v>
          </cell>
          <cell r="BP136">
            <v>4461.1983</v>
          </cell>
          <cell r="BQ136">
            <v>4406.4750999999997</v>
          </cell>
          <cell r="BR136">
            <v>4291.7678999999998</v>
          </cell>
          <cell r="BS136">
            <v>4119.5672999999997</v>
          </cell>
          <cell r="BT136">
            <v>4318.5969999999998</v>
          </cell>
          <cell r="BU136">
            <v>3906.2750000000001</v>
          </cell>
          <cell r="BV136">
            <v>4327.3020999999999</v>
          </cell>
          <cell r="BW136">
            <v>4708.7088000000003</v>
          </cell>
          <cell r="BX136">
            <v>4302.2969999999996</v>
          </cell>
          <cell r="BY136">
            <v>4339.4204</v>
          </cell>
          <cell r="BZ136">
            <v>4346.0068000000001</v>
          </cell>
          <cell r="CA136">
            <v>4171.3204999999998</v>
          </cell>
          <cell r="CB136" t="e">
            <v>#N/A</v>
          </cell>
          <cell r="CC136" t="e">
            <v>#N/A</v>
          </cell>
          <cell r="CD136" t="e">
            <v>#N/A</v>
          </cell>
          <cell r="CE136" t="e">
            <v>#N/A</v>
          </cell>
          <cell r="CF136" t="e">
            <v>#N/A</v>
          </cell>
          <cell r="CG136" t="e">
            <v>#N/A</v>
          </cell>
          <cell r="CH136" t="e">
            <v>#N/A</v>
          </cell>
          <cell r="CI136" t="e">
            <v>#N/A</v>
          </cell>
          <cell r="CJ136" t="e">
            <v>#N/A</v>
          </cell>
          <cell r="CK136" t="e">
            <v>#N/A</v>
          </cell>
          <cell r="CL136" t="e">
            <v>#N/A</v>
          </cell>
          <cell r="CM136" t="e">
            <v>#N/A</v>
          </cell>
          <cell r="CN136" t="e">
            <v>#N/A</v>
          </cell>
          <cell r="CO136" t="e">
            <v>#N/A</v>
          </cell>
          <cell r="CP136" t="e">
            <v>#N/A</v>
          </cell>
          <cell r="CQ136" t="e">
            <v>#N/A</v>
          </cell>
          <cell r="CR136" t="e">
            <v>#N/A</v>
          </cell>
          <cell r="CS136" t="e">
            <v>#N/A</v>
          </cell>
          <cell r="CT136" t="e">
            <v>#N/A</v>
          </cell>
          <cell r="CU136" t="e">
            <v>#N/A</v>
          </cell>
          <cell r="CV136" t="e">
            <v>#N/A</v>
          </cell>
          <cell r="CW136" t="e">
            <v>#N/A</v>
          </cell>
          <cell r="CX136" t="e">
            <v>#N/A</v>
          </cell>
          <cell r="CY136" t="e">
            <v>#N/A</v>
          </cell>
          <cell r="CZ136" t="e">
            <v>#N/A</v>
          </cell>
          <cell r="DA136" t="e">
            <v>#N/A</v>
          </cell>
          <cell r="DB136" t="e">
            <v>#N/A</v>
          </cell>
          <cell r="DC136" t="e">
            <v>#N/A</v>
          </cell>
          <cell r="DD136" t="e">
            <v>#N/A</v>
          </cell>
          <cell r="DE136" t="e">
            <v>#N/A</v>
          </cell>
          <cell r="DF136" t="e">
            <v>#N/A</v>
          </cell>
          <cell r="DG136" t="e">
            <v>#N/A</v>
          </cell>
          <cell r="DH136" t="e">
            <v>#N/A</v>
          </cell>
          <cell r="DI136" t="e">
            <v>#N/A</v>
          </cell>
          <cell r="DJ136" t="e">
            <v>#N/A</v>
          </cell>
          <cell r="DK136" t="e">
            <v>#N/A</v>
          </cell>
          <cell r="DL136" t="e">
            <v>#N/A</v>
          </cell>
          <cell r="DM136" t="e">
            <v>#N/A</v>
          </cell>
          <cell r="DN136" t="e">
            <v>#N/A</v>
          </cell>
          <cell r="DO136" t="e">
            <v>#N/A</v>
          </cell>
          <cell r="DP136" t="e">
            <v>#N/A</v>
          </cell>
          <cell r="DQ136" t="e">
            <v>#N/A</v>
          </cell>
          <cell r="DR136" t="e">
            <v>#N/A</v>
          </cell>
          <cell r="DS136" t="e">
            <v>#N/A</v>
          </cell>
          <cell r="DT136" t="e">
            <v>#N/A</v>
          </cell>
        </row>
        <row r="137">
          <cell r="A137" t="str">
            <v>Balanced (IDR)</v>
          </cell>
          <cell r="B137" t="str">
            <v>PT AXA Financial Indonesia</v>
          </cell>
          <cell r="D137" t="str">
            <v>RMP</v>
          </cell>
          <cell r="E137" t="str">
            <v>Balance</v>
          </cell>
          <cell r="F137">
            <v>2947.58</v>
          </cell>
          <cell r="G137">
            <v>2910.13</v>
          </cell>
          <cell r="H137">
            <v>2912.21</v>
          </cell>
          <cell r="I137">
            <v>2840.68</v>
          </cell>
          <cell r="J137">
            <v>3022.21</v>
          </cell>
          <cell r="K137">
            <v>3020.84</v>
          </cell>
          <cell r="L137">
            <v>3014.64</v>
          </cell>
          <cell r="M137">
            <v>2966.88</v>
          </cell>
          <cell r="N137">
            <v>2865.7</v>
          </cell>
          <cell r="O137">
            <v>2751.39</v>
          </cell>
          <cell r="P137">
            <v>2758.4</v>
          </cell>
          <cell r="Q137">
            <v>2778.9</v>
          </cell>
          <cell r="R137">
            <v>2720.79</v>
          </cell>
          <cell r="S137">
            <v>2649.83</v>
          </cell>
          <cell r="T137">
            <v>2623.31</v>
          </cell>
          <cell r="U137">
            <v>2553.84</v>
          </cell>
          <cell r="V137">
            <v>2543.39</v>
          </cell>
          <cell r="W137">
            <v>2396.7600000000002</v>
          </cell>
          <cell r="X137">
            <v>2559.2600000000002</v>
          </cell>
          <cell r="Y137">
            <v>2643.56</v>
          </cell>
          <cell r="Z137">
            <v>2697.31</v>
          </cell>
          <cell r="AA137">
            <v>2820.66</v>
          </cell>
          <cell r="AB137">
            <v>2755.25</v>
          </cell>
          <cell r="AC137">
            <v>2932.11</v>
          </cell>
          <cell r="AD137">
            <v>2901.95</v>
          </cell>
          <cell r="AE137">
            <v>2829.86</v>
          </cell>
          <cell r="AF137">
            <v>2771.6</v>
          </cell>
          <cell r="AG137">
            <v>2732.76</v>
          </cell>
          <cell r="AH137">
            <v>2685.55</v>
          </cell>
          <cell r="AI137">
            <v>2677.71</v>
          </cell>
          <cell r="AJ137">
            <v>2666.14</v>
          </cell>
          <cell r="AK137">
            <v>2674.51</v>
          </cell>
          <cell r="AL137">
            <v>2577.83</v>
          </cell>
          <cell r="AM137">
            <v>2577.38</v>
          </cell>
          <cell r="AN137">
            <v>2559.35</v>
          </cell>
          <cell r="AO137">
            <v>2514.7800000000002</v>
          </cell>
          <cell r="AP137">
            <v>2456.27</v>
          </cell>
          <cell r="AQ137">
            <v>2372.0097000000001</v>
          </cell>
          <cell r="AR137">
            <v>2314.15</v>
          </cell>
          <cell r="AS137">
            <v>2294.23</v>
          </cell>
          <cell r="AT137">
            <v>2430.5500000000002</v>
          </cell>
          <cell r="AU137">
            <v>2317.67</v>
          </cell>
          <cell r="AV137">
            <v>2290.64</v>
          </cell>
          <cell r="AW137">
            <v>2451.75</v>
          </cell>
          <cell r="AX137">
            <v>2514.38</v>
          </cell>
          <cell r="AY137">
            <v>2594.4</v>
          </cell>
          <cell r="AZ137">
            <v>2633.0043000000001</v>
          </cell>
          <cell r="BA137">
            <v>2584.9499999999998</v>
          </cell>
          <cell r="BB137">
            <v>2567.48</v>
          </cell>
          <cell r="BC137">
            <v>2430.0700000000002</v>
          </cell>
          <cell r="BD137">
            <v>2378.6</v>
          </cell>
          <cell r="BE137">
            <v>2365.77</v>
          </cell>
          <cell r="BF137">
            <v>2365.77</v>
          </cell>
          <cell r="BG137">
            <v>2405.46</v>
          </cell>
          <cell r="BH137">
            <v>2412.11</v>
          </cell>
          <cell r="BI137">
            <v>2280.58</v>
          </cell>
          <cell r="BJ137">
            <v>2280.58</v>
          </cell>
          <cell r="BK137">
            <v>2326.5210999999999</v>
          </cell>
          <cell r="BL137">
            <v>2232.9796999999999</v>
          </cell>
          <cell r="BM137">
            <v>2154.4344000000001</v>
          </cell>
          <cell r="BN137">
            <v>2304.04</v>
          </cell>
          <cell r="BO137">
            <v>2312.31</v>
          </cell>
          <cell r="BP137">
            <v>2230.0569</v>
          </cell>
          <cell r="BQ137">
            <v>2249.7874000000002</v>
          </cell>
          <cell r="BR137">
            <v>2208.8874000000001</v>
          </cell>
          <cell r="BS137">
            <v>2155.7168999999999</v>
          </cell>
          <cell r="BT137">
            <v>2225.16</v>
          </cell>
          <cell r="BU137">
            <v>2065.7165</v>
          </cell>
          <cell r="BV137">
            <v>2188.3110000000001</v>
          </cell>
          <cell r="BW137">
            <v>2306.9439000000002</v>
          </cell>
          <cell r="BX137">
            <v>2185.8688000000002</v>
          </cell>
          <cell r="BY137">
            <v>2187.8930999999998</v>
          </cell>
          <cell r="BZ137">
            <v>2183.2561000000001</v>
          </cell>
          <cell r="CA137">
            <v>2115.3861999999999</v>
          </cell>
          <cell r="CB137">
            <v>2026.5291999999999</v>
          </cell>
          <cell r="CC137">
            <v>2057.5142999999998</v>
          </cell>
          <cell r="CD137">
            <v>2172.1334999999999</v>
          </cell>
          <cell r="CE137">
            <v>2169.6061</v>
          </cell>
          <cell r="CF137">
            <v>2207.9083999999998</v>
          </cell>
          <cell r="CG137">
            <v>2159.1558</v>
          </cell>
          <cell r="CH137">
            <v>2006.8780999999999</v>
          </cell>
          <cell r="CI137">
            <v>2032.2483</v>
          </cell>
          <cell r="CJ137">
            <v>1928.3775000000001</v>
          </cell>
          <cell r="CK137">
            <v>1830.4652000000001</v>
          </cell>
          <cell r="CL137">
            <v>1944.6532999999999</v>
          </cell>
          <cell r="CM137">
            <v>1909.3308999999999</v>
          </cell>
          <cell r="CN137">
            <v>1776.2718</v>
          </cell>
          <cell r="CO137">
            <v>1802.1433999999999</v>
          </cell>
          <cell r="CP137">
            <v>1761.9037000000001</v>
          </cell>
          <cell r="CQ137">
            <v>1693.3195000000001</v>
          </cell>
          <cell r="CR137">
            <v>1671.3434999999999</v>
          </cell>
          <cell r="CS137">
            <v>1707.3960999999999</v>
          </cell>
          <cell r="CT137">
            <v>1672.8400999999999</v>
          </cell>
          <cell r="CU137">
            <v>1633.0898</v>
          </cell>
          <cell r="CV137">
            <v>1487.9969000000001</v>
          </cell>
          <cell r="CW137">
            <v>1432.1401000000001</v>
          </cell>
          <cell r="CX137">
            <v>1300.9037000000001</v>
          </cell>
          <cell r="CY137">
            <v>1166.1022</v>
          </cell>
          <cell r="CZ137">
            <v>1069.462</v>
          </cell>
          <cell r="DA137">
            <v>1108.8776</v>
          </cell>
          <cell r="DB137">
            <v>1112.9285</v>
          </cell>
          <cell r="DC137">
            <v>1001.6843</v>
          </cell>
          <cell r="DD137">
            <v>954.48760000000004</v>
          </cell>
          <cell r="DE137">
            <v>1321.8051</v>
          </cell>
          <cell r="DF137">
            <v>1484.7528</v>
          </cell>
          <cell r="DG137">
            <v>1551.5743</v>
          </cell>
          <cell r="DH137">
            <v>1597.4292</v>
          </cell>
          <cell r="DI137">
            <v>1643.4866</v>
          </cell>
          <cell r="DJ137">
            <v>1570.2822000000001</v>
          </cell>
          <cell r="DK137">
            <v>1657.2899</v>
          </cell>
          <cell r="DL137">
            <v>1831.6697999999999</v>
          </cell>
          <cell r="DM137">
            <v>1747.2483</v>
          </cell>
          <cell r="DN137">
            <v>1805.1504</v>
          </cell>
          <cell r="DO137">
            <v>1805.1504</v>
          </cell>
          <cell r="DP137">
            <v>1762.143</v>
          </cell>
          <cell r="DQ137" t="e">
            <v>#N/A</v>
          </cell>
          <cell r="DR137" t="e">
            <v>#N/A</v>
          </cell>
          <cell r="DS137" t="e">
            <v>#N/A</v>
          </cell>
          <cell r="DT137" t="e">
            <v>#N/A</v>
          </cell>
        </row>
        <row r="138">
          <cell r="A138" t="str">
            <v>Dynamic (IDR)</v>
          </cell>
          <cell r="B138" t="str">
            <v>PT AXA Financial Indonesia</v>
          </cell>
          <cell r="D138" t="str">
            <v>REF</v>
          </cell>
          <cell r="E138" t="str">
            <v>Equity</v>
          </cell>
          <cell r="F138">
            <v>1542.4</v>
          </cell>
          <cell r="G138">
            <v>1517.87</v>
          </cell>
          <cell r="H138">
            <v>1533.57</v>
          </cell>
          <cell r="I138">
            <v>1490.23</v>
          </cell>
          <cell r="J138">
            <v>1612.69</v>
          </cell>
          <cell r="K138">
            <v>1606.6</v>
          </cell>
          <cell r="L138">
            <v>1616.01</v>
          </cell>
          <cell r="M138">
            <v>1562.29</v>
          </cell>
          <cell r="N138">
            <v>1508.3</v>
          </cell>
          <cell r="O138">
            <v>1437.86</v>
          </cell>
          <cell r="P138">
            <v>1450.73</v>
          </cell>
          <cell r="Q138">
            <v>1462.05</v>
          </cell>
          <cell r="R138">
            <v>1444.61</v>
          </cell>
          <cell r="S138">
            <v>1393.7</v>
          </cell>
          <cell r="T138">
            <v>1380.56</v>
          </cell>
          <cell r="U138">
            <v>1323.54</v>
          </cell>
          <cell r="V138">
            <v>1332.49</v>
          </cell>
          <cell r="W138">
            <v>1240.69</v>
          </cell>
          <cell r="X138">
            <v>1345.87</v>
          </cell>
          <cell r="Y138">
            <v>1420.06</v>
          </cell>
          <cell r="Z138">
            <v>1460.31</v>
          </cell>
          <cell r="AA138">
            <v>1573.62</v>
          </cell>
          <cell r="AB138">
            <v>1508.61</v>
          </cell>
          <cell r="AC138">
            <v>1660.36</v>
          </cell>
          <cell r="AD138">
            <v>1634.73</v>
          </cell>
          <cell r="AE138">
            <v>1581.23</v>
          </cell>
          <cell r="AF138">
            <v>1561.72</v>
          </cell>
          <cell r="AG138">
            <v>1534.98</v>
          </cell>
          <cell r="AH138">
            <v>1503.41</v>
          </cell>
          <cell r="AI138">
            <v>1508.37</v>
          </cell>
          <cell r="AJ138">
            <v>1502.04</v>
          </cell>
          <cell r="AK138">
            <v>1507.11</v>
          </cell>
          <cell r="AL138">
            <v>1426.38</v>
          </cell>
          <cell r="AM138">
            <v>1425.93</v>
          </cell>
          <cell r="AN138">
            <v>1410.13</v>
          </cell>
          <cell r="AO138">
            <v>1380.15</v>
          </cell>
          <cell r="AP138">
            <v>1344.02</v>
          </cell>
          <cell r="AQ138">
            <v>1286.5261</v>
          </cell>
          <cell r="AR138">
            <v>1229.73</v>
          </cell>
          <cell r="AS138">
            <v>1221.94</v>
          </cell>
          <cell r="AT138">
            <v>1306.5999999999999</v>
          </cell>
          <cell r="AU138">
            <v>1245.69</v>
          </cell>
          <cell r="AV138">
            <v>1228.67</v>
          </cell>
          <cell r="AW138">
            <v>1350.65</v>
          </cell>
          <cell r="AX138">
            <v>1407.93</v>
          </cell>
          <cell r="AY138">
            <v>1473.18</v>
          </cell>
          <cell r="AZ138">
            <v>1477.3889999999999</v>
          </cell>
          <cell r="BA138">
            <v>1433.58</v>
          </cell>
          <cell r="BB138">
            <v>1402.58</v>
          </cell>
          <cell r="BC138">
            <v>1296.5999999999999</v>
          </cell>
          <cell r="BD138">
            <v>1253.79</v>
          </cell>
          <cell r="BE138">
            <v>1250.58</v>
          </cell>
          <cell r="BF138">
            <v>1250.58</v>
          </cell>
          <cell r="BG138">
            <v>1271.72</v>
          </cell>
          <cell r="BH138">
            <v>1240.69</v>
          </cell>
          <cell r="BI138">
            <v>1177.68</v>
          </cell>
          <cell r="BJ138">
            <v>1177.68</v>
          </cell>
          <cell r="BK138">
            <v>1211.0150000000001</v>
          </cell>
          <cell r="BL138">
            <v>1149.6672000000001</v>
          </cell>
          <cell r="BM138">
            <v>1094.9908</v>
          </cell>
          <cell r="BN138">
            <v>1194.8800000000001</v>
          </cell>
          <cell r="BO138">
            <v>1188.3699999999999</v>
          </cell>
          <cell r="BP138">
            <v>1126.4374</v>
          </cell>
          <cell r="BQ138">
            <v>1138.8420000000001</v>
          </cell>
          <cell r="BR138">
            <v>1116.7252000000001</v>
          </cell>
          <cell r="BS138">
            <v>1089.8415</v>
          </cell>
          <cell r="BT138">
            <v>1136.3349000000001</v>
          </cell>
          <cell r="BU138">
            <v>1043.1318000000001</v>
          </cell>
          <cell r="BV138">
            <v>1134.1871000000001</v>
          </cell>
          <cell r="BW138">
            <v>1225.5805</v>
          </cell>
          <cell r="BX138">
            <v>1141.3023000000001</v>
          </cell>
          <cell r="BY138">
            <v>1145.6994999999999</v>
          </cell>
          <cell r="BZ138">
            <v>1143.5391</v>
          </cell>
          <cell r="CA138">
            <v>1101.6592000000001</v>
          </cell>
          <cell r="CB138">
            <v>1050.0062</v>
          </cell>
          <cell r="CC138">
            <v>1070.6885</v>
          </cell>
          <cell r="CD138">
            <v>1144.7116000000001</v>
          </cell>
          <cell r="CE138">
            <v>1142.8035</v>
          </cell>
          <cell r="CF138">
            <v>1168.827</v>
          </cell>
          <cell r="CG138">
            <v>1135.9608000000001</v>
          </cell>
          <cell r="CH138">
            <v>1032.7048</v>
          </cell>
          <cell r="CI138">
            <v>1049.4032</v>
          </cell>
          <cell r="CJ138">
            <v>980.42039999999997</v>
          </cell>
          <cell r="CK138" t="e">
            <v>#N/A</v>
          </cell>
          <cell r="CL138" t="e">
            <v>#N/A</v>
          </cell>
          <cell r="CM138" t="e">
            <v>#N/A</v>
          </cell>
          <cell r="CN138" t="e">
            <v>#N/A</v>
          </cell>
          <cell r="CO138" t="e">
            <v>#N/A</v>
          </cell>
          <cell r="CP138" t="e">
            <v>#N/A</v>
          </cell>
          <cell r="CQ138" t="e">
            <v>#N/A</v>
          </cell>
          <cell r="CR138" t="e">
            <v>#N/A</v>
          </cell>
          <cell r="CS138" t="e">
            <v>#N/A</v>
          </cell>
          <cell r="CT138" t="e">
            <v>#N/A</v>
          </cell>
          <cell r="CU138" t="e">
            <v>#N/A</v>
          </cell>
          <cell r="CV138" t="e">
            <v>#N/A</v>
          </cell>
          <cell r="CW138" t="e">
            <v>#N/A</v>
          </cell>
          <cell r="CX138" t="e">
            <v>#N/A</v>
          </cell>
          <cell r="CY138" t="e">
            <v>#N/A</v>
          </cell>
          <cell r="CZ138" t="e">
            <v>#N/A</v>
          </cell>
          <cell r="DA138" t="e">
            <v>#N/A</v>
          </cell>
          <cell r="DB138" t="e">
            <v>#N/A</v>
          </cell>
          <cell r="DC138" t="e">
            <v>#N/A</v>
          </cell>
          <cell r="DD138" t="e">
            <v>#N/A</v>
          </cell>
          <cell r="DE138" t="e">
            <v>#N/A</v>
          </cell>
          <cell r="DF138" t="e">
            <v>#N/A</v>
          </cell>
          <cell r="DG138" t="e">
            <v>#N/A</v>
          </cell>
          <cell r="DH138" t="e">
            <v>#N/A</v>
          </cell>
          <cell r="DI138" t="e">
            <v>#N/A</v>
          </cell>
          <cell r="DJ138" t="e">
            <v>#N/A</v>
          </cell>
          <cell r="DK138" t="e">
            <v>#N/A</v>
          </cell>
          <cell r="DL138" t="e">
            <v>#N/A</v>
          </cell>
          <cell r="DM138" t="e">
            <v>#N/A</v>
          </cell>
          <cell r="DN138" t="e">
            <v>#N/A</v>
          </cell>
          <cell r="DO138" t="e">
            <v>#N/A</v>
          </cell>
          <cell r="DP138" t="e">
            <v>#N/A</v>
          </cell>
          <cell r="DQ138" t="e">
            <v>#N/A</v>
          </cell>
          <cell r="DR138" t="e">
            <v>#N/A</v>
          </cell>
          <cell r="DS138" t="e">
            <v>#N/A</v>
          </cell>
          <cell r="DT138" t="e">
            <v>#N/A</v>
          </cell>
        </row>
        <row r="139">
          <cell r="A139" t="str">
            <v>Aggresive Equity Rupiah (IDR)</v>
          </cell>
          <cell r="B139" t="str">
            <v>PT AXA Financial Indonesia</v>
          </cell>
          <cell r="V139">
            <v>472.32510000000002</v>
          </cell>
          <cell r="W139">
            <v>472.32510000000002</v>
          </cell>
          <cell r="X139">
            <v>472.32510000000002</v>
          </cell>
          <cell r="Y139">
            <v>457.71230000000003</v>
          </cell>
          <cell r="Z139">
            <v>472.32510000000002</v>
          </cell>
          <cell r="AA139">
            <v>472.32510000000002</v>
          </cell>
          <cell r="AB139">
            <v>472.32510000000002</v>
          </cell>
          <cell r="AC139">
            <v>472.32510000000002</v>
          </cell>
          <cell r="AD139">
            <v>472.32510000000002</v>
          </cell>
          <cell r="AE139">
            <v>457.71230000000003</v>
          </cell>
          <cell r="AF139">
            <v>457.71230000000003</v>
          </cell>
          <cell r="AG139">
            <v>454.34609999999998</v>
          </cell>
          <cell r="AH139">
            <v>446.61180000000002</v>
          </cell>
          <cell r="AI139">
            <v>457.4461</v>
          </cell>
          <cell r="AJ139">
            <v>433.09989999999999</v>
          </cell>
          <cell r="AK139">
            <v>453.83479999999997</v>
          </cell>
          <cell r="AL139">
            <v>468.19420000000002</v>
          </cell>
          <cell r="AM139">
            <v>444.16719999999998</v>
          </cell>
          <cell r="AN139">
            <v>442.84750000000003</v>
          </cell>
          <cell r="AO139">
            <v>440.15120000000002</v>
          </cell>
          <cell r="AP139">
            <v>432.4391</v>
          </cell>
          <cell r="AQ139">
            <v>414.93189999999998</v>
          </cell>
          <cell r="AR139">
            <v>422.21980000000002</v>
          </cell>
          <cell r="AS139">
            <v>439.32440000000003</v>
          </cell>
          <cell r="AT139">
            <v>436.28429999999997</v>
          </cell>
          <cell r="AU139">
            <v>440.39690000000002</v>
          </cell>
          <cell r="AV139">
            <v>432.77260000000001</v>
          </cell>
          <cell r="AW139">
            <v>407.64569999999998</v>
          </cell>
          <cell r="AX139">
            <v>407.1977</v>
          </cell>
          <cell r="AY139">
            <v>393.54700000000003</v>
          </cell>
          <cell r="AZ139" t="e">
            <v>#N/A</v>
          </cell>
          <cell r="BA139" t="e">
            <v>#N/A</v>
          </cell>
          <cell r="BB139" t="e">
            <v>#N/A</v>
          </cell>
          <cell r="BC139" t="e">
            <v>#N/A</v>
          </cell>
          <cell r="BD139">
            <v>372.279</v>
          </cell>
          <cell r="BE139">
            <v>363.2244</v>
          </cell>
          <cell r="BF139" t="e">
            <v>#N/A</v>
          </cell>
          <cell r="BG139" t="e">
            <v>#N/A</v>
          </cell>
          <cell r="BH139" t="e">
            <v>#N/A</v>
          </cell>
          <cell r="BI139" t="e">
            <v>#N/A</v>
          </cell>
          <cell r="BJ139" t="e">
            <v>#N/A</v>
          </cell>
          <cell r="BK139" t="e">
            <v>#N/A</v>
          </cell>
          <cell r="BL139">
            <v>285.98610000000002</v>
          </cell>
          <cell r="BM139">
            <v>264.46050000000002</v>
          </cell>
          <cell r="BN139">
            <v>1158.1199999999999</v>
          </cell>
          <cell r="BO139">
            <v>1158.1199999999999</v>
          </cell>
          <cell r="BP139">
            <v>1101.04</v>
          </cell>
          <cell r="BQ139">
            <v>1065.2804000000001</v>
          </cell>
          <cell r="BR139">
            <v>1033.8077000000001</v>
          </cell>
          <cell r="BS139">
            <v>1020.1116</v>
          </cell>
          <cell r="BT139">
            <v>1085.9645</v>
          </cell>
          <cell r="BU139">
            <v>1005.7449</v>
          </cell>
          <cell r="BV139">
            <v>1134.7709</v>
          </cell>
          <cell r="BW139">
            <v>1189.2864</v>
          </cell>
          <cell r="BX139">
            <v>1063.4182000000001</v>
          </cell>
          <cell r="BY139">
            <v>1059.0758000000001</v>
          </cell>
          <cell r="BZ139">
            <v>1029.8522</v>
          </cell>
          <cell r="CA139">
            <v>1015.9766</v>
          </cell>
          <cell r="CB139" t="e">
            <v>#N/A</v>
          </cell>
          <cell r="CC139" t="e">
            <v>#N/A</v>
          </cell>
          <cell r="CD139" t="e">
            <v>#N/A</v>
          </cell>
          <cell r="CE139" t="e">
            <v>#N/A</v>
          </cell>
          <cell r="CF139" t="e">
            <v>#N/A</v>
          </cell>
          <cell r="CG139" t="e">
            <v>#N/A</v>
          </cell>
          <cell r="CH139" t="e">
            <v>#N/A</v>
          </cell>
          <cell r="CI139" t="e">
            <v>#N/A</v>
          </cell>
          <cell r="CJ139" t="e">
            <v>#N/A</v>
          </cell>
          <cell r="CK139" t="e">
            <v>#N/A</v>
          </cell>
          <cell r="CL139" t="e">
            <v>#N/A</v>
          </cell>
          <cell r="CM139" t="e">
            <v>#N/A</v>
          </cell>
          <cell r="CN139" t="e">
            <v>#N/A</v>
          </cell>
          <cell r="CO139" t="e">
            <v>#N/A</v>
          </cell>
          <cell r="CP139" t="e">
            <v>#N/A</v>
          </cell>
          <cell r="CQ139" t="e">
            <v>#N/A</v>
          </cell>
          <cell r="CR139" t="e">
            <v>#N/A</v>
          </cell>
          <cell r="CS139" t="e">
            <v>#N/A</v>
          </cell>
          <cell r="CT139" t="e">
            <v>#N/A</v>
          </cell>
          <cell r="CU139" t="e">
            <v>#N/A</v>
          </cell>
          <cell r="CV139" t="e">
            <v>#N/A</v>
          </cell>
          <cell r="CW139" t="e">
            <v>#N/A</v>
          </cell>
          <cell r="CX139" t="e">
            <v>#N/A</v>
          </cell>
          <cell r="CY139" t="e">
            <v>#N/A</v>
          </cell>
          <cell r="CZ139" t="e">
            <v>#N/A</v>
          </cell>
          <cell r="DA139" t="e">
            <v>#N/A</v>
          </cell>
          <cell r="DB139" t="e">
            <v>#N/A</v>
          </cell>
          <cell r="DC139" t="e">
            <v>#N/A</v>
          </cell>
          <cell r="DD139" t="e">
            <v>#N/A</v>
          </cell>
          <cell r="DE139" t="e">
            <v>#N/A</v>
          </cell>
          <cell r="DF139" t="e">
            <v>#N/A</v>
          </cell>
          <cell r="DG139" t="e">
            <v>#N/A</v>
          </cell>
          <cell r="DH139" t="e">
            <v>#N/A</v>
          </cell>
          <cell r="DI139" t="e">
            <v>#N/A</v>
          </cell>
          <cell r="DJ139" t="e">
            <v>#N/A</v>
          </cell>
          <cell r="DK139" t="e">
            <v>#N/A</v>
          </cell>
          <cell r="DL139" t="e">
            <v>#N/A</v>
          </cell>
          <cell r="DM139" t="e">
            <v>#N/A</v>
          </cell>
          <cell r="DN139" t="e">
            <v>#N/A</v>
          </cell>
          <cell r="DO139" t="e">
            <v>#N/A</v>
          </cell>
          <cell r="DP139" t="e">
            <v>#N/A</v>
          </cell>
          <cell r="DQ139" t="e">
            <v>#N/A</v>
          </cell>
          <cell r="DR139" t="e">
            <v>#N/A</v>
          </cell>
          <cell r="DS139" t="e">
            <v>#N/A</v>
          </cell>
          <cell r="DT139" t="e">
            <v>#N/A</v>
          </cell>
        </row>
        <row r="140">
          <cell r="A140" t="str">
            <v>Maestropiece Platinum (USD)</v>
          </cell>
          <cell r="B140" t="str">
            <v>PT AXA Financial Indonesia</v>
          </cell>
          <cell r="C140" t="str">
            <v>SIE</v>
          </cell>
          <cell r="D140" t="str">
            <v>SIE</v>
          </cell>
          <cell r="E140" t="str">
            <v>Syequity</v>
          </cell>
          <cell r="F140">
            <v>1474.8</v>
          </cell>
          <cell r="G140">
            <v>1414.2</v>
          </cell>
          <cell r="H140">
            <v>1404.66</v>
          </cell>
          <cell r="I140">
            <v>1364.88</v>
          </cell>
          <cell r="J140">
            <v>1380.46</v>
          </cell>
          <cell r="K140">
            <v>1308</v>
          </cell>
          <cell r="L140">
            <v>1387.94</v>
          </cell>
          <cell r="M140">
            <v>1503.17</v>
          </cell>
          <cell r="N140">
            <v>1546.5450000000001</v>
          </cell>
          <cell r="O140">
            <v>217.84</v>
          </cell>
          <cell r="R140">
            <v>217.03</v>
          </cell>
          <cell r="S140">
            <v>215.72</v>
          </cell>
          <cell r="T140">
            <v>221.3</v>
          </cell>
          <cell r="V140">
            <v>760.50890000000004</v>
          </cell>
          <cell r="W140">
            <v>760.50890000000004</v>
          </cell>
          <cell r="X140">
            <v>760.50890000000004</v>
          </cell>
          <cell r="Y140">
            <v>729.75779999999997</v>
          </cell>
          <cell r="Z140">
            <v>760.50890000000004</v>
          </cell>
          <cell r="AA140">
            <v>760.50890000000004</v>
          </cell>
          <cell r="AB140">
            <v>760.50890000000004</v>
          </cell>
          <cell r="AC140">
            <v>760.50890000000004</v>
          </cell>
          <cell r="AD140">
            <v>760.50890000000004</v>
          </cell>
          <cell r="AE140">
            <v>729.75779999999997</v>
          </cell>
          <cell r="AF140">
            <v>729.75779999999997</v>
          </cell>
          <cell r="AG140">
            <v>720.55889999999999</v>
          </cell>
          <cell r="AH140">
            <v>701.61440000000005</v>
          </cell>
          <cell r="AI140">
            <v>734.34739999999999</v>
          </cell>
          <cell r="AJ140">
            <v>666.35720000000003</v>
          </cell>
          <cell r="AK140">
            <v>728.4674</v>
          </cell>
          <cell r="AL140">
            <v>784.98019999999997</v>
          </cell>
          <cell r="AM140">
            <v>724.32600000000002</v>
          </cell>
          <cell r="AN140">
            <v>728.50930000000005</v>
          </cell>
          <cell r="AO140">
            <v>726.55909999999994</v>
          </cell>
          <cell r="AP140">
            <v>703.53309999999999</v>
          </cell>
          <cell r="AQ140">
            <v>660.66030000000001</v>
          </cell>
          <cell r="AR140">
            <v>675.37829999999997</v>
          </cell>
          <cell r="AS140">
            <v>714.0711</v>
          </cell>
          <cell r="AT140">
            <v>706.25360000000001</v>
          </cell>
          <cell r="AU140">
            <v>716.41039999999998</v>
          </cell>
          <cell r="AV140">
            <v>697.82410000000004</v>
          </cell>
          <cell r="AW140">
            <v>632.15329999999994</v>
          </cell>
          <cell r="AX140">
            <v>637.41520000000003</v>
          </cell>
          <cell r="AY140">
            <v>596.90449999999998</v>
          </cell>
          <cell r="AZ140" t="e">
            <v>#N/A</v>
          </cell>
          <cell r="BA140" t="e">
            <v>#N/A</v>
          </cell>
          <cell r="BB140" t="e">
            <v>#N/A</v>
          </cell>
          <cell r="BC140" t="e">
            <v>#N/A</v>
          </cell>
          <cell r="BD140">
            <v>555.19759999999997</v>
          </cell>
          <cell r="BE140">
            <v>538.28959999999995</v>
          </cell>
          <cell r="BF140" t="e">
            <v>#N/A</v>
          </cell>
          <cell r="BG140" t="e">
            <v>#N/A</v>
          </cell>
          <cell r="BH140" t="e">
            <v>#N/A</v>
          </cell>
          <cell r="BI140" t="e">
            <v>#N/A</v>
          </cell>
          <cell r="BJ140" t="e">
            <v>#N/A</v>
          </cell>
          <cell r="BK140" t="e">
            <v>#N/A</v>
          </cell>
          <cell r="BL140">
            <v>380.51580000000001</v>
          </cell>
          <cell r="BM140">
            <v>330.0274</v>
          </cell>
          <cell r="BN140">
            <v>1.2077</v>
          </cell>
          <cell r="BO140">
            <v>1.2077</v>
          </cell>
          <cell r="BP140">
            <v>1.2017</v>
          </cell>
          <cell r="BQ140">
            <v>1.1988000000000001</v>
          </cell>
          <cell r="BR140">
            <v>1.1901999999999999</v>
          </cell>
          <cell r="BS140">
            <v>1.1819999999999999</v>
          </cell>
          <cell r="BT140">
            <v>1.1865000000000001</v>
          </cell>
          <cell r="BU140">
            <v>1.1656</v>
          </cell>
          <cell r="BV140">
            <v>1.1953</v>
          </cell>
          <cell r="BW140">
            <v>1.2011000000000001</v>
          </cell>
          <cell r="BX140">
            <v>1.1935</v>
          </cell>
          <cell r="BY140">
            <v>1.1845000000000001</v>
          </cell>
          <cell r="BZ140">
            <v>1.1725000000000001</v>
          </cell>
          <cell r="CA140">
            <v>1.1729000000000001</v>
          </cell>
          <cell r="CB140" t="e">
            <v>#N/A</v>
          </cell>
          <cell r="CC140" t="e">
            <v>#N/A</v>
          </cell>
          <cell r="CD140" t="e">
            <v>#N/A</v>
          </cell>
          <cell r="CE140" t="e">
            <v>#N/A</v>
          </cell>
          <cell r="CF140" t="e">
            <v>#N/A</v>
          </cell>
          <cell r="CG140" t="e">
            <v>#N/A</v>
          </cell>
          <cell r="CH140" t="e">
            <v>#N/A</v>
          </cell>
          <cell r="CI140" t="e">
            <v>#N/A</v>
          </cell>
          <cell r="CJ140" t="e">
            <v>#N/A</v>
          </cell>
          <cell r="CK140" t="e">
            <v>#N/A</v>
          </cell>
          <cell r="CL140" t="e">
            <v>#N/A</v>
          </cell>
          <cell r="CM140" t="e">
            <v>#N/A</v>
          </cell>
          <cell r="CN140" t="e">
            <v>#N/A</v>
          </cell>
          <cell r="CO140" t="e">
            <v>#N/A</v>
          </cell>
          <cell r="CP140" t="e">
            <v>#N/A</v>
          </cell>
          <cell r="CQ140" t="e">
            <v>#N/A</v>
          </cell>
          <cell r="CR140" t="e">
            <v>#N/A</v>
          </cell>
          <cell r="CS140" t="e">
            <v>#N/A</v>
          </cell>
          <cell r="CT140" t="e">
            <v>#N/A</v>
          </cell>
          <cell r="CU140" t="e">
            <v>#N/A</v>
          </cell>
          <cell r="CV140" t="e">
            <v>#N/A</v>
          </cell>
          <cell r="CW140" t="e">
            <v>#N/A</v>
          </cell>
          <cell r="CX140" t="e">
            <v>#N/A</v>
          </cell>
          <cell r="CY140" t="e">
            <v>#N/A</v>
          </cell>
          <cell r="CZ140" t="e">
            <v>#N/A</v>
          </cell>
          <cell r="DA140" t="e">
            <v>#N/A</v>
          </cell>
          <cell r="DB140" t="e">
            <v>#N/A</v>
          </cell>
          <cell r="DC140" t="e">
            <v>#N/A</v>
          </cell>
          <cell r="DD140" t="e">
            <v>#N/A</v>
          </cell>
          <cell r="DE140" t="e">
            <v>#N/A</v>
          </cell>
          <cell r="DF140" t="e">
            <v>#N/A</v>
          </cell>
          <cell r="DG140" t="e">
            <v>#N/A</v>
          </cell>
          <cell r="DH140" t="e">
            <v>#N/A</v>
          </cell>
          <cell r="DI140" t="e">
            <v>#N/A</v>
          </cell>
          <cell r="DJ140" t="e">
            <v>#N/A</v>
          </cell>
          <cell r="DK140" t="e">
            <v>#N/A</v>
          </cell>
          <cell r="DL140" t="e">
            <v>#N/A</v>
          </cell>
          <cell r="DM140" t="e">
            <v>#N/A</v>
          </cell>
          <cell r="DN140">
            <v>1.0155000000000001</v>
          </cell>
          <cell r="DO140">
            <v>1.0155000000000001</v>
          </cell>
          <cell r="DP140">
            <v>1.0317000000000001</v>
          </cell>
          <cell r="DQ140">
            <v>1.0173000000000001</v>
          </cell>
          <cell r="DR140">
            <v>0.98980000000000001</v>
          </cell>
          <cell r="DS140">
            <v>0.98740000000000006</v>
          </cell>
          <cell r="DT140" t="e">
            <v>#N/A</v>
          </cell>
        </row>
        <row r="141">
          <cell r="A141" t="str">
            <v>Maestropiece Platinum 02 (USD)</v>
          </cell>
          <cell r="B141" t="str">
            <v>PT AXA Financial Indonesia</v>
          </cell>
          <cell r="D141" t="str">
            <v>SMF</v>
          </cell>
          <cell r="E141" t="str">
            <v>Sybalance</v>
          </cell>
          <cell r="F141">
            <v>1310.76</v>
          </cell>
          <cell r="G141">
            <v>1275.95</v>
          </cell>
          <cell r="H141">
            <v>1268.03</v>
          </cell>
          <cell r="I141">
            <v>1233.98</v>
          </cell>
          <cell r="J141">
            <v>1246.8599999999999</v>
          </cell>
          <cell r="K141">
            <v>1208.19</v>
          </cell>
          <cell r="L141">
            <v>1262.77</v>
          </cell>
          <cell r="M141">
            <v>1314.41</v>
          </cell>
          <cell r="N141">
            <v>1328.04</v>
          </cell>
          <cell r="O141">
            <v>1368.72</v>
          </cell>
          <cell r="P141">
            <v>1328.27</v>
          </cell>
          <cell r="Q141">
            <v>1388.99</v>
          </cell>
          <cell r="R141">
            <v>1390.51</v>
          </cell>
          <cell r="S141">
            <v>1373.08</v>
          </cell>
          <cell r="T141">
            <v>1356.95</v>
          </cell>
          <cell r="U141">
            <v>1348.36</v>
          </cell>
          <cell r="V141">
            <v>1322.25</v>
          </cell>
          <cell r="W141">
            <v>1339.04</v>
          </cell>
          <cell r="X141">
            <v>1351.32</v>
          </cell>
          <cell r="Y141">
            <v>1349.11</v>
          </cell>
          <cell r="Z141">
            <v>146.7988</v>
          </cell>
          <cell r="AA141">
            <v>146.7988</v>
          </cell>
          <cell r="AB141">
            <v>146.7988</v>
          </cell>
          <cell r="AC141">
            <v>146.7988</v>
          </cell>
          <cell r="AD141">
            <v>146.7988</v>
          </cell>
          <cell r="AE141">
            <v>139.58539999999999</v>
          </cell>
          <cell r="AF141">
            <v>139.58539999999999</v>
          </cell>
          <cell r="AG141">
            <v>137.10069999999999</v>
          </cell>
          <cell r="AH141">
            <v>133.29769999999999</v>
          </cell>
          <cell r="AI141">
            <v>141.0574</v>
          </cell>
          <cell r="AJ141">
            <v>128.71369999999999</v>
          </cell>
          <cell r="AK141">
            <v>141.2987</v>
          </cell>
          <cell r="AL141">
            <v>151.94730000000001</v>
          </cell>
          <cell r="AM141">
            <v>140.29320000000001</v>
          </cell>
          <cell r="AN141">
            <v>141.2458</v>
          </cell>
          <cell r="AO141">
            <v>141.22149999999999</v>
          </cell>
          <cell r="AP141">
            <v>137.6532</v>
          </cell>
          <cell r="AQ141">
            <v>129.04089999999999</v>
          </cell>
          <cell r="AR141">
            <v>133.27080000000001</v>
          </cell>
          <cell r="AS141">
            <v>142.17359999999999</v>
          </cell>
          <cell r="AT141">
            <v>137.92420000000001</v>
          </cell>
          <cell r="AU141">
            <v>139.91650000000001</v>
          </cell>
          <cell r="AV141">
            <v>134.99180000000001</v>
          </cell>
          <cell r="AW141">
            <v>123.0014</v>
          </cell>
          <cell r="AX141">
            <v>124.42140000000001</v>
          </cell>
          <cell r="AY141">
            <v>116.72709999999999</v>
          </cell>
          <cell r="AZ141" t="e">
            <v>#N/A</v>
          </cell>
          <cell r="BA141" t="e">
            <v>#N/A</v>
          </cell>
          <cell r="BB141" t="e">
            <v>#N/A</v>
          </cell>
          <cell r="BC141" t="e">
            <v>#N/A</v>
          </cell>
          <cell r="BD141">
            <v>108.81440000000001</v>
          </cell>
          <cell r="BE141">
            <v>105.64490000000001</v>
          </cell>
          <cell r="BF141" t="e">
            <v>#N/A</v>
          </cell>
          <cell r="BG141" t="e">
            <v>#N/A</v>
          </cell>
          <cell r="BH141" t="e">
            <v>#N/A</v>
          </cell>
          <cell r="BI141" t="e">
            <v>#N/A</v>
          </cell>
          <cell r="BJ141" t="e">
            <v>#N/A</v>
          </cell>
          <cell r="BK141" t="e">
            <v>#N/A</v>
          </cell>
          <cell r="BL141">
            <v>80.593599999999995</v>
          </cell>
          <cell r="BM141">
            <v>68.316900000000004</v>
          </cell>
          <cell r="BN141">
            <v>1.1978</v>
          </cell>
          <cell r="BO141">
            <v>1.1978</v>
          </cell>
          <cell r="BP141">
            <v>1.1918</v>
          </cell>
          <cell r="BQ141">
            <v>1.1888000000000001</v>
          </cell>
          <cell r="BR141">
            <v>1.1801999999999999</v>
          </cell>
          <cell r="BS141">
            <v>1.1719999999999999</v>
          </cell>
          <cell r="BT141">
            <v>1.1765000000000001</v>
          </cell>
          <cell r="BU141">
            <v>1.1556</v>
          </cell>
          <cell r="BV141">
            <v>1.1856</v>
          </cell>
          <cell r="BW141">
            <v>1.1917</v>
          </cell>
          <cell r="BX141">
            <v>1.1841999999999999</v>
          </cell>
          <cell r="BY141">
            <v>1.1754</v>
          </cell>
          <cell r="BZ141">
            <v>1.1636</v>
          </cell>
          <cell r="CA141">
            <v>1.1640999999999999</v>
          </cell>
          <cell r="CB141" t="e">
            <v>#N/A</v>
          </cell>
          <cell r="CC141" t="e">
            <v>#N/A</v>
          </cell>
          <cell r="CD141" t="e">
            <v>#N/A</v>
          </cell>
          <cell r="CE141" t="e">
            <v>#N/A</v>
          </cell>
          <cell r="CF141" t="e">
            <v>#N/A</v>
          </cell>
          <cell r="CG141" t="e">
            <v>#N/A</v>
          </cell>
          <cell r="CH141" t="e">
            <v>#N/A</v>
          </cell>
          <cell r="CI141" t="e">
            <v>#N/A</v>
          </cell>
          <cell r="CJ141" t="e">
            <v>#N/A</v>
          </cell>
          <cell r="CK141" t="e">
            <v>#N/A</v>
          </cell>
          <cell r="CL141" t="e">
            <v>#N/A</v>
          </cell>
          <cell r="CM141" t="e">
            <v>#N/A</v>
          </cell>
          <cell r="CN141" t="e">
            <v>#N/A</v>
          </cell>
          <cell r="CO141" t="e">
            <v>#N/A</v>
          </cell>
          <cell r="CP141" t="e">
            <v>#N/A</v>
          </cell>
          <cell r="CQ141" t="e">
            <v>#N/A</v>
          </cell>
          <cell r="CR141" t="e">
            <v>#N/A</v>
          </cell>
          <cell r="CS141" t="e">
            <v>#N/A</v>
          </cell>
          <cell r="CT141" t="e">
            <v>#N/A</v>
          </cell>
          <cell r="CU141" t="e">
            <v>#N/A</v>
          </cell>
          <cell r="CV141" t="e">
            <v>#N/A</v>
          </cell>
          <cell r="CW141" t="e">
            <v>#N/A</v>
          </cell>
          <cell r="CX141" t="e">
            <v>#N/A</v>
          </cell>
          <cell r="CY141" t="e">
            <v>#N/A</v>
          </cell>
          <cell r="CZ141" t="e">
            <v>#N/A</v>
          </cell>
          <cell r="DA141" t="e">
            <v>#N/A</v>
          </cell>
          <cell r="DB141" t="e">
            <v>#N/A</v>
          </cell>
          <cell r="DC141" t="e">
            <v>#N/A</v>
          </cell>
          <cell r="DD141" t="e">
            <v>#N/A</v>
          </cell>
          <cell r="DE141" t="e">
            <v>#N/A</v>
          </cell>
          <cell r="DF141" t="e">
            <v>#N/A</v>
          </cell>
          <cell r="DG141" t="e">
            <v>#N/A</v>
          </cell>
          <cell r="DH141" t="e">
            <v>#N/A</v>
          </cell>
          <cell r="DI141" t="e">
            <v>#N/A</v>
          </cell>
          <cell r="DJ141" t="e">
            <v>#N/A</v>
          </cell>
          <cell r="DK141" t="e">
            <v>#N/A</v>
          </cell>
          <cell r="DL141" t="e">
            <v>#N/A</v>
          </cell>
          <cell r="DM141" t="e">
            <v>#N/A</v>
          </cell>
          <cell r="DN141" t="e">
            <v>#N/A</v>
          </cell>
          <cell r="DO141" t="e">
            <v>#N/A</v>
          </cell>
          <cell r="DP141" t="e">
            <v>#N/A</v>
          </cell>
          <cell r="DQ141" t="e">
            <v>#N/A</v>
          </cell>
          <cell r="DR141" t="e">
            <v>#N/A</v>
          </cell>
          <cell r="DS141" t="e">
            <v>#N/A</v>
          </cell>
          <cell r="DT141" t="e">
            <v>#N/A</v>
          </cell>
        </row>
        <row r="142">
          <cell r="A142" t="str">
            <v>Maestro Equity Syariah Rupiah</v>
          </cell>
          <cell r="B142" t="str">
            <v>PT AXA Financial Indonesia</v>
          </cell>
          <cell r="C142" t="str">
            <v>SIE</v>
          </cell>
          <cell r="D142" t="str">
            <v>SIE</v>
          </cell>
          <cell r="E142" t="str">
            <v>Syequity</v>
          </cell>
          <cell r="F142">
            <v>1562.31</v>
          </cell>
          <cell r="G142">
            <v>1555.58</v>
          </cell>
          <cell r="H142">
            <v>1565.11</v>
          </cell>
          <cell r="I142">
            <v>1556.92</v>
          </cell>
          <cell r="J142">
            <v>1675.22</v>
          </cell>
          <cell r="K142">
            <v>1665.45</v>
          </cell>
          <cell r="L142">
            <v>1694.63</v>
          </cell>
          <cell r="M142">
            <v>1678.24</v>
          </cell>
          <cell r="N142">
            <v>1612.06</v>
          </cell>
          <cell r="O142">
            <v>1520.49</v>
          </cell>
          <cell r="P142">
            <v>1531.18</v>
          </cell>
          <cell r="Q142">
            <v>1518.89</v>
          </cell>
          <cell r="R142">
            <v>1474.8</v>
          </cell>
          <cell r="S142">
            <v>1414.2</v>
          </cell>
          <cell r="T142">
            <v>1404.66</v>
          </cell>
          <cell r="U142">
            <v>1364.88</v>
          </cell>
          <cell r="V142">
            <v>1380.46</v>
          </cell>
          <cell r="W142">
            <v>1308</v>
          </cell>
          <cell r="X142">
            <v>1387.94</v>
          </cell>
          <cell r="Y142">
            <v>1503.17</v>
          </cell>
          <cell r="Z142">
            <v>1546.5450000000001</v>
          </cell>
          <cell r="AA142">
            <v>137.22450000000001</v>
          </cell>
          <cell r="AB142">
            <v>137.22450000000001</v>
          </cell>
          <cell r="AC142">
            <v>137.22450000000001</v>
          </cell>
          <cell r="AD142">
            <v>137.22450000000001</v>
          </cell>
          <cell r="AE142">
            <v>133.67570000000001</v>
          </cell>
          <cell r="AF142">
            <v>133.67570000000001</v>
          </cell>
          <cell r="AG142">
            <v>130.82409999999999</v>
          </cell>
          <cell r="AH142">
            <v>127.2068</v>
          </cell>
          <cell r="AI142">
            <v>132.78630000000001</v>
          </cell>
          <cell r="AJ142">
            <v>124.5364</v>
          </cell>
          <cell r="AK142">
            <v>132.09530000000001</v>
          </cell>
          <cell r="AL142">
            <v>139.75290000000001</v>
          </cell>
          <cell r="AM142">
            <v>131.96700000000001</v>
          </cell>
          <cell r="AN142">
            <v>132.5564</v>
          </cell>
          <cell r="AO142">
            <v>132.22900000000001</v>
          </cell>
          <cell r="AP142">
            <v>129.05520000000001</v>
          </cell>
          <cell r="AQ142">
            <v>122.3382</v>
          </cell>
          <cell r="AR142">
            <v>125.0325</v>
          </cell>
          <cell r="AS142">
            <v>132.9768</v>
          </cell>
          <cell r="AT142">
            <v>130.61340000000001</v>
          </cell>
          <cell r="AU142">
            <v>133.73320000000001</v>
          </cell>
          <cell r="AV142">
            <v>130.03540000000001</v>
          </cell>
          <cell r="AW142">
            <v>120.8224</v>
          </cell>
          <cell r="AX142">
            <v>122.2384</v>
          </cell>
          <cell r="AY142">
            <v>116.7786</v>
          </cell>
          <cell r="AZ142" t="e">
            <v>#N/A</v>
          </cell>
          <cell r="BA142" t="e">
            <v>#N/A</v>
          </cell>
          <cell r="BB142" t="e">
            <v>#N/A</v>
          </cell>
          <cell r="BC142">
            <v>1600.99</v>
          </cell>
          <cell r="BD142">
            <v>1600.99</v>
          </cell>
          <cell r="BE142">
            <v>1615.46</v>
          </cell>
          <cell r="BF142">
            <v>1615.46</v>
          </cell>
          <cell r="BG142">
            <v>1659.27</v>
          </cell>
          <cell r="BH142">
            <v>1308</v>
          </cell>
          <cell r="BI142" t="e">
            <v>#N/A</v>
          </cell>
          <cell r="BJ142" t="e">
            <v>#N/A</v>
          </cell>
          <cell r="BK142" t="e">
            <v>#N/A</v>
          </cell>
          <cell r="BL142">
            <v>85.665400000000005</v>
          </cell>
          <cell r="BM142">
            <v>76.0886</v>
          </cell>
          <cell r="BN142">
            <v>1626.18</v>
          </cell>
          <cell r="BO142">
            <v>1626.18</v>
          </cell>
          <cell r="BP142">
            <v>1554.2381</v>
          </cell>
          <cell r="BQ142">
            <v>1545.8253</v>
          </cell>
          <cell r="BR142">
            <v>1499.3063</v>
          </cell>
          <cell r="BS142">
            <v>1454.0787</v>
          </cell>
          <cell r="BT142">
            <v>1522.4902999999999</v>
          </cell>
          <cell r="BU142">
            <v>1403.2131999999999</v>
          </cell>
          <cell r="BV142">
            <v>1525.8925999999999</v>
          </cell>
          <cell r="BW142">
            <v>1632.5359000000001</v>
          </cell>
          <cell r="BX142">
            <v>1532.2788</v>
          </cell>
          <cell r="BY142">
            <v>1537.6157000000001</v>
          </cell>
          <cell r="BZ142">
            <v>1538.7001</v>
          </cell>
          <cell r="CA142">
            <v>1498.4041999999999</v>
          </cell>
          <cell r="CB142">
            <v>1441.3757000000001</v>
          </cell>
          <cell r="CC142">
            <v>1470.8589999999999</v>
          </cell>
          <cell r="CD142">
            <v>1592.3139000000001</v>
          </cell>
          <cell r="CE142">
            <v>1560.6193000000001</v>
          </cell>
          <cell r="CF142">
            <v>1606.7234000000001</v>
          </cell>
          <cell r="CG142">
            <v>1538.4485999999999</v>
          </cell>
          <cell r="CH142">
            <v>1419.9117000000001</v>
          </cell>
          <cell r="CI142">
            <v>1430.6061999999999</v>
          </cell>
          <cell r="CJ142">
            <v>1354.8532</v>
          </cell>
          <cell r="CK142">
            <v>1272.9728</v>
          </cell>
          <cell r="CL142">
            <v>1400.1663000000001</v>
          </cell>
          <cell r="CM142">
            <v>1355.5219</v>
          </cell>
          <cell r="CN142">
            <v>1286.9084</v>
          </cell>
          <cell r="CO142">
            <v>1300.6226999999999</v>
          </cell>
          <cell r="CP142">
            <v>1257.6938</v>
          </cell>
          <cell r="CQ142">
            <v>1221.6537000000001</v>
          </cell>
          <cell r="CR142">
            <v>1182.5565999999999</v>
          </cell>
          <cell r="CS142">
            <v>1227.2646</v>
          </cell>
          <cell r="CT142">
            <v>1215.5326</v>
          </cell>
          <cell r="CU142" t="e">
            <v>#N/A</v>
          </cell>
          <cell r="CV142" t="e">
            <v>#N/A</v>
          </cell>
          <cell r="CW142" t="e">
            <v>#N/A</v>
          </cell>
          <cell r="CX142" t="e">
            <v>#N/A</v>
          </cell>
          <cell r="CY142" t="e">
            <v>#N/A</v>
          </cell>
          <cell r="CZ142" t="e">
            <v>#N/A</v>
          </cell>
          <cell r="DA142" t="e">
            <v>#N/A</v>
          </cell>
          <cell r="DB142" t="e">
            <v>#N/A</v>
          </cell>
          <cell r="DC142" t="e">
            <v>#N/A</v>
          </cell>
          <cell r="DD142" t="e">
            <v>#N/A</v>
          </cell>
          <cell r="DE142" t="e">
            <v>#N/A</v>
          </cell>
          <cell r="DF142" t="e">
            <v>#N/A</v>
          </cell>
          <cell r="DG142" t="e">
            <v>#N/A</v>
          </cell>
          <cell r="DH142" t="e">
            <v>#N/A</v>
          </cell>
          <cell r="DI142" t="e">
            <v>#N/A</v>
          </cell>
          <cell r="DJ142" t="e">
            <v>#N/A</v>
          </cell>
          <cell r="DK142" t="e">
            <v>#N/A</v>
          </cell>
          <cell r="DL142" t="e">
            <v>#N/A</v>
          </cell>
          <cell r="DM142" t="e">
            <v>#N/A</v>
          </cell>
          <cell r="DN142" t="e">
            <v>#N/A</v>
          </cell>
          <cell r="DO142" t="e">
            <v>#N/A</v>
          </cell>
          <cell r="DP142" t="e">
            <v>#N/A</v>
          </cell>
          <cell r="DQ142" t="e">
            <v>#N/A</v>
          </cell>
          <cell r="DR142" t="e">
            <v>#N/A</v>
          </cell>
          <cell r="DS142" t="e">
            <v>#N/A</v>
          </cell>
          <cell r="DT142" t="e">
            <v>#N/A</v>
          </cell>
        </row>
        <row r="143">
          <cell r="A143" t="str">
            <v>Maestro Balanced Syariah Rupiah</v>
          </cell>
          <cell r="B143" t="str">
            <v>PT AXA Financial Indonesia</v>
          </cell>
          <cell r="D143" t="str">
            <v>SMF</v>
          </cell>
          <cell r="E143" t="str">
            <v>Sybalance</v>
          </cell>
          <cell r="F143">
            <v>1397.44</v>
          </cell>
          <cell r="G143">
            <v>1391.79</v>
          </cell>
          <cell r="H143">
            <v>1394.36</v>
          </cell>
          <cell r="I143">
            <v>1382.79</v>
          </cell>
          <cell r="J143">
            <v>1455.76</v>
          </cell>
          <cell r="K143">
            <v>1443.09</v>
          </cell>
          <cell r="L143">
            <v>1445.15</v>
          </cell>
          <cell r="M143">
            <v>1426.35</v>
          </cell>
          <cell r="N143">
            <v>1386.81</v>
          </cell>
          <cell r="O143">
            <v>1328.13</v>
          </cell>
          <cell r="P143">
            <v>1329.45</v>
          </cell>
          <cell r="Q143">
            <v>1328.8</v>
          </cell>
          <cell r="R143">
            <v>1310.76</v>
          </cell>
          <cell r="S143">
            <v>1275.95</v>
          </cell>
          <cell r="T143">
            <v>1268.03</v>
          </cell>
          <cell r="U143">
            <v>1233.98</v>
          </cell>
          <cell r="V143">
            <v>1246.8599999999999</v>
          </cell>
          <cell r="W143">
            <v>1208.19</v>
          </cell>
          <cell r="X143">
            <v>1262.77</v>
          </cell>
          <cell r="Y143">
            <v>1314.41</v>
          </cell>
          <cell r="Z143">
            <v>1328.04</v>
          </cell>
          <cell r="AA143">
            <v>1368.72</v>
          </cell>
          <cell r="AB143">
            <v>1328.27</v>
          </cell>
          <cell r="AC143">
            <v>1388.99</v>
          </cell>
          <cell r="AD143">
            <v>1390.51</v>
          </cell>
          <cell r="AE143">
            <v>1373.08</v>
          </cell>
          <cell r="AF143">
            <v>1356.95</v>
          </cell>
          <cell r="AG143">
            <v>1348.36</v>
          </cell>
          <cell r="AH143">
            <v>1322.25</v>
          </cell>
          <cell r="AI143">
            <v>1339.04</v>
          </cell>
          <cell r="AJ143">
            <v>1351.32</v>
          </cell>
          <cell r="AK143">
            <v>1349.11</v>
          </cell>
          <cell r="AL143">
            <v>1304.4100000000001</v>
          </cell>
          <cell r="AM143">
            <v>1307.57</v>
          </cell>
          <cell r="AN143">
            <v>1300.4100000000001</v>
          </cell>
          <cell r="AO143">
            <v>1276.42</v>
          </cell>
          <cell r="AP143">
            <v>1251.77</v>
          </cell>
          <cell r="AQ143">
            <v>1224.5288</v>
          </cell>
          <cell r="AR143">
            <v>1209.17</v>
          </cell>
          <cell r="AS143">
            <v>1206.6400000000001</v>
          </cell>
          <cell r="AT143">
            <v>1257.96</v>
          </cell>
          <cell r="AU143">
            <v>1228.0999999999999</v>
          </cell>
          <cell r="AV143">
            <v>1237.3399999999999</v>
          </cell>
          <cell r="AW143">
            <v>1312.14</v>
          </cell>
          <cell r="AX143">
            <v>1378.48</v>
          </cell>
          <cell r="AY143">
            <v>1412.35</v>
          </cell>
          <cell r="AZ143">
            <v>1393.1305</v>
          </cell>
          <cell r="BA143">
            <v>1433.57</v>
          </cell>
          <cell r="BB143">
            <v>1384.96</v>
          </cell>
          <cell r="BC143">
            <v>1313.87</v>
          </cell>
          <cell r="BD143">
            <v>1306.8599999999999</v>
          </cell>
          <cell r="BE143">
            <v>1319.95</v>
          </cell>
          <cell r="BF143">
            <v>1319.95</v>
          </cell>
          <cell r="BG143">
            <v>1322.88</v>
          </cell>
          <cell r="BH143">
            <v>1208.29</v>
          </cell>
          <cell r="BI143">
            <v>1277.22</v>
          </cell>
          <cell r="BJ143">
            <v>1277.22</v>
          </cell>
          <cell r="BK143">
            <v>1295.9369999999999</v>
          </cell>
          <cell r="BL143">
            <v>1261.9623999999999</v>
          </cell>
          <cell r="BM143">
            <v>1244.5066999999999</v>
          </cell>
          <cell r="BN143">
            <v>1312.29</v>
          </cell>
          <cell r="BO143">
            <v>1321.48</v>
          </cell>
          <cell r="BP143">
            <v>1282.616</v>
          </cell>
          <cell r="BQ143">
            <v>1274.5734</v>
          </cell>
          <cell r="BR143">
            <v>1236.8091999999999</v>
          </cell>
          <cell r="BS143">
            <v>1210.2246</v>
          </cell>
          <cell r="BT143">
            <v>1241.0867000000001</v>
          </cell>
          <cell r="BU143">
            <v>1173.3441</v>
          </cell>
          <cell r="BV143">
            <v>1246.4827</v>
          </cell>
          <cell r="BW143">
            <v>1329.548</v>
          </cell>
          <cell r="BX143">
            <v>1267.3304000000001</v>
          </cell>
          <cell r="BY143">
            <v>1272.7073</v>
          </cell>
          <cell r="BZ143">
            <v>1269.6215</v>
          </cell>
          <cell r="CA143">
            <v>1237.8242</v>
          </cell>
          <cell r="CB143">
            <v>1197.8619000000001</v>
          </cell>
          <cell r="CC143">
            <v>1220.9763</v>
          </cell>
          <cell r="CD143">
            <v>1299.0969</v>
          </cell>
          <cell r="CE143">
            <v>1282.5535</v>
          </cell>
          <cell r="CF143">
            <v>1306.7292</v>
          </cell>
          <cell r="CG143">
            <v>1251.9719</v>
          </cell>
          <cell r="CH143">
            <v>1203.4698000000001</v>
          </cell>
          <cell r="CI143">
            <v>1208.386</v>
          </cell>
          <cell r="CJ143">
            <v>1165.086</v>
          </cell>
          <cell r="CK143">
            <v>1117.8900000000001</v>
          </cell>
          <cell r="CL143">
            <v>1176.355</v>
          </cell>
          <cell r="CM143">
            <v>1146.9396999999999</v>
          </cell>
          <cell r="CN143">
            <v>1105.2883999999999</v>
          </cell>
          <cell r="CO143">
            <v>1105.8017</v>
          </cell>
          <cell r="CP143">
            <v>1084.7420999999999</v>
          </cell>
          <cell r="CQ143">
            <v>1066.155</v>
          </cell>
          <cell r="CR143">
            <v>1042.6002000000001</v>
          </cell>
          <cell r="CS143">
            <v>1078.6507999999999</v>
          </cell>
          <cell r="CT143">
            <v>1046.8658</v>
          </cell>
          <cell r="CU143" t="e">
            <v>#N/A</v>
          </cell>
          <cell r="CV143" t="e">
            <v>#N/A</v>
          </cell>
          <cell r="CW143" t="e">
            <v>#N/A</v>
          </cell>
          <cell r="CX143" t="e">
            <v>#N/A</v>
          </cell>
          <cell r="CY143" t="e">
            <v>#N/A</v>
          </cell>
          <cell r="CZ143" t="e">
            <v>#N/A</v>
          </cell>
          <cell r="DA143" t="e">
            <v>#N/A</v>
          </cell>
          <cell r="DB143" t="e">
            <v>#N/A</v>
          </cell>
          <cell r="DC143" t="e">
            <v>#N/A</v>
          </cell>
          <cell r="DD143" t="e">
            <v>#N/A</v>
          </cell>
          <cell r="DE143" t="e">
            <v>#N/A</v>
          </cell>
          <cell r="DF143" t="e">
            <v>#N/A</v>
          </cell>
          <cell r="DG143" t="e">
            <v>#N/A</v>
          </cell>
          <cell r="DH143" t="e">
            <v>#N/A</v>
          </cell>
          <cell r="DI143" t="e">
            <v>#N/A</v>
          </cell>
          <cell r="DJ143" t="e">
            <v>#N/A</v>
          </cell>
          <cell r="DK143" t="e">
            <v>#N/A</v>
          </cell>
          <cell r="DL143" t="e">
            <v>#N/A</v>
          </cell>
          <cell r="DM143" t="e">
            <v>#N/A</v>
          </cell>
          <cell r="DN143" t="e">
            <v>#N/A</v>
          </cell>
          <cell r="DO143" t="e">
            <v>#N/A</v>
          </cell>
          <cell r="DP143" t="e">
            <v>#N/A</v>
          </cell>
          <cell r="DQ143" t="e">
            <v>#N/A</v>
          </cell>
          <cell r="DR143" t="e">
            <v>#N/A</v>
          </cell>
          <cell r="DS143" t="e">
            <v>#N/A</v>
          </cell>
          <cell r="DT143" t="e">
            <v>#N/A</v>
          </cell>
        </row>
        <row r="144">
          <cell r="A144" t="str">
            <v>Mandiri Secure Money US$</v>
          </cell>
          <cell r="B144" t="str">
            <v>AXA Mandiri Financial Services</v>
          </cell>
          <cell r="D144" t="str">
            <v>RFF</v>
          </cell>
          <cell r="E144" t="str">
            <v>Fixed</v>
          </cell>
          <cell r="F144">
            <v>248.61</v>
          </cell>
          <cell r="G144">
            <v>247.46</v>
          </cell>
          <cell r="H144">
            <v>241.61</v>
          </cell>
          <cell r="I144">
            <v>242.82</v>
          </cell>
          <cell r="J144">
            <v>238.08</v>
          </cell>
          <cell r="K144">
            <v>228.26</v>
          </cell>
          <cell r="L144">
            <v>235.79</v>
          </cell>
          <cell r="M144">
            <v>238.02</v>
          </cell>
          <cell r="N144">
            <v>239.98</v>
          </cell>
          <cell r="O144">
            <v>240.36</v>
          </cell>
          <cell r="P144">
            <v>243.83</v>
          </cell>
          <cell r="Q144">
            <v>246.55</v>
          </cell>
          <cell r="R144">
            <v>251.19</v>
          </cell>
          <cell r="S144">
            <v>248.38</v>
          </cell>
          <cell r="T144">
            <v>237.17</v>
          </cell>
          <cell r="U144">
            <v>237.78</v>
          </cell>
          <cell r="V144">
            <v>233.36</v>
          </cell>
          <cell r="W144">
            <v>228.2</v>
          </cell>
          <cell r="X144">
            <v>230.53</v>
          </cell>
          <cell r="Y144">
            <v>229.97</v>
          </cell>
          <cell r="Z144">
            <v>163.98910000000001</v>
          </cell>
          <cell r="AA144">
            <v>163.98910000000001</v>
          </cell>
          <cell r="AB144">
            <v>163.98910000000001</v>
          </cell>
          <cell r="AC144">
            <v>163.98910000000001</v>
          </cell>
          <cell r="AD144">
            <v>163.98910000000001</v>
          </cell>
          <cell r="AE144">
            <v>155.93100000000001</v>
          </cell>
          <cell r="AF144">
            <v>155.93100000000001</v>
          </cell>
          <cell r="AG144">
            <v>151.20830000000001</v>
          </cell>
          <cell r="AH144">
            <v>147.0069</v>
          </cell>
          <cell r="AI144">
            <v>153.60339999999999</v>
          </cell>
          <cell r="AJ144">
            <v>141.50030000000001</v>
          </cell>
          <cell r="AK144">
            <v>153.1909</v>
          </cell>
          <cell r="AL144">
            <v>163.7277</v>
          </cell>
          <cell r="AM144">
            <v>153.86070000000001</v>
          </cell>
          <cell r="AN144">
            <v>154.3854</v>
          </cell>
          <cell r="AO144">
            <v>154.4736</v>
          </cell>
          <cell r="AP144">
            <v>150.46299999999999</v>
          </cell>
          <cell r="AQ144">
            <v>144.72749999999999</v>
          </cell>
          <cell r="AR144">
            <v>147.60839999999999</v>
          </cell>
          <cell r="AS144">
            <v>159.76089999999999</v>
          </cell>
          <cell r="AT144">
            <v>156.66050000000001</v>
          </cell>
          <cell r="AU144">
            <v>161.3279</v>
          </cell>
          <cell r="AV144">
            <v>154.4545</v>
          </cell>
          <cell r="AW144">
            <v>142.8109</v>
          </cell>
          <cell r="AX144">
            <v>143.8656</v>
          </cell>
          <cell r="AY144">
            <v>136.38210000000001</v>
          </cell>
          <cell r="AZ144" t="e">
            <v>#N/A</v>
          </cell>
          <cell r="BA144" t="e">
            <v>#N/A</v>
          </cell>
          <cell r="BB144" t="e">
            <v>#N/A</v>
          </cell>
          <cell r="BC144" t="e">
            <v>#N/A</v>
          </cell>
          <cell r="BD144">
            <v>130.71809999999999</v>
          </cell>
          <cell r="BE144">
            <v>126.2894</v>
          </cell>
          <cell r="BF144" t="e">
            <v>#N/A</v>
          </cell>
          <cell r="BG144" t="e">
            <v>#N/A</v>
          </cell>
          <cell r="BH144" t="e">
            <v>#N/A</v>
          </cell>
          <cell r="BI144" t="e">
            <v>#N/A</v>
          </cell>
          <cell r="BJ144" t="e">
            <v>#N/A</v>
          </cell>
          <cell r="BK144" t="e">
            <v>#N/A</v>
          </cell>
          <cell r="BL144" t="e">
            <v>#N/A</v>
          </cell>
          <cell r="BM144" t="e">
            <v>#N/A</v>
          </cell>
          <cell r="BN144">
            <v>12.466200000000001</v>
          </cell>
          <cell r="BO144">
            <v>12.466200000000001</v>
          </cell>
          <cell r="BP144">
            <v>12.5191</v>
          </cell>
          <cell r="BQ144">
            <v>12.3795</v>
          </cell>
          <cell r="BR144">
            <v>12.224</v>
          </cell>
          <cell r="BS144">
            <v>12.046099999999999</v>
          </cell>
          <cell r="BT144">
            <v>12.2331</v>
          </cell>
          <cell r="BU144">
            <v>11.778600000000001</v>
          </cell>
          <cell r="BV144">
            <v>12.168799999999999</v>
          </cell>
          <cell r="BW144">
            <v>12.0951</v>
          </cell>
          <cell r="BX144">
            <v>11.896100000000001</v>
          </cell>
          <cell r="BY144">
            <v>11.8225</v>
          </cell>
          <cell r="BZ144">
            <v>11.7151</v>
          </cell>
          <cell r="CA144">
            <v>11.6576</v>
          </cell>
          <cell r="CB144">
            <v>11.5962</v>
          </cell>
          <cell r="CC144">
            <v>11.657999999999999</v>
          </cell>
          <cell r="CD144">
            <v>11.774900000000001</v>
          </cell>
          <cell r="CE144">
            <v>11.924200000000001</v>
          </cell>
          <cell r="CF144">
            <v>12.078799999999999</v>
          </cell>
          <cell r="CG144">
            <v>12.0114</v>
          </cell>
          <cell r="CH144">
            <v>11.8886</v>
          </cell>
          <cell r="CI144">
            <v>11.6553</v>
          </cell>
          <cell r="CJ144">
            <v>11.3416</v>
          </cell>
          <cell r="CK144" t="e">
            <v>#N/A</v>
          </cell>
          <cell r="CL144" t="e">
            <v>#N/A</v>
          </cell>
          <cell r="CM144" t="e">
            <v>#N/A</v>
          </cell>
          <cell r="CN144" t="e">
            <v>#N/A</v>
          </cell>
          <cell r="CO144">
            <v>11.0931</v>
          </cell>
          <cell r="CP144">
            <v>11.0688</v>
          </cell>
          <cell r="CQ144" t="e">
            <v>#N/A</v>
          </cell>
          <cell r="CR144" t="e">
            <v>#N/A</v>
          </cell>
          <cell r="CS144" t="e">
            <v>#N/A</v>
          </cell>
          <cell r="CT144" t="e">
            <v>#N/A</v>
          </cell>
          <cell r="CU144" t="e">
            <v>#N/A</v>
          </cell>
          <cell r="CV144" t="e">
            <v>#N/A</v>
          </cell>
          <cell r="CW144">
            <v>10.5617</v>
          </cell>
          <cell r="CX144">
            <v>10.3713</v>
          </cell>
          <cell r="CY144">
            <v>10.120699999999999</v>
          </cell>
          <cell r="CZ144">
            <v>9.9019999999999992</v>
          </cell>
          <cell r="DA144">
            <v>9.8688000000000002</v>
          </cell>
          <cell r="DB144">
            <v>10.013400000000001</v>
          </cell>
          <cell r="DC144">
            <v>9.7011000000000003</v>
          </cell>
          <cell r="DD144">
            <v>10.464399999999999</v>
          </cell>
          <cell r="DE144" t="e">
            <v>#N/A</v>
          </cell>
          <cell r="DF144" t="e">
            <v>#N/A</v>
          </cell>
          <cell r="DG144" t="e">
            <v>#N/A</v>
          </cell>
          <cell r="DH144" t="e">
            <v>#N/A</v>
          </cell>
          <cell r="DI144">
            <v>12.401199999999999</v>
          </cell>
          <cell r="DJ144">
            <v>12.3973</v>
          </cell>
          <cell r="DK144">
            <v>12.368499999999999</v>
          </cell>
          <cell r="DL144">
            <v>12.321099999999999</v>
          </cell>
          <cell r="DM144">
            <v>12.2692</v>
          </cell>
          <cell r="DN144" t="e">
            <v>#N/A</v>
          </cell>
          <cell r="DO144" t="e">
            <v>#N/A</v>
          </cell>
          <cell r="DP144" t="e">
            <v>#N/A</v>
          </cell>
          <cell r="DQ144" t="e">
            <v>#N/A</v>
          </cell>
          <cell r="DR144" t="e">
            <v>#N/A</v>
          </cell>
          <cell r="DS144" t="e">
            <v>#N/A</v>
          </cell>
          <cell r="DT144" t="e">
            <v>#N/A</v>
          </cell>
        </row>
        <row r="145">
          <cell r="A145" t="str">
            <v>Mandiri Fixed Money</v>
          </cell>
          <cell r="B145" t="str">
            <v>AXA Mandiri Financial Services</v>
          </cell>
          <cell r="D145" t="str">
            <v>RMF</v>
          </cell>
          <cell r="E145" t="str">
            <v>Balance</v>
          </cell>
          <cell r="F145">
            <v>516.36</v>
          </cell>
          <cell r="G145">
            <v>507.37</v>
          </cell>
          <cell r="H145">
            <v>496.66</v>
          </cell>
          <cell r="I145">
            <v>487.65</v>
          </cell>
          <cell r="J145">
            <v>483.6</v>
          </cell>
          <cell r="K145">
            <v>454.48</v>
          </cell>
          <cell r="L145">
            <v>485.88</v>
          </cell>
          <cell r="M145">
            <v>500.09</v>
          </cell>
          <cell r="N145">
            <v>510.84</v>
          </cell>
          <cell r="O145">
            <v>530.94000000000005</v>
          </cell>
          <cell r="P145">
            <v>526.04</v>
          </cell>
          <cell r="Q145">
            <v>555.33000000000004</v>
          </cell>
          <cell r="R145">
            <v>558.70000000000005</v>
          </cell>
          <cell r="S145">
            <v>545.65</v>
          </cell>
          <cell r="T145">
            <v>524.72</v>
          </cell>
          <cell r="U145">
            <v>523.23</v>
          </cell>
          <cell r="V145">
            <v>511.56</v>
          </cell>
          <cell r="W145">
            <v>504.22</v>
          </cell>
          <cell r="X145">
            <v>507.28</v>
          </cell>
          <cell r="Y145">
            <v>508.14</v>
          </cell>
          <cell r="Z145">
            <v>141.54990000000001</v>
          </cell>
          <cell r="AA145">
            <v>141.54990000000001</v>
          </cell>
          <cell r="AB145">
            <v>141.54990000000001</v>
          </cell>
          <cell r="AC145">
            <v>141.54990000000001</v>
          </cell>
          <cell r="AD145">
            <v>141.54990000000001</v>
          </cell>
          <cell r="AE145">
            <v>136.5419</v>
          </cell>
          <cell r="AF145">
            <v>136.5419</v>
          </cell>
          <cell r="AG145">
            <v>132.1386</v>
          </cell>
          <cell r="AH145">
            <v>129.27369999999999</v>
          </cell>
          <cell r="AI145">
            <v>132.41309999999999</v>
          </cell>
          <cell r="AJ145">
            <v>124.904</v>
          </cell>
          <cell r="AK145">
            <v>132.34209999999999</v>
          </cell>
          <cell r="AL145">
            <v>139.36490000000001</v>
          </cell>
          <cell r="AM145">
            <v>132.8107</v>
          </cell>
          <cell r="AN145">
            <v>133.50450000000001</v>
          </cell>
          <cell r="AO145">
            <v>133.17339999999999</v>
          </cell>
          <cell r="AP145">
            <v>129.7835</v>
          </cell>
          <cell r="AQ145">
            <v>125.27379999999999</v>
          </cell>
          <cell r="AR145">
            <v>127.8309</v>
          </cell>
          <cell r="AS145">
            <v>136.21449999999999</v>
          </cell>
          <cell r="AT145">
            <v>134.5341</v>
          </cell>
          <cell r="AU145">
            <v>137.27789999999999</v>
          </cell>
          <cell r="AV145">
            <v>131.28399999999999</v>
          </cell>
          <cell r="AW145">
            <v>124.8733</v>
          </cell>
          <cell r="AX145">
            <v>125.42140000000001</v>
          </cell>
          <cell r="AY145">
            <v>120.77030000000001</v>
          </cell>
          <cell r="AZ145" t="e">
            <v>#N/A</v>
          </cell>
          <cell r="BA145" t="e">
            <v>#N/A</v>
          </cell>
          <cell r="BB145" t="e">
            <v>#N/A</v>
          </cell>
          <cell r="BC145" t="e">
            <v>#N/A</v>
          </cell>
          <cell r="BD145">
            <v>116.2368</v>
          </cell>
          <cell r="BE145">
            <v>113.46729999999999</v>
          </cell>
          <cell r="BF145" t="e">
            <v>#N/A</v>
          </cell>
          <cell r="BG145" t="e">
            <v>#N/A</v>
          </cell>
          <cell r="BH145" t="e">
            <v>#N/A</v>
          </cell>
          <cell r="BI145" t="e">
            <v>#N/A</v>
          </cell>
          <cell r="BJ145" t="e">
            <v>#N/A</v>
          </cell>
          <cell r="BK145" t="e">
            <v>#N/A</v>
          </cell>
          <cell r="BL145" t="e">
            <v>#N/A</v>
          </cell>
          <cell r="BM145" t="e">
            <v>#N/A</v>
          </cell>
          <cell r="BN145">
            <v>189.7817</v>
          </cell>
          <cell r="BO145">
            <v>189.7817</v>
          </cell>
          <cell r="BP145">
            <v>194.55289999999999</v>
          </cell>
          <cell r="BQ145">
            <v>194.55289999999999</v>
          </cell>
          <cell r="BR145">
            <v>186.30350000000001</v>
          </cell>
          <cell r="BS145">
            <v>178.41659999999999</v>
          </cell>
          <cell r="BT145">
            <v>182.8426</v>
          </cell>
          <cell r="BU145">
            <v>176.46350000000001</v>
          </cell>
          <cell r="BV145">
            <v>174.92760000000001</v>
          </cell>
          <cell r="BW145">
            <v>171.28270000000001</v>
          </cell>
          <cell r="BX145">
            <v>165.7448</v>
          </cell>
          <cell r="BY145">
            <v>164.20849999999999</v>
          </cell>
          <cell r="BZ145">
            <v>161.33779999999999</v>
          </cell>
          <cell r="CA145">
            <v>157.21619999999999</v>
          </cell>
          <cell r="CB145">
            <v>150.6541</v>
          </cell>
          <cell r="CC145">
            <v>149.50470000000001</v>
          </cell>
          <cell r="CD145">
            <v>157.01410000000001</v>
          </cell>
          <cell r="CE145">
            <v>158.21289999999999</v>
          </cell>
          <cell r="CF145">
            <v>158.4325</v>
          </cell>
          <cell r="CG145">
            <v>155.97919999999999</v>
          </cell>
          <cell r="CH145">
            <v>151.31549999999999</v>
          </cell>
          <cell r="CI145">
            <v>149.99010000000001</v>
          </cell>
          <cell r="CJ145">
            <v>148.39089999999999</v>
          </cell>
          <cell r="CK145" t="e">
            <v>#N/A</v>
          </cell>
          <cell r="CL145" t="e">
            <v>#N/A</v>
          </cell>
          <cell r="CM145" t="e">
            <v>#N/A</v>
          </cell>
          <cell r="CN145" t="e">
            <v>#N/A</v>
          </cell>
          <cell r="CO145">
            <v>136.93940000000001</v>
          </cell>
          <cell r="CP145">
            <v>133.00739999999999</v>
          </cell>
          <cell r="CQ145" t="e">
            <v>#N/A</v>
          </cell>
          <cell r="CR145" t="e">
            <v>#N/A</v>
          </cell>
          <cell r="CS145" t="e">
            <v>#N/A</v>
          </cell>
          <cell r="CT145" t="e">
            <v>#N/A</v>
          </cell>
          <cell r="CU145" t="e">
            <v>#N/A</v>
          </cell>
          <cell r="CV145" t="e">
            <v>#N/A</v>
          </cell>
          <cell r="CW145">
            <v>123.7261</v>
          </cell>
          <cell r="CX145">
            <v>119.1686</v>
          </cell>
          <cell r="CY145">
            <v>116.2855</v>
          </cell>
          <cell r="CZ145">
            <v>111.92010000000001</v>
          </cell>
          <cell r="DA145">
            <v>112.71680000000001</v>
          </cell>
          <cell r="DB145">
            <v>111.15730000000001</v>
          </cell>
          <cell r="DC145">
            <v>105.351</v>
          </cell>
          <cell r="DD145">
            <v>100.3984</v>
          </cell>
          <cell r="DE145" t="e">
            <v>#N/A</v>
          </cell>
          <cell r="DF145" t="e">
            <v>#N/A</v>
          </cell>
          <cell r="DG145" t="e">
            <v>#N/A</v>
          </cell>
          <cell r="DH145" t="e">
            <v>#N/A</v>
          </cell>
          <cell r="DI145">
            <v>112.3741</v>
          </cell>
          <cell r="DJ145">
            <v>110.75879999999999</v>
          </cell>
          <cell r="DK145">
            <v>118.4198</v>
          </cell>
          <cell r="DL145">
            <v>122.5262</v>
          </cell>
          <cell r="DM145">
            <v>122.9511</v>
          </cell>
          <cell r="DN145" t="e">
            <v>#N/A</v>
          </cell>
          <cell r="DO145" t="e">
            <v>#N/A</v>
          </cell>
          <cell r="DP145" t="e">
            <v>#N/A</v>
          </cell>
          <cell r="DQ145" t="e">
            <v>#N/A</v>
          </cell>
          <cell r="DR145" t="e">
            <v>#N/A</v>
          </cell>
          <cell r="DS145" t="e">
            <v>#N/A</v>
          </cell>
          <cell r="DT145" t="e">
            <v>#N/A</v>
          </cell>
        </row>
        <row r="146">
          <cell r="A146" t="str">
            <v>Mandiri Secure Money</v>
          </cell>
          <cell r="B146" t="str">
            <v>AXA Mandiri Financial Services</v>
          </cell>
          <cell r="D146" t="str">
            <v>RFF</v>
          </cell>
          <cell r="E146" t="str">
            <v>Fixed</v>
          </cell>
          <cell r="F146">
            <v>272.08999999999997</v>
          </cell>
          <cell r="G146">
            <v>270.20999999999998</v>
          </cell>
          <cell r="H146">
            <v>266.74</v>
          </cell>
          <cell r="I146">
            <v>263.94</v>
          </cell>
          <cell r="J146">
            <v>272.27999999999997</v>
          </cell>
          <cell r="K146">
            <v>274.58</v>
          </cell>
          <cell r="L146">
            <v>271.76</v>
          </cell>
          <cell r="M146">
            <v>272.89</v>
          </cell>
          <cell r="N146">
            <v>265.48</v>
          </cell>
          <cell r="O146">
            <v>260</v>
          </cell>
          <cell r="P146">
            <v>260.95999999999998</v>
          </cell>
          <cell r="Q146">
            <v>256.89999999999998</v>
          </cell>
          <cell r="R146">
            <v>248.61</v>
          </cell>
          <cell r="S146">
            <v>247.46</v>
          </cell>
          <cell r="T146">
            <v>241.61</v>
          </cell>
          <cell r="U146">
            <v>242.82</v>
          </cell>
          <cell r="V146">
            <v>238.08</v>
          </cell>
          <cell r="W146">
            <v>228.26</v>
          </cell>
          <cell r="X146">
            <v>235.79</v>
          </cell>
          <cell r="Y146">
            <v>238.02</v>
          </cell>
          <cell r="Z146">
            <v>239.98</v>
          </cell>
          <cell r="AA146">
            <v>240.36</v>
          </cell>
          <cell r="AB146">
            <v>243.83</v>
          </cell>
          <cell r="AC146">
            <v>246.55</v>
          </cell>
          <cell r="AD146">
            <v>251.19</v>
          </cell>
          <cell r="AE146">
            <v>248.38</v>
          </cell>
          <cell r="AF146">
            <v>237.17</v>
          </cell>
          <cell r="AG146">
            <v>237.78</v>
          </cell>
          <cell r="AH146">
            <v>233.36</v>
          </cell>
          <cell r="AI146">
            <v>228.2</v>
          </cell>
          <cell r="AJ146">
            <v>230.53</v>
          </cell>
          <cell r="AK146">
            <v>229.97</v>
          </cell>
          <cell r="AL146">
            <v>227.56</v>
          </cell>
          <cell r="AM146">
            <v>228.27</v>
          </cell>
          <cell r="AN146">
            <v>227.79</v>
          </cell>
          <cell r="AO146">
            <v>225.09</v>
          </cell>
          <cell r="AP146">
            <v>221.05</v>
          </cell>
          <cell r="AQ146">
            <v>215.82</v>
          </cell>
          <cell r="AR146">
            <v>217.84</v>
          </cell>
          <cell r="AS146">
            <v>215.49</v>
          </cell>
          <cell r="AT146">
            <v>228.39</v>
          </cell>
          <cell r="AU146">
            <v>217.03</v>
          </cell>
          <cell r="AV146">
            <v>215.72</v>
          </cell>
          <cell r="AW146">
            <v>221.3</v>
          </cell>
          <cell r="AX146">
            <v>228.17</v>
          </cell>
          <cell r="AY146">
            <v>240.6489</v>
          </cell>
          <cell r="AZ146">
            <v>245.30119999999999</v>
          </cell>
          <cell r="BA146">
            <v>243.04220000000001</v>
          </cell>
          <cell r="BB146">
            <v>245.08969999999999</v>
          </cell>
          <cell r="BC146">
            <v>243.7038</v>
          </cell>
          <cell r="BD146">
            <v>245.6557</v>
          </cell>
          <cell r="BE146">
            <v>244.35339999999999</v>
          </cell>
          <cell r="BF146">
            <v>244.35339999999999</v>
          </cell>
          <cell r="BG146">
            <v>239.30889999999999</v>
          </cell>
          <cell r="BH146">
            <v>228.26</v>
          </cell>
          <cell r="BI146">
            <v>231.64449999999999</v>
          </cell>
          <cell r="BJ146">
            <v>231.64449999999999</v>
          </cell>
          <cell r="BK146">
            <v>236.51</v>
          </cell>
          <cell r="BL146">
            <v>230.43799999999999</v>
          </cell>
          <cell r="BM146">
            <v>226.49</v>
          </cell>
          <cell r="BN146">
            <v>230.68</v>
          </cell>
          <cell r="BO146">
            <v>229.88800000000001</v>
          </cell>
          <cell r="BP146">
            <v>232.9357</v>
          </cell>
          <cell r="BQ146">
            <v>234.76609999999999</v>
          </cell>
          <cell r="BR146">
            <v>223.91810000000001</v>
          </cell>
          <cell r="BS146">
            <v>216.7022</v>
          </cell>
          <cell r="BT146">
            <v>220.6465</v>
          </cell>
          <cell r="BU146">
            <v>213.637</v>
          </cell>
          <cell r="BV146">
            <v>211.58250000000001</v>
          </cell>
          <cell r="BW146">
            <v>206.30369999999999</v>
          </cell>
          <cell r="BX146">
            <v>201.1893</v>
          </cell>
          <cell r="BY146">
            <v>200.41149999999999</v>
          </cell>
          <cell r="BZ146">
            <v>197.3707</v>
          </cell>
          <cell r="CA146">
            <v>192.501</v>
          </cell>
          <cell r="CB146">
            <v>186.31790000000001</v>
          </cell>
          <cell r="CC146">
            <v>185.76089999999999</v>
          </cell>
          <cell r="CD146">
            <v>193.76249999999999</v>
          </cell>
          <cell r="CE146">
            <v>195.31139999999999</v>
          </cell>
          <cell r="CF146">
            <v>196.87049999999999</v>
          </cell>
          <cell r="CG146">
            <v>194.71680000000001</v>
          </cell>
          <cell r="CH146">
            <v>188.28909999999999</v>
          </cell>
          <cell r="CI146">
            <v>187.2236</v>
          </cell>
          <cell r="CJ146">
            <v>184.62129999999999</v>
          </cell>
          <cell r="CK146" t="e">
            <v>#N/A</v>
          </cell>
          <cell r="CL146" t="e">
            <v>#N/A</v>
          </cell>
          <cell r="CM146" t="e">
            <v>#N/A</v>
          </cell>
          <cell r="CN146" t="e">
            <v>#N/A</v>
          </cell>
          <cell r="CO146">
            <v>170.58439999999999</v>
          </cell>
          <cell r="CP146">
            <v>167.08629999999999</v>
          </cell>
          <cell r="CQ146" t="e">
            <v>#N/A</v>
          </cell>
          <cell r="CR146" t="e">
            <v>#N/A</v>
          </cell>
          <cell r="CS146" t="e">
            <v>#N/A</v>
          </cell>
          <cell r="CT146" t="e">
            <v>#N/A</v>
          </cell>
          <cell r="CU146" t="e">
            <v>#N/A</v>
          </cell>
          <cell r="CV146" t="e">
            <v>#N/A</v>
          </cell>
          <cell r="CW146">
            <v>155.48249999999999</v>
          </cell>
          <cell r="CX146">
            <v>145.61259999999999</v>
          </cell>
          <cell r="CY146">
            <v>141.20500000000001</v>
          </cell>
          <cell r="CZ146">
            <v>133.96789999999999</v>
          </cell>
          <cell r="DA146">
            <v>143.75970000000001</v>
          </cell>
          <cell r="DB146">
            <v>142.4931</v>
          </cell>
          <cell r="DC146">
            <v>124.88420000000001</v>
          </cell>
          <cell r="DD146">
            <v>118.49550000000001</v>
          </cell>
          <cell r="DE146" t="e">
            <v>#N/A</v>
          </cell>
          <cell r="DF146" t="e">
            <v>#N/A</v>
          </cell>
          <cell r="DG146" t="e">
            <v>#N/A</v>
          </cell>
          <cell r="DH146" t="e">
            <v>#N/A</v>
          </cell>
          <cell r="DI146">
            <v>132.23939999999999</v>
          </cell>
          <cell r="DJ146">
            <v>131.59350000000001</v>
          </cell>
          <cell r="DK146">
            <v>136.84270000000001</v>
          </cell>
          <cell r="DL146">
            <v>138.9676</v>
          </cell>
          <cell r="DM146">
            <v>139.38730000000001</v>
          </cell>
          <cell r="DN146" t="e">
            <v>#N/A</v>
          </cell>
          <cell r="DO146" t="e">
            <v>#N/A</v>
          </cell>
          <cell r="DP146" t="e">
            <v>#N/A</v>
          </cell>
          <cell r="DQ146" t="e">
            <v>#N/A</v>
          </cell>
          <cell r="DR146" t="e">
            <v>#N/A</v>
          </cell>
          <cell r="DS146" t="e">
            <v>#N/A</v>
          </cell>
          <cell r="DT146" t="e">
            <v>#N/A</v>
          </cell>
        </row>
        <row r="147">
          <cell r="A147" t="str">
            <v>Mandiri Progressive Money</v>
          </cell>
          <cell r="B147" t="str">
            <v>AXA Mandiri Financial Services</v>
          </cell>
          <cell r="D147" t="str">
            <v>RMF</v>
          </cell>
          <cell r="E147" t="str">
            <v>Balance</v>
          </cell>
          <cell r="F147">
            <v>556.86</v>
          </cell>
          <cell r="G147">
            <v>549.97</v>
          </cell>
          <cell r="H147">
            <v>549.22</v>
          </cell>
          <cell r="I147">
            <v>537.19000000000005</v>
          </cell>
          <cell r="J147">
            <v>571.84</v>
          </cell>
          <cell r="K147">
            <v>576.23</v>
          </cell>
          <cell r="L147">
            <v>574.21</v>
          </cell>
          <cell r="M147">
            <v>566.37</v>
          </cell>
          <cell r="N147">
            <v>547.45000000000005</v>
          </cell>
          <cell r="O147">
            <v>527.28</v>
          </cell>
          <cell r="P147">
            <v>531.79999999999995</v>
          </cell>
          <cell r="Q147">
            <v>529.11</v>
          </cell>
          <cell r="R147">
            <v>516.36</v>
          </cell>
          <cell r="S147">
            <v>507.37</v>
          </cell>
          <cell r="T147">
            <v>496.66</v>
          </cell>
          <cell r="U147">
            <v>487.65</v>
          </cell>
          <cell r="V147">
            <v>483.6</v>
          </cell>
          <cell r="W147">
            <v>454.48</v>
          </cell>
          <cell r="X147">
            <v>485.88</v>
          </cell>
          <cell r="Y147">
            <v>500.09</v>
          </cell>
          <cell r="Z147">
            <v>510.84</v>
          </cell>
          <cell r="AA147">
            <v>530.94000000000005</v>
          </cell>
          <cell r="AB147">
            <v>526.04</v>
          </cell>
          <cell r="AC147">
            <v>555.33000000000004</v>
          </cell>
          <cell r="AD147">
            <v>558.70000000000005</v>
          </cell>
          <cell r="AE147">
            <v>545.65</v>
          </cell>
          <cell r="AF147">
            <v>524.72</v>
          </cell>
          <cell r="AG147">
            <v>523.23</v>
          </cell>
          <cell r="AH147">
            <v>511.56</v>
          </cell>
          <cell r="AI147">
            <v>504.22</v>
          </cell>
          <cell r="AJ147">
            <v>507.28</v>
          </cell>
          <cell r="AK147">
            <v>508.14</v>
          </cell>
          <cell r="AL147">
            <v>491.97</v>
          </cell>
          <cell r="AM147">
            <v>494.22</v>
          </cell>
          <cell r="AN147">
            <v>491.44</v>
          </cell>
          <cell r="AO147">
            <v>482.6</v>
          </cell>
          <cell r="AP147">
            <v>474.68</v>
          </cell>
          <cell r="AQ147">
            <v>456.58</v>
          </cell>
          <cell r="AR147">
            <v>445.96</v>
          </cell>
          <cell r="AS147">
            <v>443.57</v>
          </cell>
          <cell r="AT147">
            <v>473.15</v>
          </cell>
          <cell r="AU147">
            <v>454.65</v>
          </cell>
          <cell r="AV147">
            <v>454.82</v>
          </cell>
          <cell r="AW147">
            <v>485.69</v>
          </cell>
          <cell r="AX147">
            <v>501.68</v>
          </cell>
          <cell r="AY147">
            <v>531.8895</v>
          </cell>
          <cell r="AZ147">
            <v>524.26089999999999</v>
          </cell>
          <cell r="BA147">
            <v>511.82530000000003</v>
          </cell>
          <cell r="BB147">
            <v>502.78750000000002</v>
          </cell>
          <cell r="BC147">
            <v>477.5985</v>
          </cell>
          <cell r="BD147">
            <v>467.17869999999999</v>
          </cell>
          <cell r="BE147">
            <v>461.36590000000001</v>
          </cell>
          <cell r="BF147">
            <v>461.36590000000001</v>
          </cell>
          <cell r="BG147">
            <v>460.19639999999998</v>
          </cell>
          <cell r="BH147">
            <v>454.48</v>
          </cell>
          <cell r="BI147">
            <v>447.05579999999998</v>
          </cell>
          <cell r="BJ147">
            <v>447.05579999999998</v>
          </cell>
          <cell r="BK147">
            <v>464.58</v>
          </cell>
          <cell r="BL147">
            <v>455.15589999999997</v>
          </cell>
          <cell r="BM147">
            <v>446.41</v>
          </cell>
          <cell r="BN147">
            <v>475.17</v>
          </cell>
          <cell r="BO147">
            <v>472.32510000000002</v>
          </cell>
          <cell r="BP147">
            <v>463.25229999999999</v>
          </cell>
          <cell r="BQ147">
            <v>457.71230000000003</v>
          </cell>
          <cell r="BR147">
            <v>454.34609999999998</v>
          </cell>
          <cell r="BS147">
            <v>446.61180000000002</v>
          </cell>
          <cell r="BT147">
            <v>453.12400000000002</v>
          </cell>
          <cell r="BU147">
            <v>433.09989999999999</v>
          </cell>
          <cell r="BV147">
            <v>453.83479999999997</v>
          </cell>
          <cell r="BW147">
            <v>468.19420000000002</v>
          </cell>
          <cell r="BX147">
            <v>444.16719999999998</v>
          </cell>
          <cell r="BY147">
            <v>442.84750000000003</v>
          </cell>
          <cell r="BZ147">
            <v>440.15120000000002</v>
          </cell>
          <cell r="CA147">
            <v>432.4391</v>
          </cell>
          <cell r="CB147">
            <v>414.93189999999998</v>
          </cell>
          <cell r="CC147">
            <v>422.21980000000002</v>
          </cell>
          <cell r="CD147">
            <v>439.32440000000003</v>
          </cell>
          <cell r="CE147">
            <v>436.28429999999997</v>
          </cell>
          <cell r="CF147">
            <v>440.39690000000002</v>
          </cell>
          <cell r="CG147">
            <v>432.77260000000001</v>
          </cell>
          <cell r="CH147">
            <v>407.64569999999998</v>
          </cell>
          <cell r="CI147">
            <v>407.1977</v>
          </cell>
          <cell r="CJ147">
            <v>393.54700000000003</v>
          </cell>
          <cell r="CK147" t="e">
            <v>#N/A</v>
          </cell>
          <cell r="CL147" t="e">
            <v>#N/A</v>
          </cell>
          <cell r="CM147" t="e">
            <v>#N/A</v>
          </cell>
          <cell r="CN147" t="e">
            <v>#N/A</v>
          </cell>
          <cell r="CO147">
            <v>372.279</v>
          </cell>
          <cell r="CP147">
            <v>363.2244</v>
          </cell>
          <cell r="CQ147" t="e">
            <v>#N/A</v>
          </cell>
          <cell r="CR147" t="e">
            <v>#N/A</v>
          </cell>
          <cell r="CS147" t="e">
            <v>#N/A</v>
          </cell>
          <cell r="CT147" t="e">
            <v>#N/A</v>
          </cell>
          <cell r="CU147" t="e">
            <v>#N/A</v>
          </cell>
          <cell r="CV147" t="e">
            <v>#N/A</v>
          </cell>
          <cell r="CW147">
            <v>285.98610000000002</v>
          </cell>
          <cell r="CX147">
            <v>264.46050000000002</v>
          </cell>
          <cell r="CY147">
            <v>249.78450000000001</v>
          </cell>
          <cell r="CZ147">
            <v>234.00309999999999</v>
          </cell>
          <cell r="DA147">
            <v>236.43219999999999</v>
          </cell>
          <cell r="DB147">
            <v>235.83609999999999</v>
          </cell>
          <cell r="DC147">
            <v>220.02250000000001</v>
          </cell>
          <cell r="DD147">
            <v>211.3844</v>
          </cell>
          <cell r="DE147" t="e">
            <v>#N/A</v>
          </cell>
          <cell r="DF147" t="e">
            <v>#N/A</v>
          </cell>
          <cell r="DG147" t="e">
            <v>#N/A</v>
          </cell>
          <cell r="DH147" t="e">
            <v>#N/A</v>
          </cell>
          <cell r="DI147">
            <v>277.30959999999999</v>
          </cell>
          <cell r="DJ147">
            <v>267.88010000000003</v>
          </cell>
          <cell r="DK147">
            <v>279.6191</v>
          </cell>
          <cell r="DL147">
            <v>296.78250000000003</v>
          </cell>
          <cell r="DM147">
            <v>287.35379999999998</v>
          </cell>
          <cell r="DN147" t="e">
            <v>#N/A</v>
          </cell>
          <cell r="DO147" t="e">
            <v>#N/A</v>
          </cell>
          <cell r="DP147" t="e">
            <v>#N/A</v>
          </cell>
          <cell r="DQ147" t="e">
            <v>#N/A</v>
          </cell>
          <cell r="DR147" t="e">
            <v>#N/A</v>
          </cell>
          <cell r="DS147" t="e">
            <v>#N/A</v>
          </cell>
          <cell r="DT147" t="e">
            <v>#N/A</v>
          </cell>
        </row>
        <row r="148">
          <cell r="A148" t="str">
            <v>Mandiri Dynamic Money</v>
          </cell>
          <cell r="B148" t="str">
            <v>AXA Mandiri Financial Services</v>
          </cell>
          <cell r="D148" t="str">
            <v>REP</v>
          </cell>
          <cell r="E148" t="str">
            <v>Equity</v>
          </cell>
          <cell r="F148">
            <v>123.22</v>
          </cell>
          <cell r="G148">
            <v>128.35</v>
          </cell>
          <cell r="H148">
            <v>125.31</v>
          </cell>
          <cell r="I148">
            <v>118.82</v>
          </cell>
          <cell r="J148">
            <v>122.95</v>
          </cell>
          <cell r="K148">
            <v>120.24</v>
          </cell>
          <cell r="L148">
            <v>117.43</v>
          </cell>
          <cell r="M148">
            <v>112.4</v>
          </cell>
          <cell r="N148">
            <v>103.37</v>
          </cell>
          <cell r="O148">
            <v>101.3</v>
          </cell>
          <cell r="R148">
            <v>105.45</v>
          </cell>
          <cell r="S148">
            <v>102.87</v>
          </cell>
          <cell r="T148">
            <v>118.54</v>
          </cell>
          <cell r="X148">
            <v>2509.5794999999998</v>
          </cell>
          <cell r="Y148">
            <v>2509.5794999999998</v>
          </cell>
          <cell r="Z148">
            <v>2476.6439999999998</v>
          </cell>
          <cell r="AA148">
            <v>2409.5165000000002</v>
          </cell>
          <cell r="AB148">
            <v>2509.5794999999998</v>
          </cell>
          <cell r="AC148">
            <v>2509.5794999999998</v>
          </cell>
          <cell r="AD148">
            <v>2509.5794999999998</v>
          </cell>
          <cell r="AE148">
            <v>2509.5794999999998</v>
          </cell>
          <cell r="AF148">
            <v>2509.5794999999998</v>
          </cell>
          <cell r="AG148">
            <v>2476.6439999999998</v>
          </cell>
          <cell r="AH148">
            <v>2409.5165000000002</v>
          </cell>
          <cell r="AI148">
            <v>2526.1352000000002</v>
          </cell>
          <cell r="AJ148">
            <v>2282.9319999999998</v>
          </cell>
          <cell r="AK148">
            <v>2500.8494999999998</v>
          </cell>
          <cell r="AL148">
            <v>2698.4337</v>
          </cell>
          <cell r="AM148">
            <v>2485.6406999999999</v>
          </cell>
          <cell r="AN148">
            <v>2500.0075000000002</v>
          </cell>
          <cell r="AO148">
            <v>2492.8562999999999</v>
          </cell>
          <cell r="AP148">
            <v>2412.0603999999998</v>
          </cell>
          <cell r="AQ148">
            <v>2261.8425000000002</v>
          </cell>
          <cell r="AR148">
            <v>2312.9319999999998</v>
          </cell>
          <cell r="AS148">
            <v>2443.8868000000002</v>
          </cell>
          <cell r="AT148">
            <v>2420.1448</v>
          </cell>
          <cell r="AU148">
            <v>2455.1387</v>
          </cell>
          <cell r="AV148">
            <v>2389.8510000000001</v>
          </cell>
          <cell r="AW148">
            <v>2160.6846999999998</v>
          </cell>
          <cell r="AX148">
            <v>2178.5958999999998</v>
          </cell>
          <cell r="AY148">
            <v>2037.1695</v>
          </cell>
          <cell r="AZ148">
            <v>1922.9222</v>
          </cell>
          <cell r="BA148">
            <v>2049.8379</v>
          </cell>
          <cell r="BB148">
            <v>1980.971</v>
          </cell>
          <cell r="BC148">
            <v>1851.9872</v>
          </cell>
          <cell r="BD148">
            <v>1890.5255999999999</v>
          </cell>
          <cell r="BE148">
            <v>1831.4847</v>
          </cell>
          <cell r="BF148">
            <v>1728.4591</v>
          </cell>
          <cell r="BG148">
            <v>1692.8762999999999</v>
          </cell>
          <cell r="BH148">
            <v>1744.4169999999999</v>
          </cell>
          <cell r="BI148">
            <v>1677.4404</v>
          </cell>
          <cell r="BJ148">
            <v>1619.259</v>
          </cell>
          <cell r="BK148">
            <v>1397.5254</v>
          </cell>
          <cell r="BL148">
            <v>1286.7274</v>
          </cell>
          <cell r="BM148">
            <v>1113.2964999999999</v>
          </cell>
          <cell r="BN148">
            <v>760.50890000000004</v>
          </cell>
          <cell r="BO148">
            <v>760.50890000000004</v>
          </cell>
          <cell r="BP148">
            <v>729.75779999999997</v>
          </cell>
          <cell r="BQ148">
            <v>729.75779999999997</v>
          </cell>
          <cell r="BR148">
            <v>720.55889999999999</v>
          </cell>
          <cell r="BS148">
            <v>701.61440000000005</v>
          </cell>
          <cell r="BT148">
            <v>734.34739999999999</v>
          </cell>
          <cell r="BU148">
            <v>666.35720000000003</v>
          </cell>
          <cell r="BV148">
            <v>728.4674</v>
          </cell>
          <cell r="BW148">
            <v>784.98019999999997</v>
          </cell>
          <cell r="BX148">
            <v>724.32600000000002</v>
          </cell>
          <cell r="BY148">
            <v>728.50930000000005</v>
          </cell>
          <cell r="BZ148">
            <v>726.55909999999994</v>
          </cell>
          <cell r="CA148">
            <v>703.53309999999999</v>
          </cell>
          <cell r="CB148">
            <v>660.66030000000001</v>
          </cell>
          <cell r="CC148">
            <v>675.37829999999997</v>
          </cell>
          <cell r="CD148">
            <v>714.0711</v>
          </cell>
          <cell r="CE148">
            <v>706.25360000000001</v>
          </cell>
          <cell r="CF148">
            <v>716.41039999999998</v>
          </cell>
          <cell r="CG148">
            <v>697.82410000000004</v>
          </cell>
          <cell r="CH148">
            <v>632.15329999999994</v>
          </cell>
          <cell r="CI148">
            <v>637.41520000000003</v>
          </cell>
          <cell r="CJ148">
            <v>596.90449999999998</v>
          </cell>
          <cell r="CK148" t="e">
            <v>#N/A</v>
          </cell>
          <cell r="CL148" t="e">
            <v>#N/A</v>
          </cell>
          <cell r="CM148" t="e">
            <v>#N/A</v>
          </cell>
          <cell r="CN148" t="e">
            <v>#N/A</v>
          </cell>
          <cell r="CO148">
            <v>555.19759999999997</v>
          </cell>
          <cell r="CP148">
            <v>538.28959999999995</v>
          </cell>
          <cell r="CQ148" t="e">
            <v>#N/A</v>
          </cell>
          <cell r="CR148" t="e">
            <v>#N/A</v>
          </cell>
          <cell r="CS148" t="e">
            <v>#N/A</v>
          </cell>
          <cell r="CT148" t="e">
            <v>#N/A</v>
          </cell>
          <cell r="CU148" t="e">
            <v>#N/A</v>
          </cell>
          <cell r="CV148" t="e">
            <v>#N/A</v>
          </cell>
          <cell r="CW148">
            <v>380.51580000000001</v>
          </cell>
          <cell r="CX148">
            <v>330.0274</v>
          </cell>
          <cell r="CY148">
            <v>290.90550000000002</v>
          </cell>
          <cell r="CZ148">
            <v>267.22340000000003</v>
          </cell>
          <cell r="DA148">
            <v>274.29480000000001</v>
          </cell>
          <cell r="DB148">
            <v>272.93200000000002</v>
          </cell>
          <cell r="DC148">
            <v>243.1181</v>
          </cell>
          <cell r="DD148">
            <v>227.51750000000001</v>
          </cell>
          <cell r="DE148" t="e">
            <v>#N/A</v>
          </cell>
          <cell r="DF148" t="e">
            <v>#N/A</v>
          </cell>
          <cell r="DG148" t="e">
            <v>#N/A</v>
          </cell>
          <cell r="DH148" t="e">
            <v>#N/A</v>
          </cell>
          <cell r="DI148">
            <v>418.5283</v>
          </cell>
          <cell r="DJ148">
            <v>394.03769999999997</v>
          </cell>
          <cell r="DK148">
            <v>422.33150000000001</v>
          </cell>
          <cell r="DL148">
            <v>475.10520000000002</v>
          </cell>
          <cell r="DM148">
            <v>448.97289999999998</v>
          </cell>
          <cell r="DN148" t="e">
            <v>#N/A</v>
          </cell>
          <cell r="DO148" t="e">
            <v>#N/A</v>
          </cell>
          <cell r="DP148" t="e">
            <v>#N/A</v>
          </cell>
          <cell r="DQ148" t="e">
            <v>#N/A</v>
          </cell>
          <cell r="DR148" t="e">
            <v>#N/A</v>
          </cell>
          <cell r="DS148" t="e">
            <v>#N/A</v>
          </cell>
          <cell r="DT148" t="e">
            <v>#N/A</v>
          </cell>
        </row>
        <row r="149">
          <cell r="A149" t="str">
            <v>Mandiri Attractive Money</v>
          </cell>
          <cell r="B149" t="str">
            <v>AXA Mandiri Financial Services</v>
          </cell>
          <cell r="D149" t="str">
            <v>RCF</v>
          </cell>
          <cell r="E149" t="str">
            <v>Cash</v>
          </cell>
          <cell r="F149">
            <v>151.07</v>
          </cell>
          <cell r="G149">
            <v>150.33000000000001</v>
          </cell>
          <cell r="H149">
            <v>149.62</v>
          </cell>
          <cell r="I149">
            <v>148.84</v>
          </cell>
          <cell r="J149">
            <v>148.11000000000001</v>
          </cell>
          <cell r="K149">
            <v>147.35</v>
          </cell>
          <cell r="L149">
            <v>146.71</v>
          </cell>
          <cell r="M149">
            <v>145.96</v>
          </cell>
          <cell r="N149">
            <v>145.26</v>
          </cell>
          <cell r="O149">
            <v>144.55000000000001</v>
          </cell>
          <cell r="P149">
            <v>143.86000000000001</v>
          </cell>
          <cell r="Q149">
            <v>143.18</v>
          </cell>
          <cell r="R149">
            <v>142.43</v>
          </cell>
          <cell r="S149">
            <v>141.75</v>
          </cell>
          <cell r="T149">
            <v>141.05000000000001</v>
          </cell>
          <cell r="U149">
            <v>140.33000000000001</v>
          </cell>
          <cell r="V149">
            <v>139.74</v>
          </cell>
          <cell r="W149">
            <v>139.1</v>
          </cell>
          <cell r="X149">
            <v>138.47</v>
          </cell>
          <cell r="Y149">
            <v>137.69</v>
          </cell>
          <cell r="Z149">
            <v>137.15</v>
          </cell>
          <cell r="AA149">
            <v>136.44</v>
          </cell>
          <cell r="AB149">
            <v>2063.7791000000002</v>
          </cell>
          <cell r="AC149">
            <v>2063.7791000000002</v>
          </cell>
          <cell r="AD149">
            <v>2063.7791000000002</v>
          </cell>
          <cell r="AE149">
            <v>2063.7791000000002</v>
          </cell>
          <cell r="AF149">
            <v>2063.7791000000002</v>
          </cell>
          <cell r="AG149">
            <v>2048.3515000000002</v>
          </cell>
          <cell r="AH149">
            <v>2010.3162</v>
          </cell>
          <cell r="AI149">
            <v>2063.2399</v>
          </cell>
          <cell r="AJ149">
            <v>1949.6683</v>
          </cell>
          <cell r="AK149">
            <v>2044.8871999999999</v>
          </cell>
          <cell r="AL149">
            <v>2110.817</v>
          </cell>
          <cell r="AM149">
            <v>1999.9690000000001</v>
          </cell>
          <cell r="AN149">
            <v>1993.6676</v>
          </cell>
          <cell r="AO149">
            <v>1981.0123000000001</v>
          </cell>
          <cell r="AP149">
            <v>1945.2488000000001</v>
          </cell>
          <cell r="AQ149">
            <v>1864.3538000000001</v>
          </cell>
          <cell r="AR149">
            <v>1897.6090999999999</v>
          </cell>
          <cell r="AS149">
            <v>1972.6476</v>
          </cell>
          <cell r="AT149">
            <v>1961.7293999999999</v>
          </cell>
          <cell r="AU149">
            <v>1980.2209</v>
          </cell>
          <cell r="AV149">
            <v>1944.9386</v>
          </cell>
          <cell r="AW149">
            <v>1829.4782</v>
          </cell>
          <cell r="AX149">
            <v>1827.0399</v>
          </cell>
          <cell r="AY149">
            <v>1764.213</v>
          </cell>
          <cell r="AZ149">
            <v>16996182</v>
          </cell>
          <cell r="BA149">
            <v>17619578</v>
          </cell>
          <cell r="BB149">
            <v>1718.5101</v>
          </cell>
          <cell r="BC149">
            <v>1645.9074000000001</v>
          </cell>
          <cell r="BD149">
            <v>1665.4766999999999</v>
          </cell>
          <cell r="BE149">
            <v>1623.8179</v>
          </cell>
          <cell r="BF149">
            <v>1560.2005999999999</v>
          </cell>
          <cell r="BG149">
            <v>1534.6999000000001</v>
          </cell>
          <cell r="BH149">
            <v>1551.7648999999999</v>
          </cell>
          <cell r="BI149">
            <v>1511.9571000000001</v>
          </cell>
          <cell r="BJ149">
            <v>1491.4257</v>
          </cell>
          <cell r="BK149">
            <v>1344.2184999999999</v>
          </cell>
          <cell r="BL149">
            <v>1272.0072</v>
          </cell>
          <cell r="BM149">
            <v>1174.528</v>
          </cell>
          <cell r="BN149">
            <v>146.7988</v>
          </cell>
          <cell r="BO149">
            <v>146.7988</v>
          </cell>
          <cell r="BP149">
            <v>139.58539999999999</v>
          </cell>
          <cell r="BQ149">
            <v>139.58539999999999</v>
          </cell>
          <cell r="BR149">
            <v>137.10069999999999</v>
          </cell>
          <cell r="BS149">
            <v>133.29769999999999</v>
          </cell>
          <cell r="BT149">
            <v>151.93119999999999</v>
          </cell>
          <cell r="BU149">
            <v>128.71369999999999</v>
          </cell>
          <cell r="BV149">
            <v>141.2987</v>
          </cell>
          <cell r="BW149">
            <v>151.94730000000001</v>
          </cell>
          <cell r="BX149">
            <v>140.29320000000001</v>
          </cell>
          <cell r="BY149">
            <v>141.2458</v>
          </cell>
          <cell r="BZ149">
            <v>141.22149999999999</v>
          </cell>
          <cell r="CA149">
            <v>137.6532</v>
          </cell>
          <cell r="CB149">
            <v>129.04089999999999</v>
          </cell>
          <cell r="CC149">
            <v>133.27080000000001</v>
          </cell>
          <cell r="CD149">
            <v>142.17359999999999</v>
          </cell>
          <cell r="CE149">
            <v>137.92420000000001</v>
          </cell>
          <cell r="CF149">
            <v>139.91650000000001</v>
          </cell>
          <cell r="CG149">
            <v>134.99180000000001</v>
          </cell>
          <cell r="CH149">
            <v>123.0014</v>
          </cell>
          <cell r="CI149">
            <v>124.42140000000001</v>
          </cell>
          <cell r="CJ149">
            <v>116.72709999999999</v>
          </cell>
          <cell r="CK149" t="e">
            <v>#N/A</v>
          </cell>
          <cell r="CL149" t="e">
            <v>#N/A</v>
          </cell>
          <cell r="CM149" t="e">
            <v>#N/A</v>
          </cell>
          <cell r="CN149" t="e">
            <v>#N/A</v>
          </cell>
          <cell r="CO149">
            <v>108.81440000000001</v>
          </cell>
          <cell r="CP149">
            <v>105.64490000000001</v>
          </cell>
          <cell r="CQ149" t="e">
            <v>#N/A</v>
          </cell>
          <cell r="CR149" t="e">
            <v>#N/A</v>
          </cell>
          <cell r="CS149" t="e">
            <v>#N/A</v>
          </cell>
          <cell r="CT149" t="e">
            <v>#N/A</v>
          </cell>
          <cell r="CU149" t="e">
            <v>#N/A</v>
          </cell>
          <cell r="CV149" t="e">
            <v>#N/A</v>
          </cell>
          <cell r="CW149">
            <v>80.593599999999995</v>
          </cell>
          <cell r="CX149">
            <v>68.316900000000004</v>
          </cell>
          <cell r="CY149">
            <v>56.590200000000003</v>
          </cell>
          <cell r="CZ149">
            <v>51.9315</v>
          </cell>
          <cell r="DA149">
            <v>52.686300000000003</v>
          </cell>
          <cell r="DB149">
            <v>51.933900000000001</v>
          </cell>
          <cell r="DC149">
            <v>44.956200000000003</v>
          </cell>
          <cell r="DD149">
            <v>42.216500000000003</v>
          </cell>
          <cell r="DE149" t="e">
            <v>#N/A</v>
          </cell>
          <cell r="DF149" t="e">
            <v>#N/A</v>
          </cell>
          <cell r="DG149" t="e">
            <v>#N/A</v>
          </cell>
          <cell r="DH149" t="e">
            <v>#N/A</v>
          </cell>
          <cell r="DI149">
            <v>113.1391</v>
          </cell>
          <cell r="DJ149">
            <v>101.2747</v>
          </cell>
          <cell r="DK149">
            <v>108.4188</v>
          </cell>
          <cell r="DL149">
            <v>126.1845</v>
          </cell>
          <cell r="DM149">
            <v>120.1691</v>
          </cell>
          <cell r="DN149" t="e">
            <v>#N/A</v>
          </cell>
          <cell r="DO149" t="e">
            <v>#N/A</v>
          </cell>
          <cell r="DP149" t="e">
            <v>#N/A</v>
          </cell>
          <cell r="DQ149" t="e">
            <v>#N/A</v>
          </cell>
          <cell r="DR149" t="e">
            <v>#N/A</v>
          </cell>
          <cell r="DS149" t="e">
            <v>#N/A</v>
          </cell>
          <cell r="DT149" t="e">
            <v>#N/A</v>
          </cell>
        </row>
        <row r="150">
          <cell r="A150" t="str">
            <v>Mandiri Active Money</v>
          </cell>
          <cell r="B150" t="str">
            <v>AXA Mandiri Financial Services</v>
          </cell>
          <cell r="D150" t="str">
            <v>SEF</v>
          </cell>
          <cell r="E150" t="str">
            <v>Syequity</v>
          </cell>
          <cell r="F150">
            <v>150.74</v>
          </cell>
          <cell r="G150">
            <v>144.58000000000001</v>
          </cell>
          <cell r="H150">
            <v>143.62</v>
          </cell>
          <cell r="I150">
            <v>139.56</v>
          </cell>
          <cell r="J150">
            <v>141</v>
          </cell>
          <cell r="K150">
            <v>134.02000000000001</v>
          </cell>
          <cell r="L150">
            <v>141.79</v>
          </cell>
          <cell r="M150">
            <v>153.41999999999999</v>
          </cell>
          <cell r="N150">
            <v>157.87</v>
          </cell>
          <cell r="O150">
            <v>167.79</v>
          </cell>
          <cell r="P150">
            <v>161.59</v>
          </cell>
          <cell r="Q150">
            <v>172.7</v>
          </cell>
          <cell r="R150">
            <v>175.92</v>
          </cell>
          <cell r="S150">
            <v>172.83</v>
          </cell>
          <cell r="T150">
            <v>168.87</v>
          </cell>
          <cell r="U150">
            <v>167.12</v>
          </cell>
          <cell r="V150">
            <v>163.38999999999999</v>
          </cell>
          <cell r="W150">
            <v>165.57</v>
          </cell>
          <cell r="X150">
            <v>169.15</v>
          </cell>
          <cell r="Y150">
            <v>168.73</v>
          </cell>
          <cell r="Z150">
            <v>159.77000000000001</v>
          </cell>
          <cell r="AA150">
            <v>161.12</v>
          </cell>
          <cell r="AB150">
            <v>1322.0068000000001</v>
          </cell>
          <cell r="AC150">
            <v>1322.0068000000001</v>
          </cell>
          <cell r="AD150">
            <v>1322.0068000000001</v>
          </cell>
          <cell r="AE150">
            <v>1322.0068000000001</v>
          </cell>
          <cell r="AF150">
            <v>1322.0068000000001</v>
          </cell>
          <cell r="AG150">
            <v>1317.2211</v>
          </cell>
          <cell r="AH150">
            <v>1311.1809000000001</v>
          </cell>
          <cell r="AI150">
            <v>1306.258</v>
          </cell>
          <cell r="AJ150">
            <v>1301.0136</v>
          </cell>
          <cell r="AK150">
            <v>1296.1195</v>
          </cell>
          <cell r="AL150">
            <v>1289.7566999999999</v>
          </cell>
          <cell r="AM150">
            <v>1283.2798</v>
          </cell>
          <cell r="AN150">
            <v>1277.9438</v>
          </cell>
          <cell r="AO150">
            <v>1273.3621000000001</v>
          </cell>
          <cell r="AP150">
            <v>1268.2914000000001</v>
          </cell>
          <cell r="AQ150">
            <v>1258.6507999999999</v>
          </cell>
          <cell r="AR150">
            <v>1258.7387000000001</v>
          </cell>
          <cell r="AS150">
            <v>1253.8782000000001</v>
          </cell>
          <cell r="AT150">
            <v>1251.9896000000001</v>
          </cell>
          <cell r="AU150">
            <v>1246.5046</v>
          </cell>
          <cell r="AV150">
            <v>1241.7665999999999</v>
          </cell>
          <cell r="AW150">
            <v>1236.8570999999999</v>
          </cell>
          <cell r="AX150">
            <v>1231.7491</v>
          </cell>
          <cell r="AY150">
            <v>1226.9993999999999</v>
          </cell>
          <cell r="AZ150">
            <v>1221.6769999999999</v>
          </cell>
          <cell r="BA150">
            <v>1217.2141999999999</v>
          </cell>
          <cell r="BB150">
            <v>1212.4496999999999</v>
          </cell>
          <cell r="BC150">
            <v>1206.5151000000001</v>
          </cell>
          <cell r="BD150">
            <v>1201.7288000000001</v>
          </cell>
          <cell r="BE150">
            <v>1196.2148</v>
          </cell>
          <cell r="BF150">
            <v>1190.644</v>
          </cell>
          <cell r="BG150">
            <v>1185.0532000000001</v>
          </cell>
          <cell r="BH150">
            <v>1176.8126999999999</v>
          </cell>
          <cell r="BI150">
            <v>1170.5074999999999</v>
          </cell>
          <cell r="BJ150">
            <v>1164.5823</v>
          </cell>
          <cell r="BK150">
            <v>1158.0241000000001</v>
          </cell>
          <cell r="BL150">
            <v>1150.415</v>
          </cell>
          <cell r="BM150">
            <v>1139.7955999999999</v>
          </cell>
          <cell r="BN150">
            <v>137.22450000000001</v>
          </cell>
          <cell r="BO150">
            <v>137.22450000000001</v>
          </cell>
          <cell r="BP150">
            <v>133.67570000000001</v>
          </cell>
          <cell r="BQ150">
            <v>133.67570000000001</v>
          </cell>
          <cell r="BR150">
            <v>130.82409999999999</v>
          </cell>
          <cell r="BS150">
            <v>127.2068</v>
          </cell>
          <cell r="BT150">
            <v>132.78630000000001</v>
          </cell>
          <cell r="BU150">
            <v>124.5364</v>
          </cell>
          <cell r="BV150">
            <v>132.09530000000001</v>
          </cell>
          <cell r="BW150">
            <v>139.75290000000001</v>
          </cell>
          <cell r="BX150">
            <v>131.96700000000001</v>
          </cell>
          <cell r="BY150">
            <v>132.5564</v>
          </cell>
          <cell r="BZ150">
            <v>132.22900000000001</v>
          </cell>
          <cell r="CA150">
            <v>129.05520000000001</v>
          </cell>
          <cell r="CB150">
            <v>122.3382</v>
          </cell>
          <cell r="CC150">
            <v>125.0325</v>
          </cell>
          <cell r="CD150">
            <v>132.9768</v>
          </cell>
          <cell r="CE150">
            <v>130.61340000000001</v>
          </cell>
          <cell r="CF150">
            <v>133.73320000000001</v>
          </cell>
          <cell r="CG150">
            <v>130.03540000000001</v>
          </cell>
          <cell r="CH150">
            <v>120.8224</v>
          </cell>
          <cell r="CI150">
            <v>122.2384</v>
          </cell>
          <cell r="CJ150">
            <v>116.7786</v>
          </cell>
          <cell r="CK150" t="e">
            <v>#N/A</v>
          </cell>
          <cell r="CL150" t="e">
            <v>#N/A</v>
          </cell>
          <cell r="CM150" t="e">
            <v>#N/A</v>
          </cell>
          <cell r="CN150" t="e">
            <v>#N/A</v>
          </cell>
          <cell r="CO150">
            <v>109.0102</v>
          </cell>
          <cell r="CP150">
            <v>105.78870000000001</v>
          </cell>
          <cell r="CQ150" t="e">
            <v>#N/A</v>
          </cell>
          <cell r="CR150" t="e">
            <v>#N/A</v>
          </cell>
          <cell r="CS150" t="e">
            <v>#N/A</v>
          </cell>
          <cell r="CT150" t="e">
            <v>#N/A</v>
          </cell>
          <cell r="CU150" t="e">
            <v>#N/A</v>
          </cell>
          <cell r="CV150" t="e">
            <v>#N/A</v>
          </cell>
          <cell r="CW150">
            <v>85.665400000000005</v>
          </cell>
          <cell r="CX150">
            <v>76.0886</v>
          </cell>
          <cell r="CY150">
            <v>66.032700000000006</v>
          </cell>
          <cell r="CZ150">
            <v>62.178699999999999</v>
          </cell>
          <cell r="DA150">
            <v>63.759500000000003</v>
          </cell>
          <cell r="DB150">
            <v>63.478700000000003</v>
          </cell>
          <cell r="DC150">
            <v>56.218299999999999</v>
          </cell>
          <cell r="DD150">
            <v>53.012500000000003</v>
          </cell>
          <cell r="DE150" t="e">
            <v>#N/A</v>
          </cell>
          <cell r="DF150" t="e">
            <v>#N/A</v>
          </cell>
          <cell r="DG150" t="e">
            <v>#N/A</v>
          </cell>
          <cell r="DH150" t="e">
            <v>#N/A</v>
          </cell>
          <cell r="DI150">
            <v>101.90779999999999</v>
          </cell>
          <cell r="DJ150">
            <v>94.948499999999996</v>
          </cell>
          <cell r="DK150">
            <v>100.53530000000001</v>
          </cell>
          <cell r="DL150">
            <v>112.4725</v>
          </cell>
          <cell r="DM150">
            <v>107.5652</v>
          </cell>
          <cell r="DN150" t="e">
            <v>#N/A</v>
          </cell>
          <cell r="DO150" t="e">
            <v>#N/A</v>
          </cell>
          <cell r="DP150" t="e">
            <v>#N/A</v>
          </cell>
          <cell r="DQ150" t="e">
            <v>#N/A</v>
          </cell>
          <cell r="DR150" t="e">
            <v>#N/A</v>
          </cell>
          <cell r="DS150" t="e">
            <v>#N/A</v>
          </cell>
          <cell r="DT150" t="e">
            <v>#N/A</v>
          </cell>
        </row>
        <row r="151">
          <cell r="A151" t="str">
            <v>Mandiri Money Market</v>
          </cell>
          <cell r="B151" t="str">
            <v>AXA Mandiri Financial Services</v>
          </cell>
          <cell r="D151" t="str">
            <v>RCF</v>
          </cell>
          <cell r="E151" t="str">
            <v>Cash</v>
          </cell>
          <cell r="F151">
            <v>159.09</v>
          </cell>
          <cell r="G151">
            <v>158.47999999999999</v>
          </cell>
          <cell r="H151">
            <v>157.83000000000001</v>
          </cell>
          <cell r="I151">
            <v>157.19</v>
          </cell>
          <cell r="J151">
            <v>156.53</v>
          </cell>
          <cell r="K151">
            <v>155.88999999999999</v>
          </cell>
          <cell r="L151">
            <v>155.25</v>
          </cell>
          <cell r="M151">
            <v>154.53</v>
          </cell>
          <cell r="N151">
            <v>153.91</v>
          </cell>
          <cell r="O151">
            <v>153.21</v>
          </cell>
          <cell r="P151">
            <v>152.5</v>
          </cell>
          <cell r="Q151">
            <v>151.82</v>
          </cell>
          <cell r="R151">
            <v>151.07</v>
          </cell>
          <cell r="S151">
            <v>150.33000000000001</v>
          </cell>
          <cell r="T151">
            <v>149.62</v>
          </cell>
          <cell r="U151">
            <v>148.84</v>
          </cell>
          <cell r="V151">
            <v>148.11000000000001</v>
          </cell>
          <cell r="W151">
            <v>147.35</v>
          </cell>
          <cell r="X151">
            <v>146.71</v>
          </cell>
          <cell r="Y151">
            <v>145.96</v>
          </cell>
          <cell r="Z151">
            <v>145.26</v>
          </cell>
          <cell r="AA151">
            <v>144.55000000000001</v>
          </cell>
          <cell r="AB151">
            <v>143.86000000000001</v>
          </cell>
          <cell r="AC151">
            <v>143.18</v>
          </cell>
          <cell r="AD151">
            <v>142.43</v>
          </cell>
          <cell r="AE151">
            <v>141.75</v>
          </cell>
          <cell r="AF151">
            <v>141.05000000000001</v>
          </cell>
          <cell r="AG151">
            <v>140.33000000000001</v>
          </cell>
          <cell r="AH151">
            <v>139.74</v>
          </cell>
          <cell r="AI151">
            <v>139.1</v>
          </cell>
          <cell r="AJ151">
            <v>138.47</v>
          </cell>
          <cell r="AK151">
            <v>137.69</v>
          </cell>
          <cell r="AL151">
            <v>137.15</v>
          </cell>
          <cell r="AM151">
            <v>136.44</v>
          </cell>
          <cell r="AN151">
            <v>136.33000000000001</v>
          </cell>
          <cell r="AO151">
            <v>134.97999999999999</v>
          </cell>
          <cell r="AP151">
            <v>134.38</v>
          </cell>
          <cell r="AQ151">
            <v>133.81</v>
          </cell>
          <cell r="AR151">
            <v>133.24</v>
          </cell>
          <cell r="AS151">
            <v>132.05000000000001</v>
          </cell>
          <cell r="AT151">
            <v>131.63</v>
          </cell>
          <cell r="AU151">
            <v>131.1</v>
          </cell>
          <cell r="AV151">
            <v>130.75</v>
          </cell>
          <cell r="AW151">
            <v>130.38</v>
          </cell>
          <cell r="AX151">
            <v>129.44999999999999</v>
          </cell>
          <cell r="AY151">
            <v>129.25630000000001</v>
          </cell>
          <cell r="AZ151">
            <v>128.9203</v>
          </cell>
          <cell r="BA151">
            <v>128.41200000000001</v>
          </cell>
          <cell r="BB151">
            <v>128.09049999999999</v>
          </cell>
          <cell r="BC151">
            <v>127.6362</v>
          </cell>
          <cell r="BD151">
            <v>127.11920000000001</v>
          </cell>
          <cell r="BE151">
            <v>126.74760000000001</v>
          </cell>
          <cell r="BF151">
            <v>126.74760000000001</v>
          </cell>
          <cell r="BG151">
            <v>126.3271</v>
          </cell>
          <cell r="BH151">
            <v>147.35</v>
          </cell>
          <cell r="BI151">
            <v>125.5107</v>
          </cell>
          <cell r="BJ151">
            <v>125.5107</v>
          </cell>
          <cell r="BK151">
            <v>125.14</v>
          </cell>
          <cell r="BL151">
            <v>124.7516</v>
          </cell>
          <cell r="BM151">
            <v>124.4</v>
          </cell>
          <cell r="BN151">
            <v>124</v>
          </cell>
          <cell r="BO151">
            <v>123.6189</v>
          </cell>
          <cell r="BP151">
            <v>123.18519999999999</v>
          </cell>
          <cell r="BQ151">
            <v>122.6771</v>
          </cell>
          <cell r="BR151">
            <v>122.17959999999999</v>
          </cell>
          <cell r="BS151">
            <v>121.66370000000001</v>
          </cell>
          <cell r="BT151">
            <v>121.12350000000001</v>
          </cell>
          <cell r="BU151">
            <v>120.6108</v>
          </cell>
          <cell r="BV151">
            <v>120.0078</v>
          </cell>
          <cell r="BW151">
            <v>119.5269</v>
          </cell>
          <cell r="BX151">
            <v>119.00920000000001</v>
          </cell>
          <cell r="BY151">
            <v>118.5176</v>
          </cell>
          <cell r="BZ151">
            <v>118.002</v>
          </cell>
          <cell r="CA151">
            <v>117.5177</v>
          </cell>
          <cell r="CB151">
            <v>116.9504</v>
          </cell>
          <cell r="CC151">
            <v>116.4813</v>
          </cell>
          <cell r="CD151">
            <v>116.0224</v>
          </cell>
          <cell r="CE151">
            <v>115.449</v>
          </cell>
          <cell r="CF151">
            <v>114.9384</v>
          </cell>
          <cell r="CG151">
            <v>114.44710000000001</v>
          </cell>
          <cell r="CH151">
            <v>113.9187</v>
          </cell>
          <cell r="CI151">
            <v>113.4435</v>
          </cell>
          <cell r="CJ151">
            <v>112.9663</v>
          </cell>
          <cell r="CK151" t="e">
            <v>#N/A</v>
          </cell>
          <cell r="CL151" t="e">
            <v>#N/A</v>
          </cell>
          <cell r="CM151" t="e">
            <v>#N/A</v>
          </cell>
          <cell r="CN151" t="e">
            <v>#N/A</v>
          </cell>
          <cell r="CO151">
            <v>110.446</v>
          </cell>
          <cell r="CP151">
            <v>109.8873</v>
          </cell>
          <cell r="CQ151" t="e">
            <v>#N/A</v>
          </cell>
          <cell r="CR151" t="e">
            <v>#N/A</v>
          </cell>
          <cell r="CS151" t="e">
            <v>#N/A</v>
          </cell>
          <cell r="CT151" t="e">
            <v>#N/A</v>
          </cell>
          <cell r="CU151" t="e">
            <v>#N/A</v>
          </cell>
          <cell r="CV151" t="e">
            <v>#N/A</v>
          </cell>
          <cell r="CW151">
            <v>105.5984</v>
          </cell>
          <cell r="CX151">
            <v>104.932</v>
          </cell>
          <cell r="CY151">
            <v>104.1473</v>
          </cell>
          <cell r="CZ151">
            <v>103.41849999999999</v>
          </cell>
          <cell r="DA151">
            <v>102.6724</v>
          </cell>
          <cell r="DB151">
            <v>101.9139</v>
          </cell>
          <cell r="DC151">
            <v>101.23480000000001</v>
          </cell>
          <cell r="DD151">
            <v>100.6271</v>
          </cell>
          <cell r="DE151" t="e">
            <v>#N/A</v>
          </cell>
          <cell r="DF151" t="e">
            <v>#N/A</v>
          </cell>
          <cell r="DG151" t="e">
            <v>#N/A</v>
          </cell>
          <cell r="DH151" t="e">
            <v>#N/A</v>
          </cell>
          <cell r="DI151" t="e">
            <v>#N/A</v>
          </cell>
          <cell r="DJ151" t="e">
            <v>#N/A</v>
          </cell>
          <cell r="DK151" t="e">
            <v>#N/A</v>
          </cell>
          <cell r="DL151" t="e">
            <v>#N/A</v>
          </cell>
          <cell r="DM151" t="e">
            <v>#N/A</v>
          </cell>
          <cell r="DN151" t="e">
            <v>#N/A</v>
          </cell>
          <cell r="DO151" t="e">
            <v>#N/A</v>
          </cell>
          <cell r="DP151" t="e">
            <v>#N/A</v>
          </cell>
          <cell r="DQ151" t="e">
            <v>#N/A</v>
          </cell>
          <cell r="DR151" t="e">
            <v>#N/A</v>
          </cell>
          <cell r="DS151" t="e">
            <v>#N/A</v>
          </cell>
          <cell r="DT151" t="e">
            <v>#N/A</v>
          </cell>
        </row>
        <row r="152">
          <cell r="A152" t="str">
            <v>Mandiri Attractive Money Syariah</v>
          </cell>
          <cell r="B152" t="str">
            <v>AXA Mandiri Financial Services</v>
          </cell>
          <cell r="D152" t="str">
            <v>SEF</v>
          </cell>
          <cell r="E152" t="str">
            <v>Syequity</v>
          </cell>
          <cell r="F152">
            <v>158.94999999999999</v>
          </cell>
          <cell r="G152">
            <v>158.35</v>
          </cell>
          <cell r="H152">
            <v>159.29</v>
          </cell>
          <cell r="I152">
            <v>158.47999999999999</v>
          </cell>
          <cell r="J152">
            <v>170.25</v>
          </cell>
          <cell r="K152">
            <v>169.44</v>
          </cell>
          <cell r="L152">
            <v>172.34</v>
          </cell>
          <cell r="M152">
            <v>170.72</v>
          </cell>
          <cell r="N152">
            <v>164.23</v>
          </cell>
          <cell r="O152">
            <v>154.97999999999999</v>
          </cell>
          <cell r="P152">
            <v>156.01</v>
          </cell>
          <cell r="Q152">
            <v>154.9</v>
          </cell>
          <cell r="R152">
            <v>150.74</v>
          </cell>
          <cell r="S152">
            <v>144.58000000000001</v>
          </cell>
          <cell r="T152">
            <v>143.62</v>
          </cell>
          <cell r="U152">
            <v>139.56</v>
          </cell>
          <cell r="V152">
            <v>141</v>
          </cell>
          <cell r="W152">
            <v>134.02000000000001</v>
          </cell>
          <cell r="X152">
            <v>141.79</v>
          </cell>
          <cell r="Y152">
            <v>153.41999999999999</v>
          </cell>
          <cell r="Z152">
            <v>157.87</v>
          </cell>
          <cell r="AA152">
            <v>167.79</v>
          </cell>
          <cell r="AB152">
            <v>161.59</v>
          </cell>
          <cell r="AC152">
            <v>172.7</v>
          </cell>
          <cell r="AD152">
            <v>175.92</v>
          </cell>
          <cell r="AE152">
            <v>172.83</v>
          </cell>
          <cell r="AF152">
            <v>168.87</v>
          </cell>
          <cell r="AG152">
            <v>167.12</v>
          </cell>
          <cell r="AH152">
            <v>163.38999999999999</v>
          </cell>
          <cell r="AI152">
            <v>165.57</v>
          </cell>
          <cell r="AJ152">
            <v>169.15</v>
          </cell>
          <cell r="AK152">
            <v>168.73</v>
          </cell>
          <cell r="AL152">
            <v>159.77000000000001</v>
          </cell>
          <cell r="AM152">
            <v>161.12</v>
          </cell>
          <cell r="AN152">
            <v>159.01</v>
          </cell>
          <cell r="AO152">
            <v>156.58000000000001</v>
          </cell>
          <cell r="AP152">
            <v>152.69999999999999</v>
          </cell>
          <cell r="AQ152">
            <v>145.18</v>
          </cell>
          <cell r="AR152">
            <v>142.04</v>
          </cell>
          <cell r="AS152">
            <v>141.94999999999999</v>
          </cell>
          <cell r="AT152">
            <v>151.05000000000001</v>
          </cell>
          <cell r="AU152">
            <v>144.83000000000001</v>
          </cell>
          <cell r="AV152">
            <v>144.47</v>
          </cell>
          <cell r="AW152">
            <v>162.12</v>
          </cell>
          <cell r="AX152">
            <v>174.45</v>
          </cell>
          <cell r="AY152">
            <v>191.45089999999999</v>
          </cell>
          <cell r="AZ152">
            <v>182.7544</v>
          </cell>
          <cell r="BA152">
            <v>180.5308</v>
          </cell>
          <cell r="BB152">
            <v>172.6754</v>
          </cell>
          <cell r="BC152">
            <v>162.37739999999999</v>
          </cell>
          <cell r="BD152">
            <v>161.54179999999999</v>
          </cell>
          <cell r="BE152">
            <v>163.26480000000001</v>
          </cell>
          <cell r="BF152">
            <v>163.26480000000001</v>
          </cell>
          <cell r="BG152">
            <v>167.58680000000001</v>
          </cell>
          <cell r="BH152">
            <v>163.87</v>
          </cell>
          <cell r="BI152">
            <v>155.69669999999999</v>
          </cell>
          <cell r="BJ152">
            <v>155.69669999999999</v>
          </cell>
          <cell r="BK152">
            <v>159.22</v>
          </cell>
          <cell r="BL152">
            <v>152.04560000000001</v>
          </cell>
          <cell r="BM152">
            <v>148.08000000000001</v>
          </cell>
          <cell r="BN152">
            <v>162.27000000000001</v>
          </cell>
          <cell r="BO152">
            <v>163.98910000000001</v>
          </cell>
          <cell r="BP152">
            <v>160.40110000000001</v>
          </cell>
          <cell r="BQ152">
            <v>155.93100000000001</v>
          </cell>
          <cell r="BR152">
            <v>151.20830000000001</v>
          </cell>
          <cell r="BS152">
            <v>147.0069</v>
          </cell>
          <cell r="BT152">
            <v>153.60339999999999</v>
          </cell>
          <cell r="BU152">
            <v>141.50030000000001</v>
          </cell>
          <cell r="BV152">
            <v>153.1909</v>
          </cell>
          <cell r="BW152">
            <v>163.7277</v>
          </cell>
          <cell r="BX152">
            <v>153.86070000000001</v>
          </cell>
          <cell r="BY152">
            <v>154.3854</v>
          </cell>
          <cell r="BZ152">
            <v>154.4736</v>
          </cell>
          <cell r="CA152">
            <v>150.46299999999999</v>
          </cell>
          <cell r="CB152">
            <v>144.72749999999999</v>
          </cell>
          <cell r="CC152">
            <v>147.60839999999999</v>
          </cell>
          <cell r="CD152">
            <v>159.76089999999999</v>
          </cell>
          <cell r="CE152">
            <v>156.66050000000001</v>
          </cell>
          <cell r="CF152">
            <v>161.3279</v>
          </cell>
          <cell r="CG152">
            <v>154.4545</v>
          </cell>
          <cell r="CH152">
            <v>142.8109</v>
          </cell>
          <cell r="CI152">
            <v>143.8656</v>
          </cell>
          <cell r="CJ152">
            <v>136.38210000000001</v>
          </cell>
          <cell r="CK152" t="e">
            <v>#N/A</v>
          </cell>
          <cell r="CL152" t="e">
            <v>#N/A</v>
          </cell>
          <cell r="CM152" t="e">
            <v>#N/A</v>
          </cell>
          <cell r="CN152" t="e">
            <v>#N/A</v>
          </cell>
          <cell r="CO152">
            <v>130.71809999999999</v>
          </cell>
          <cell r="CP152">
            <v>126.2894</v>
          </cell>
          <cell r="CQ152" t="e">
            <v>#N/A</v>
          </cell>
          <cell r="CR152" t="e">
            <v>#N/A</v>
          </cell>
          <cell r="CS152" t="e">
            <v>#N/A</v>
          </cell>
          <cell r="CT152" t="e">
            <v>#N/A</v>
          </cell>
          <cell r="CU152" t="e">
            <v>#N/A</v>
          </cell>
          <cell r="CV152" t="e">
            <v>#N/A</v>
          </cell>
          <cell r="CW152" t="e">
            <v>#N/A</v>
          </cell>
          <cell r="CX152" t="e">
            <v>#N/A</v>
          </cell>
          <cell r="CY152" t="e">
            <v>#N/A</v>
          </cell>
          <cell r="CZ152" t="e">
            <v>#N/A</v>
          </cell>
          <cell r="DA152" t="e">
            <v>#N/A</v>
          </cell>
          <cell r="DB152" t="e">
            <v>#N/A</v>
          </cell>
          <cell r="DC152" t="e">
            <v>#N/A</v>
          </cell>
          <cell r="DD152" t="e">
            <v>#N/A</v>
          </cell>
          <cell r="DE152" t="e">
            <v>#N/A</v>
          </cell>
          <cell r="DF152" t="e">
            <v>#N/A</v>
          </cell>
          <cell r="DG152" t="e">
            <v>#N/A</v>
          </cell>
          <cell r="DH152" t="e">
            <v>#N/A</v>
          </cell>
          <cell r="DI152" t="e">
            <v>#N/A</v>
          </cell>
          <cell r="DJ152" t="e">
            <v>#N/A</v>
          </cell>
          <cell r="DK152" t="e">
            <v>#N/A</v>
          </cell>
          <cell r="DL152" t="e">
            <v>#N/A</v>
          </cell>
          <cell r="DM152" t="e">
            <v>#N/A</v>
          </cell>
          <cell r="DN152" t="e">
            <v>#N/A</v>
          </cell>
          <cell r="DO152" t="e">
            <v>#N/A</v>
          </cell>
          <cell r="DP152" t="e">
            <v>#N/A</v>
          </cell>
          <cell r="DQ152" t="e">
            <v>#N/A</v>
          </cell>
          <cell r="DR152" t="e">
            <v>#N/A</v>
          </cell>
          <cell r="DS152" t="e">
            <v>#N/A</v>
          </cell>
          <cell r="DT152" t="e">
            <v>#N/A</v>
          </cell>
        </row>
        <row r="153">
          <cell r="A153" t="str">
            <v>Mandiri Active Money Syariah</v>
          </cell>
          <cell r="B153" t="str">
            <v>AXA Mandiri Financial Services</v>
          </cell>
          <cell r="X153">
            <v>1999.1776</v>
          </cell>
          <cell r="Y153">
            <v>1999.1776</v>
          </cell>
          <cell r="Z153">
            <v>1984.6661999999999</v>
          </cell>
          <cell r="AA153">
            <v>1948.2098000000001</v>
          </cell>
          <cell r="AB153">
            <v>1999.1776</v>
          </cell>
          <cell r="AC153">
            <v>1999.1776</v>
          </cell>
          <cell r="AD153">
            <v>1999.1776</v>
          </cell>
          <cell r="AE153">
            <v>1999.1776</v>
          </cell>
          <cell r="AF153">
            <v>1999.1776</v>
          </cell>
          <cell r="AG153">
            <v>1984.6661999999999</v>
          </cell>
          <cell r="AH153">
            <v>1948.2098000000001</v>
          </cell>
          <cell r="AI153">
            <v>1999.9548</v>
          </cell>
          <cell r="AJ153">
            <v>1890.2302</v>
          </cell>
          <cell r="AK153">
            <v>1983.0299</v>
          </cell>
          <cell r="AL153">
            <v>2047.3397</v>
          </cell>
          <cell r="AM153">
            <v>1940.2162000000001</v>
          </cell>
          <cell r="AN153">
            <v>1934.4870000000001</v>
          </cell>
          <cell r="AO153">
            <v>1922.6277</v>
          </cell>
          <cell r="AP153">
            <v>1888.2945</v>
          </cell>
          <cell r="AQ153" t="e">
            <v>#N/A</v>
          </cell>
          <cell r="AR153" t="e">
            <v>#N/A</v>
          </cell>
          <cell r="AS153" t="e">
            <v>#N/A</v>
          </cell>
          <cell r="AT153" t="e">
            <v>#N/A</v>
          </cell>
          <cell r="AU153" t="e">
            <v>#N/A</v>
          </cell>
          <cell r="AV153" t="e">
            <v>#N/A</v>
          </cell>
          <cell r="AW153" t="e">
            <v>#N/A</v>
          </cell>
          <cell r="AX153" t="e">
            <v>#N/A</v>
          </cell>
          <cell r="AY153" t="e">
            <v>#N/A</v>
          </cell>
          <cell r="AZ153" t="e">
            <v>#N/A</v>
          </cell>
          <cell r="BA153" t="e">
            <v>#N/A</v>
          </cell>
          <cell r="BB153" t="e">
            <v>#N/A</v>
          </cell>
          <cell r="BC153" t="e">
            <v>#N/A</v>
          </cell>
          <cell r="BD153" t="e">
            <v>#N/A</v>
          </cell>
          <cell r="BE153" t="e">
            <v>#N/A</v>
          </cell>
          <cell r="BF153" t="e">
            <v>#N/A</v>
          </cell>
          <cell r="BG153" t="e">
            <v>#N/A</v>
          </cell>
          <cell r="BH153" t="e">
            <v>#N/A</v>
          </cell>
          <cell r="BI153" t="e">
            <v>#N/A</v>
          </cell>
          <cell r="BJ153" t="e">
            <v>#N/A</v>
          </cell>
          <cell r="BK153" t="e">
            <v>#N/A</v>
          </cell>
          <cell r="BL153" t="e">
            <v>#N/A</v>
          </cell>
          <cell r="BM153" t="e">
            <v>#N/A</v>
          </cell>
          <cell r="BN153">
            <v>141.54990000000001</v>
          </cell>
          <cell r="BO153">
            <v>141.54990000000001</v>
          </cell>
          <cell r="BP153">
            <v>136.5419</v>
          </cell>
          <cell r="BQ153">
            <v>136.5419</v>
          </cell>
          <cell r="BR153">
            <v>132.1386</v>
          </cell>
          <cell r="BS153">
            <v>129.27369999999999</v>
          </cell>
          <cell r="BT153">
            <v>132.41309999999999</v>
          </cell>
          <cell r="BU153">
            <v>124.904</v>
          </cell>
          <cell r="BV153">
            <v>132.34209999999999</v>
          </cell>
          <cell r="BW153">
            <v>139.36490000000001</v>
          </cell>
          <cell r="BX153">
            <v>132.8107</v>
          </cell>
          <cell r="BY153">
            <v>133.50450000000001</v>
          </cell>
          <cell r="BZ153">
            <v>133.17339999999999</v>
          </cell>
          <cell r="CA153">
            <v>129.7835</v>
          </cell>
          <cell r="CB153">
            <v>125.27379999999999</v>
          </cell>
          <cell r="CC153">
            <v>127.8309</v>
          </cell>
          <cell r="CD153">
            <v>136.21449999999999</v>
          </cell>
          <cell r="CE153">
            <v>134.5341</v>
          </cell>
          <cell r="CF153">
            <v>137.27789999999999</v>
          </cell>
          <cell r="CG153">
            <v>131.28399999999999</v>
          </cell>
          <cell r="CH153">
            <v>124.8733</v>
          </cell>
          <cell r="CI153">
            <v>125.42140000000001</v>
          </cell>
          <cell r="CJ153">
            <v>120.77030000000001</v>
          </cell>
          <cell r="CK153" t="e">
            <v>#N/A</v>
          </cell>
          <cell r="CL153" t="e">
            <v>#N/A</v>
          </cell>
          <cell r="CM153" t="e">
            <v>#N/A</v>
          </cell>
          <cell r="CN153" t="e">
            <v>#N/A</v>
          </cell>
          <cell r="CO153">
            <v>116.2368</v>
          </cell>
          <cell r="CP153">
            <v>113.46729999999999</v>
          </cell>
          <cell r="CQ153" t="e">
            <v>#N/A</v>
          </cell>
          <cell r="CR153" t="e">
            <v>#N/A</v>
          </cell>
          <cell r="CS153" t="e">
            <v>#N/A</v>
          </cell>
          <cell r="CT153" t="e">
            <v>#N/A</v>
          </cell>
          <cell r="CU153" t="e">
            <v>#N/A</v>
          </cell>
          <cell r="CV153" t="e">
            <v>#N/A</v>
          </cell>
          <cell r="CW153" t="e">
            <v>#N/A</v>
          </cell>
          <cell r="CX153" t="e">
            <v>#N/A</v>
          </cell>
          <cell r="CY153" t="e">
            <v>#N/A</v>
          </cell>
          <cell r="CZ153" t="e">
            <v>#N/A</v>
          </cell>
          <cell r="DA153" t="e">
            <v>#N/A</v>
          </cell>
          <cell r="DB153" t="e">
            <v>#N/A</v>
          </cell>
          <cell r="DC153" t="e">
            <v>#N/A</v>
          </cell>
          <cell r="DD153" t="e">
            <v>#N/A</v>
          </cell>
          <cell r="DE153" t="e">
            <v>#N/A</v>
          </cell>
          <cell r="DF153" t="e">
            <v>#N/A</v>
          </cell>
          <cell r="DG153" t="e">
            <v>#N/A</v>
          </cell>
          <cell r="DH153" t="e">
            <v>#N/A</v>
          </cell>
          <cell r="DI153" t="e">
            <v>#N/A</v>
          </cell>
          <cell r="DJ153" t="e">
            <v>#N/A</v>
          </cell>
          <cell r="DK153" t="e">
            <v>#N/A</v>
          </cell>
          <cell r="DL153" t="e">
            <v>#N/A</v>
          </cell>
          <cell r="DM153" t="e">
            <v>#N/A</v>
          </cell>
          <cell r="DN153" t="e">
            <v>#N/A</v>
          </cell>
          <cell r="DO153" t="e">
            <v>#N/A</v>
          </cell>
          <cell r="DP153" t="e">
            <v>#N/A</v>
          </cell>
          <cell r="DQ153" t="e">
            <v>#N/A</v>
          </cell>
          <cell r="DR153" t="e">
            <v>#N/A</v>
          </cell>
          <cell r="DS153" t="e">
            <v>#N/A</v>
          </cell>
          <cell r="DT153" t="e">
            <v>#N/A</v>
          </cell>
        </row>
        <row r="154">
          <cell r="A154" t="str">
            <v>Excellent Equity Rupiah</v>
          </cell>
          <cell r="B154" t="str">
            <v>AXA Mandiri Financial Services</v>
          </cell>
          <cell r="D154" t="str">
            <v>REP</v>
          </cell>
          <cell r="E154" t="str">
            <v>Equity</v>
          </cell>
          <cell r="F154">
            <v>80.84</v>
          </cell>
          <cell r="G154">
            <v>80.989999999999995</v>
          </cell>
          <cell r="H154">
            <v>81.92</v>
          </cell>
          <cell r="I154">
            <v>83.38</v>
          </cell>
          <cell r="J154">
            <v>92.29</v>
          </cell>
          <cell r="K154">
            <v>92.9</v>
          </cell>
          <cell r="L154">
            <v>95.67</v>
          </cell>
          <cell r="M154">
            <v>97.73</v>
          </cell>
          <cell r="N154">
            <v>98.85</v>
          </cell>
          <cell r="O154">
            <v>94.13</v>
          </cell>
          <cell r="P154">
            <v>93.64</v>
          </cell>
          <cell r="Q154">
            <v>93.82</v>
          </cell>
          <cell r="R154">
            <v>92.45</v>
          </cell>
          <cell r="S154">
            <v>90.55</v>
          </cell>
          <cell r="T154">
            <v>96.33</v>
          </cell>
          <cell r="U154">
            <v>91.95</v>
          </cell>
          <cell r="V154">
            <v>93.36</v>
          </cell>
          <cell r="W154">
            <v>86.13</v>
          </cell>
          <cell r="X154">
            <v>94.13</v>
          </cell>
          <cell r="Y154">
            <v>105.83</v>
          </cell>
          <cell r="Z154">
            <v>108.7</v>
          </cell>
          <cell r="AA154">
            <v>119.58</v>
          </cell>
          <cell r="AB154">
            <v>118.25</v>
          </cell>
          <cell r="AC154">
            <v>124.63</v>
          </cell>
          <cell r="AD154">
            <v>132.16999999999999</v>
          </cell>
          <cell r="AE154">
            <v>129.81</v>
          </cell>
          <cell r="AF154">
            <v>131.33000000000001</v>
          </cell>
          <cell r="AG154">
            <v>129.86000000000001</v>
          </cell>
          <cell r="AH154">
            <v>124.5</v>
          </cell>
          <cell r="AI154">
            <v>123.22</v>
          </cell>
          <cell r="AJ154">
            <v>128.35</v>
          </cell>
          <cell r="AK154">
            <v>125.31</v>
          </cell>
          <cell r="AL154">
            <v>118.82</v>
          </cell>
          <cell r="AM154">
            <v>122.95</v>
          </cell>
          <cell r="AN154">
            <v>120.24</v>
          </cell>
          <cell r="AO154">
            <v>117.43</v>
          </cell>
          <cell r="AP154">
            <v>112.4</v>
          </cell>
          <cell r="AQ154">
            <v>103.37</v>
          </cell>
          <cell r="AR154">
            <v>101.3</v>
          </cell>
          <cell r="AS154">
            <v>102.97</v>
          </cell>
          <cell r="AT154">
            <v>109.75</v>
          </cell>
          <cell r="AU154">
            <v>105.45</v>
          </cell>
          <cell r="AV154">
            <v>102.87</v>
          </cell>
          <cell r="AW154">
            <v>118.54</v>
          </cell>
          <cell r="AX154">
            <v>132.11000000000001</v>
          </cell>
          <cell r="AY154">
            <v>150.1361</v>
          </cell>
          <cell r="AZ154">
            <v>136.44149999999999</v>
          </cell>
          <cell r="BA154">
            <v>137.76140000000001</v>
          </cell>
          <cell r="BB154">
            <v>128.0498</v>
          </cell>
          <cell r="BC154">
            <v>120.434</v>
          </cell>
          <cell r="BD154">
            <v>117.0395</v>
          </cell>
          <cell r="BE154">
            <v>117.2718</v>
          </cell>
          <cell r="BF154">
            <v>117.2718</v>
          </cell>
          <cell r="BG154">
            <v>113.81780000000001</v>
          </cell>
          <cell r="BH154">
            <v>86.13</v>
          </cell>
          <cell r="BI154">
            <v>105.9149</v>
          </cell>
          <cell r="BJ154">
            <v>105.9149</v>
          </cell>
          <cell r="BK154">
            <v>112.16</v>
          </cell>
          <cell r="BL154">
            <v>108.922</v>
          </cell>
          <cell r="BM154">
            <v>105.66</v>
          </cell>
          <cell r="BN154">
            <v>114.79</v>
          </cell>
          <cell r="BO154">
            <v>112.3742</v>
          </cell>
          <cell r="BP154">
            <v>108.1504</v>
          </cell>
          <cell r="BQ154">
            <v>103.5202</v>
          </cell>
          <cell r="BR154">
            <v>100.4218</v>
          </cell>
          <cell r="BS154">
            <v>99.079099999999997</v>
          </cell>
          <cell r="BT154">
            <v>104.2778</v>
          </cell>
          <cell r="BU154">
            <v>97.681100000000001</v>
          </cell>
          <cell r="BV154">
            <v>110.24460000000001</v>
          </cell>
          <cell r="BW154">
            <v>115.5496</v>
          </cell>
          <cell r="BX154">
            <v>103.3245</v>
          </cell>
          <cell r="BY154">
            <v>102.9135</v>
          </cell>
          <cell r="BZ154" t="e">
            <v>#N/A</v>
          </cell>
          <cell r="CA154" t="e">
            <v>#N/A</v>
          </cell>
          <cell r="CB154" t="e">
            <v>#N/A</v>
          </cell>
          <cell r="CC154" t="e">
            <v>#N/A</v>
          </cell>
          <cell r="CD154" t="e">
            <v>#N/A</v>
          </cell>
          <cell r="CE154" t="e">
            <v>#N/A</v>
          </cell>
          <cell r="CF154" t="e">
            <v>#N/A</v>
          </cell>
          <cell r="CG154" t="e">
            <v>#N/A</v>
          </cell>
          <cell r="CH154" t="e">
            <v>#N/A</v>
          </cell>
          <cell r="CI154" t="e">
            <v>#N/A</v>
          </cell>
          <cell r="CJ154" t="e">
            <v>#N/A</v>
          </cell>
          <cell r="CK154" t="e">
            <v>#N/A</v>
          </cell>
          <cell r="CL154" t="e">
            <v>#N/A</v>
          </cell>
          <cell r="CM154" t="e">
            <v>#N/A</v>
          </cell>
          <cell r="CN154" t="e">
            <v>#N/A</v>
          </cell>
          <cell r="CO154" t="e">
            <v>#N/A</v>
          </cell>
          <cell r="CP154" t="e">
            <v>#N/A</v>
          </cell>
          <cell r="CQ154" t="e">
            <v>#N/A</v>
          </cell>
          <cell r="CR154" t="e">
            <v>#N/A</v>
          </cell>
          <cell r="CS154" t="e">
            <v>#N/A</v>
          </cell>
          <cell r="CT154" t="e">
            <v>#N/A</v>
          </cell>
          <cell r="CU154" t="e">
            <v>#N/A</v>
          </cell>
          <cell r="CV154" t="e">
            <v>#N/A</v>
          </cell>
          <cell r="CW154" t="e">
            <v>#N/A</v>
          </cell>
          <cell r="CX154" t="e">
            <v>#N/A</v>
          </cell>
          <cell r="CY154" t="e">
            <v>#N/A</v>
          </cell>
          <cell r="CZ154" t="e">
            <v>#N/A</v>
          </cell>
          <cell r="DA154" t="e">
            <v>#N/A</v>
          </cell>
          <cell r="DB154" t="e">
            <v>#N/A</v>
          </cell>
          <cell r="DC154" t="e">
            <v>#N/A</v>
          </cell>
          <cell r="DD154" t="e">
            <v>#N/A</v>
          </cell>
          <cell r="DE154" t="e">
            <v>#N/A</v>
          </cell>
          <cell r="DF154" t="e">
            <v>#N/A</v>
          </cell>
          <cell r="DG154" t="e">
            <v>#N/A</v>
          </cell>
          <cell r="DH154" t="e">
            <v>#N/A</v>
          </cell>
          <cell r="DI154" t="e">
            <v>#N/A</v>
          </cell>
          <cell r="DJ154" t="e">
            <v>#N/A</v>
          </cell>
          <cell r="DK154" t="e">
            <v>#N/A</v>
          </cell>
          <cell r="DL154" t="e">
            <v>#N/A</v>
          </cell>
          <cell r="DM154" t="e">
            <v>#N/A</v>
          </cell>
          <cell r="DN154" t="e">
            <v>#N/A</v>
          </cell>
          <cell r="DO154" t="e">
            <v>#N/A</v>
          </cell>
          <cell r="DP154" t="e">
            <v>#N/A</v>
          </cell>
          <cell r="DQ154" t="e">
            <v>#N/A</v>
          </cell>
          <cell r="DR154" t="e">
            <v>#N/A</v>
          </cell>
          <cell r="DS154" t="e">
            <v>#N/A</v>
          </cell>
          <cell r="DT154" t="e">
            <v>#N/A</v>
          </cell>
        </row>
        <row r="155">
          <cell r="A155" t="str">
            <v>GreatLink Bond Fund (IDR)</v>
          </cell>
          <cell r="B155" t="str">
            <v>PT Great Eastern Life Indonesia</v>
          </cell>
          <cell r="C155" t="str">
            <v>RCF</v>
          </cell>
          <cell r="D155" t="str">
            <v>Cash</v>
          </cell>
          <cell r="E155">
            <v>1950.5</v>
          </cell>
          <cell r="F155">
            <v>1938.9</v>
          </cell>
          <cell r="G155">
            <v>1928.92</v>
          </cell>
          <cell r="H155">
            <v>1919.2</v>
          </cell>
          <cell r="I155">
            <v>1910.36</v>
          </cell>
          <cell r="J155">
            <v>1902.35</v>
          </cell>
          <cell r="K155">
            <v>1893.72</v>
          </cell>
          <cell r="L155">
            <v>1886.41</v>
          </cell>
          <cell r="M155">
            <v>1878.7</v>
          </cell>
          <cell r="N155">
            <v>1870.7</v>
          </cell>
          <cell r="O155">
            <v>1836.64</v>
          </cell>
          <cell r="P155">
            <v>1856.68</v>
          </cell>
          <cell r="Q155">
            <v>1848.51</v>
          </cell>
          <cell r="R155">
            <v>1848.51</v>
          </cell>
          <cell r="S155">
            <v>1842</v>
          </cell>
          <cell r="T155">
            <v>1835.19</v>
          </cell>
          <cell r="U155">
            <v>1827.7</v>
          </cell>
          <cell r="V155">
            <v>1827.7</v>
          </cell>
          <cell r="W155">
            <v>1823.52</v>
          </cell>
          <cell r="X155">
            <v>1821.4</v>
          </cell>
          <cell r="Y155">
            <v>1817.95</v>
          </cell>
          <cell r="Z155">
            <v>1814.54</v>
          </cell>
          <cell r="AA155">
            <v>1810.35</v>
          </cell>
          <cell r="AB155">
            <v>1806.81</v>
          </cell>
          <cell r="AC155">
            <v>1802.92</v>
          </cell>
          <cell r="AD155">
            <v>1798.42</v>
          </cell>
          <cell r="AE155">
            <v>1793.34</v>
          </cell>
          <cell r="AF155">
            <v>1788.49</v>
          </cell>
          <cell r="AG155">
            <v>1783.34</v>
          </cell>
          <cell r="AH155">
            <v>1778.84</v>
          </cell>
          <cell r="AI155">
            <v>1773.54</v>
          </cell>
          <cell r="AJ155">
            <v>1769.27</v>
          </cell>
          <cell r="AK155">
            <v>1764.57</v>
          </cell>
          <cell r="AL155">
            <v>1760.2</v>
          </cell>
          <cell r="AM155">
            <v>1755.6</v>
          </cell>
          <cell r="AN155">
            <v>1751.51</v>
          </cell>
          <cell r="AO155">
            <v>1746.49</v>
          </cell>
          <cell r="AP155">
            <v>1742.16</v>
          </cell>
          <cell r="AQ155">
            <v>1738.13</v>
          </cell>
          <cell r="AR155">
            <v>1733.62</v>
          </cell>
          <cell r="AS155">
            <v>1728.66</v>
          </cell>
          <cell r="AT155">
            <v>1724.47</v>
          </cell>
          <cell r="AU155">
            <v>1720.12</v>
          </cell>
          <cell r="AV155">
            <v>1715.67</v>
          </cell>
          <cell r="AW155">
            <v>1711.51</v>
          </cell>
          <cell r="AX155">
            <v>1706.78</v>
          </cell>
          <cell r="AY155">
            <v>1702.83</v>
          </cell>
          <cell r="AZ155">
            <v>1698.86</v>
          </cell>
          <cell r="BA155">
            <v>1693.52</v>
          </cell>
          <cell r="BB155">
            <v>1687.96</v>
          </cell>
          <cell r="BC155">
            <v>1681.09</v>
          </cell>
          <cell r="BD155">
            <v>1673.58</v>
          </cell>
          <cell r="BE155">
            <v>1667.07</v>
          </cell>
          <cell r="BF155">
            <v>1659.78</v>
          </cell>
          <cell r="BG155">
            <v>1652.04</v>
          </cell>
          <cell r="BH155">
            <v>1644.98</v>
          </cell>
          <cell r="BI155">
            <v>1638.39</v>
          </cell>
          <cell r="BJ155">
            <v>1628.82</v>
          </cell>
          <cell r="BK155">
            <v>1619.71</v>
          </cell>
          <cell r="BL155">
            <v>1609.7</v>
          </cell>
          <cell r="BM155">
            <v>1598.53</v>
          </cell>
          <cell r="BN155">
            <v>1587.51</v>
          </cell>
          <cell r="BO155">
            <v>1572.58</v>
          </cell>
          <cell r="BP155">
            <v>1834.4911</v>
          </cell>
          <cell r="BQ155">
            <v>1834.4911</v>
          </cell>
          <cell r="BR155">
            <v>1764.0169000000001</v>
          </cell>
          <cell r="BS155">
            <v>1702.4473</v>
          </cell>
          <cell r="BT155">
            <v>1736.2246</v>
          </cell>
          <cell r="BU155">
            <v>1677.6238000000001</v>
          </cell>
          <cell r="BV155">
            <v>1660.7008000000001</v>
          </cell>
          <cell r="BW155">
            <v>1616.2643</v>
          </cell>
          <cell r="BX155">
            <v>1573.3052</v>
          </cell>
          <cell r="BY155">
            <v>1567.1762000000001</v>
          </cell>
          <cell r="BZ155">
            <v>1541.8915999999999</v>
          </cell>
          <cell r="CA155">
            <v>1500.9987000000001</v>
          </cell>
          <cell r="CB155">
            <v>1448.9775999999999</v>
          </cell>
          <cell r="CC155">
            <v>1444.6244999999999</v>
          </cell>
          <cell r="CD155">
            <v>1501.2474999999999</v>
          </cell>
          <cell r="CE155">
            <v>1526.3978</v>
          </cell>
          <cell r="CF155">
            <v>1539.9753000000001</v>
          </cell>
          <cell r="CG155">
            <v>1522.0822000000001</v>
          </cell>
          <cell r="CH155">
            <v>1468.0162</v>
          </cell>
          <cell r="CI155">
            <v>1459.3702000000001</v>
          </cell>
          <cell r="CJ155">
            <v>1437.6576</v>
          </cell>
          <cell r="CK155">
            <v>1372.1989000000001</v>
          </cell>
          <cell r="CL155">
            <v>1399.6534999999999</v>
          </cell>
          <cell r="CM155">
            <v>1365.0585000000001</v>
          </cell>
          <cell r="CN155">
            <v>1326.8053</v>
          </cell>
          <cell r="CO155">
            <v>1320.4947</v>
          </cell>
          <cell r="CP155">
            <v>1291.1610000000001</v>
          </cell>
          <cell r="CQ155">
            <v>1276.5362</v>
          </cell>
          <cell r="CR155">
            <v>1256.7135000000001</v>
          </cell>
          <cell r="CS155">
            <v>1265.1882000000001</v>
          </cell>
          <cell r="CT155">
            <v>1232.6727000000001</v>
          </cell>
          <cell r="CU155">
            <v>1247.9848999999999</v>
          </cell>
          <cell r="CV155">
            <v>1185.8987999999999</v>
          </cell>
          <cell r="CW155">
            <v>1197.1099999999999</v>
          </cell>
          <cell r="CX155">
            <v>1118.0188000000001</v>
          </cell>
          <cell r="CY155">
            <v>1082.7668000000001</v>
          </cell>
          <cell r="CZ155">
            <v>1024.8665000000001</v>
          </cell>
          <cell r="DA155">
            <v>1103.9962</v>
          </cell>
          <cell r="DB155">
            <v>1093.848</v>
          </cell>
          <cell r="DC155">
            <v>952.4701</v>
          </cell>
          <cell r="DD155">
            <v>901.18050000000005</v>
          </cell>
          <cell r="DE155">
            <v>1035.1369999999999</v>
          </cell>
          <cell r="DF155">
            <v>1067.2773999999999</v>
          </cell>
          <cell r="DG155">
            <v>1067.6956</v>
          </cell>
          <cell r="DH155">
            <v>1006.4050999999999</v>
          </cell>
          <cell r="DI155">
            <v>1013.543</v>
          </cell>
          <cell r="DJ155">
            <v>1008.4646</v>
          </cell>
          <cell r="DK155">
            <v>1053.6262999999999</v>
          </cell>
          <cell r="DL155">
            <v>1071.1983</v>
          </cell>
          <cell r="DM155">
            <v>1074.8054</v>
          </cell>
          <cell r="DN155">
            <v>1040.4114</v>
          </cell>
          <cell r="DO155">
            <v>1040.4114</v>
          </cell>
          <cell r="DP155">
            <v>1069.8579999999999</v>
          </cell>
          <cell r="DQ155">
            <v>1044.3142</v>
          </cell>
          <cell r="DR155">
            <v>1027.471</v>
          </cell>
          <cell r="DS155">
            <v>1045.3336999999999</v>
          </cell>
          <cell r="DT155">
            <v>1046.4917</v>
          </cell>
        </row>
        <row r="156">
          <cell r="A156" t="str">
            <v>GreatLink Equity Fund (IDR)</v>
          </cell>
          <cell r="B156" t="str">
            <v>PT Great Eastern Life Indonesia</v>
          </cell>
          <cell r="D156" t="str">
            <v>USDcash</v>
          </cell>
          <cell r="E156">
            <v>0.13800000000000001</v>
          </cell>
          <cell r="F156">
            <v>0.13780000000000001</v>
          </cell>
          <cell r="G156">
            <v>0.1376</v>
          </cell>
          <cell r="H156">
            <v>0.13739999999999999</v>
          </cell>
          <cell r="I156">
            <v>0.13730000000000001</v>
          </cell>
          <cell r="J156">
            <v>0.1371</v>
          </cell>
          <cell r="K156">
            <v>0.14000000000000001</v>
          </cell>
          <cell r="L156">
            <v>0.13680999999999999</v>
          </cell>
          <cell r="M156">
            <v>0.13667000000000001</v>
          </cell>
          <cell r="N156">
            <v>0.13652</v>
          </cell>
          <cell r="O156">
            <v>0.13641</v>
          </cell>
          <cell r="P156">
            <v>0.13628999999999999</v>
          </cell>
          <cell r="Q156">
            <v>0.13614000000000001</v>
          </cell>
          <cell r="R156">
            <v>0.13614000000000001</v>
          </cell>
          <cell r="S156">
            <v>0.13603000000000001</v>
          </cell>
          <cell r="T156">
            <v>0.13589999999999999</v>
          </cell>
          <cell r="U156">
            <v>0.13575999999999999</v>
          </cell>
          <cell r="V156">
            <v>0.13575999999999999</v>
          </cell>
          <cell r="W156">
            <v>0.13564000000000001</v>
          </cell>
          <cell r="X156">
            <v>0.13550999999999999</v>
          </cell>
          <cell r="Y156">
            <v>0.13538</v>
          </cell>
          <cell r="Z156">
            <v>0.13525000000000001</v>
          </cell>
          <cell r="AA156">
            <v>0.13513</v>
          </cell>
          <cell r="AB156">
            <v>0.13486000000000001</v>
          </cell>
          <cell r="AC156">
            <v>0.13486000000000001</v>
          </cell>
          <cell r="AD156">
            <v>0.13486000000000001</v>
          </cell>
          <cell r="AE156">
            <v>0.13486000000000001</v>
          </cell>
          <cell r="AF156">
            <v>0.13486000000000001</v>
          </cell>
          <cell r="AG156">
            <v>0.13477</v>
          </cell>
          <cell r="AH156">
            <v>0.13469</v>
          </cell>
          <cell r="AI156">
            <v>0.13461999999999999</v>
          </cell>
          <cell r="AJ156">
            <v>0.13456000000000001</v>
          </cell>
          <cell r="AK156">
            <v>0.13449</v>
          </cell>
          <cell r="AL156">
            <v>0.13447000000000001</v>
          </cell>
          <cell r="AM156">
            <v>0.13444999999999999</v>
          </cell>
          <cell r="AN156">
            <v>0.13441</v>
          </cell>
          <cell r="AO156">
            <v>0.13439999999999999</v>
          </cell>
          <cell r="AP156">
            <v>0.13439000000000001</v>
          </cell>
          <cell r="AQ156">
            <v>0.13438</v>
          </cell>
          <cell r="AR156">
            <v>0.13436000000000001</v>
          </cell>
          <cell r="AS156">
            <v>0.13442000000000001</v>
          </cell>
          <cell r="AT156">
            <v>0.13447000000000001</v>
          </cell>
          <cell r="AU156">
            <v>0.13453999999999999</v>
          </cell>
          <cell r="AV156">
            <v>0.13461000000000001</v>
          </cell>
          <cell r="AW156">
            <v>0.13467000000000001</v>
          </cell>
          <cell r="AX156">
            <v>0.13472999999999999</v>
          </cell>
          <cell r="AY156">
            <v>0.13478999999999999</v>
          </cell>
          <cell r="AZ156">
            <v>0.13494999999999999</v>
          </cell>
          <cell r="BA156">
            <v>0.13506000000000001</v>
          </cell>
          <cell r="BB156">
            <v>0.13513</v>
          </cell>
          <cell r="BC156">
            <v>0.13517999999999999</v>
          </cell>
          <cell r="BD156">
            <v>0.13513</v>
          </cell>
          <cell r="BE156">
            <v>0.13492000000000001</v>
          </cell>
          <cell r="BF156">
            <v>0.13486000000000001</v>
          </cell>
          <cell r="BG156">
            <v>0.1348</v>
          </cell>
          <cell r="BH156">
            <v>0.13474</v>
          </cell>
          <cell r="BI156">
            <v>0.13467999999999999</v>
          </cell>
          <cell r="BJ156">
            <v>0.13461999999999999</v>
          </cell>
          <cell r="BK156">
            <v>0.13456000000000001</v>
          </cell>
          <cell r="BL156">
            <v>0.13447000000000001</v>
          </cell>
          <cell r="BM156">
            <v>0.13436000000000001</v>
          </cell>
          <cell r="BN156">
            <v>0.13419</v>
          </cell>
          <cell r="BO156">
            <v>0.13397000000000001</v>
          </cell>
          <cell r="BP156">
            <v>2509.5794999999998</v>
          </cell>
          <cell r="BQ156">
            <v>2509.5794999999998</v>
          </cell>
          <cell r="BR156">
            <v>2476.6439999999998</v>
          </cell>
          <cell r="BS156">
            <v>2409.5165000000002</v>
          </cell>
          <cell r="BT156">
            <v>2526.1352000000002</v>
          </cell>
          <cell r="BU156">
            <v>2282.9319999999998</v>
          </cell>
          <cell r="BV156">
            <v>2500.8494999999998</v>
          </cell>
          <cell r="BW156">
            <v>2698.4337</v>
          </cell>
          <cell r="BX156">
            <v>2485.6406999999999</v>
          </cell>
          <cell r="BY156">
            <v>2500.0075000000002</v>
          </cell>
          <cell r="BZ156">
            <v>2492.8562999999999</v>
          </cell>
          <cell r="CA156">
            <v>2412.0603999999998</v>
          </cell>
          <cell r="CB156">
            <v>2261.8425000000002</v>
          </cell>
          <cell r="CC156">
            <v>2312.9319999999998</v>
          </cell>
          <cell r="CD156">
            <v>2443.8868000000002</v>
          </cell>
          <cell r="CE156">
            <v>2420.1448</v>
          </cell>
          <cell r="CF156">
            <v>2455.1387</v>
          </cell>
          <cell r="CG156">
            <v>2389.8510000000001</v>
          </cell>
          <cell r="CH156">
            <v>2160.6846999999998</v>
          </cell>
          <cell r="CI156">
            <v>2178.5958999999998</v>
          </cell>
          <cell r="CJ156">
            <v>2037.1695</v>
          </cell>
          <cell r="CK156">
            <v>1922.9222</v>
          </cell>
          <cell r="CL156">
            <v>2049.8379</v>
          </cell>
          <cell r="CM156">
            <v>1980.971</v>
          </cell>
          <cell r="CN156">
            <v>1851.9872</v>
          </cell>
          <cell r="CO156">
            <v>1890.5255999999999</v>
          </cell>
          <cell r="CP156">
            <v>1831.4847</v>
          </cell>
          <cell r="CQ156">
            <v>1728.4591</v>
          </cell>
          <cell r="CR156">
            <v>1692.8762999999999</v>
          </cell>
          <cell r="CS156">
            <v>1744.4169999999999</v>
          </cell>
          <cell r="CT156">
            <v>1677.4404</v>
          </cell>
          <cell r="CU156">
            <v>1619.259</v>
          </cell>
          <cell r="CV156">
            <v>1397.5254</v>
          </cell>
          <cell r="CW156">
            <v>1286.7274</v>
          </cell>
          <cell r="CX156">
            <v>1113.2964999999999</v>
          </cell>
          <cell r="CY156">
            <v>977.23990000000003</v>
          </cell>
          <cell r="CZ156">
            <v>893.83749999999998</v>
          </cell>
          <cell r="DA156">
            <v>918.92790000000002</v>
          </cell>
          <cell r="DB156">
            <v>912.76819999999998</v>
          </cell>
          <cell r="DC156">
            <v>809.08680000000004</v>
          </cell>
          <cell r="DD156">
            <v>754.14239999999995</v>
          </cell>
          <cell r="DE156">
            <v>1157.3309999999999</v>
          </cell>
          <cell r="DF156">
            <v>1286.5322000000001</v>
          </cell>
          <cell r="DG156">
            <v>1334.6357</v>
          </cell>
          <cell r="DH156">
            <v>1359.847</v>
          </cell>
          <cell r="DI156">
            <v>1429.0483999999999</v>
          </cell>
          <cell r="DJ156">
            <v>1342.2267999999999</v>
          </cell>
          <cell r="DK156">
            <v>1440.6012000000001</v>
          </cell>
          <cell r="DL156">
            <v>1621.0975000000001</v>
          </cell>
          <cell r="DM156">
            <v>1531.2311</v>
          </cell>
          <cell r="DN156">
            <v>1568.8552999999999</v>
          </cell>
          <cell r="DO156">
            <v>1568.8552999999999</v>
          </cell>
          <cell r="DP156">
            <v>1549.4376999999999</v>
          </cell>
          <cell r="DQ156">
            <v>1351.8384000000001</v>
          </cell>
          <cell r="DR156">
            <v>1232.9558</v>
          </cell>
          <cell r="DS156">
            <v>1292.6867</v>
          </cell>
          <cell r="DT156">
            <v>1174.2813000000001</v>
          </cell>
        </row>
        <row r="157">
          <cell r="A157" t="str">
            <v>GreatLink Optimum Fund (IDR)</v>
          </cell>
          <cell r="B157" t="str">
            <v>PT Great Eastern Life Indonesia</v>
          </cell>
          <cell r="C157" t="str">
            <v>RMFP</v>
          </cell>
          <cell r="D157" t="str">
            <v>Managed</v>
          </cell>
          <cell r="E157">
            <v>4395.75</v>
          </cell>
          <cell r="F157">
            <v>4378.0600000000004</v>
          </cell>
          <cell r="G157">
            <v>4741.88</v>
          </cell>
          <cell r="H157">
            <v>4549.78</v>
          </cell>
          <cell r="I157">
            <v>4405.99</v>
          </cell>
          <cell r="J157">
            <v>4828.07</v>
          </cell>
          <cell r="K157">
            <v>5109.03</v>
          </cell>
          <cell r="L157">
            <v>5465.22</v>
          </cell>
          <cell r="M157">
            <v>5318.37</v>
          </cell>
          <cell r="N157">
            <v>5150.47</v>
          </cell>
          <cell r="O157">
            <v>5033.2</v>
          </cell>
          <cell r="P157">
            <v>4775.91</v>
          </cell>
          <cell r="Q157">
            <v>4678</v>
          </cell>
          <cell r="R157">
            <v>4678</v>
          </cell>
          <cell r="S157">
            <v>4626.74</v>
          </cell>
          <cell r="T157">
            <v>4623.26</v>
          </cell>
          <cell r="U157">
            <v>4621.51</v>
          </cell>
          <cell r="V157">
            <v>4621.51</v>
          </cell>
          <cell r="W157">
            <v>4515.1099999999997</v>
          </cell>
          <cell r="X157">
            <v>4708.3900000000003</v>
          </cell>
          <cell r="Y157">
            <v>4623.25</v>
          </cell>
          <cell r="Z157">
            <v>4542.13</v>
          </cell>
          <cell r="AA157">
            <v>4837.88</v>
          </cell>
          <cell r="AB157">
            <v>4833.05</v>
          </cell>
          <cell r="AC157">
            <v>4682.3599999999997</v>
          </cell>
          <cell r="AD157">
            <v>4697.6499999999996</v>
          </cell>
          <cell r="AE157">
            <v>4674.12</v>
          </cell>
          <cell r="AF157">
            <v>4597.7</v>
          </cell>
          <cell r="AG157">
            <v>4731.01</v>
          </cell>
          <cell r="AH157">
            <v>4480.17</v>
          </cell>
          <cell r="AI157">
            <v>4712.24</v>
          </cell>
          <cell r="AJ157">
            <v>4874.8999999999996</v>
          </cell>
          <cell r="AK157">
            <v>4629.22</v>
          </cell>
          <cell r="AL157">
            <v>4624.96</v>
          </cell>
          <cell r="AM157">
            <v>4607.24</v>
          </cell>
          <cell r="AN157">
            <v>4534.09</v>
          </cell>
          <cell r="AO157">
            <v>4356.41</v>
          </cell>
          <cell r="AP157">
            <v>4444.46</v>
          </cell>
          <cell r="AQ157">
            <v>4630.33</v>
          </cell>
          <cell r="AR157">
            <v>4614.03</v>
          </cell>
          <cell r="AS157">
            <v>4668.3999999999996</v>
          </cell>
          <cell r="AT157">
            <v>4596.01</v>
          </cell>
          <cell r="AU157">
            <v>4336.32</v>
          </cell>
          <cell r="AV157">
            <v>4341.38</v>
          </cell>
          <cell r="AW157">
            <v>4203.46</v>
          </cell>
          <cell r="AX157">
            <v>4061.73</v>
          </cell>
          <cell r="AY157">
            <v>4217.41</v>
          </cell>
          <cell r="AZ157">
            <v>4123.79</v>
          </cell>
          <cell r="BA157">
            <v>3962.01</v>
          </cell>
          <cell r="BB157">
            <v>4012.93</v>
          </cell>
          <cell r="BC157">
            <v>3917.24</v>
          </cell>
          <cell r="BD157">
            <v>3769.32</v>
          </cell>
          <cell r="BE157">
            <v>3711.73</v>
          </cell>
          <cell r="BF157">
            <v>3755.4</v>
          </cell>
          <cell r="BG157">
            <v>3663.82</v>
          </cell>
          <cell r="BH157">
            <v>3617.77</v>
          </cell>
          <cell r="BI157">
            <v>3269.21</v>
          </cell>
          <cell r="BJ157">
            <v>3099.2</v>
          </cell>
          <cell r="BK157">
            <v>2868.28</v>
          </cell>
          <cell r="BL157">
            <v>2709.42</v>
          </cell>
          <cell r="BM157">
            <v>2536.4299999999998</v>
          </cell>
          <cell r="BN157">
            <v>2565.5700000000002</v>
          </cell>
          <cell r="BO157">
            <v>2561.4299999999998</v>
          </cell>
          <cell r="BP157">
            <v>2063.7791000000002</v>
          </cell>
          <cell r="BQ157">
            <v>2063.7791000000002</v>
          </cell>
          <cell r="BR157">
            <v>2048.3515000000002</v>
          </cell>
          <cell r="BS157">
            <v>2010.3162</v>
          </cell>
          <cell r="BT157">
            <v>2063.2399</v>
          </cell>
          <cell r="BU157">
            <v>1949.6683</v>
          </cell>
          <cell r="BV157">
            <v>2044.8871999999999</v>
          </cell>
          <cell r="BW157">
            <v>2110.817</v>
          </cell>
          <cell r="BX157">
            <v>1999.9690000000001</v>
          </cell>
          <cell r="BY157">
            <v>1993.6676</v>
          </cell>
          <cell r="BZ157">
            <v>1981.0123000000001</v>
          </cell>
          <cell r="CA157">
            <v>1945.2488000000001</v>
          </cell>
          <cell r="CB157">
            <v>1864.3538000000001</v>
          </cell>
          <cell r="CC157">
            <v>1897.6090999999999</v>
          </cell>
          <cell r="CD157">
            <v>1972.6476</v>
          </cell>
          <cell r="CE157">
            <v>1961.7293999999999</v>
          </cell>
          <cell r="CF157">
            <v>1980.2209</v>
          </cell>
          <cell r="CG157">
            <v>1944.9386</v>
          </cell>
          <cell r="CH157">
            <v>1829.4782</v>
          </cell>
          <cell r="CI157">
            <v>1827.0399</v>
          </cell>
          <cell r="CJ157">
            <v>1764.213</v>
          </cell>
          <cell r="CK157">
            <v>16996182</v>
          </cell>
          <cell r="CL157">
            <v>17619578</v>
          </cell>
          <cell r="CM157">
            <v>1718.5101</v>
          </cell>
          <cell r="CN157">
            <v>1645.9074000000001</v>
          </cell>
          <cell r="CO157">
            <v>1665.4766999999999</v>
          </cell>
          <cell r="CP157">
            <v>1623.8179</v>
          </cell>
          <cell r="CQ157">
            <v>1560.2005999999999</v>
          </cell>
          <cell r="CR157">
            <v>1534.6999000000001</v>
          </cell>
          <cell r="CS157">
            <v>1551.7648999999999</v>
          </cell>
          <cell r="CT157">
            <v>1511.9571000000001</v>
          </cell>
          <cell r="CU157">
            <v>1491.4257</v>
          </cell>
          <cell r="CV157">
            <v>1344.2184999999999</v>
          </cell>
          <cell r="CW157">
            <v>1272.0072</v>
          </cell>
          <cell r="CX157">
            <v>1174.528</v>
          </cell>
          <cell r="CY157">
            <v>1107.2239999999999</v>
          </cell>
          <cell r="CZ157">
            <v>1034.0986</v>
          </cell>
          <cell r="DA157">
            <v>1045.4934000000001</v>
          </cell>
          <cell r="DB157">
            <v>1042.6865</v>
          </cell>
          <cell r="DC157">
            <v>969.50210000000004</v>
          </cell>
          <cell r="DD157">
            <v>929.56899999999996</v>
          </cell>
          <cell r="DE157">
            <v>1141.0108</v>
          </cell>
          <cell r="DF157">
            <v>1192.0313000000001</v>
          </cell>
          <cell r="DG157">
            <v>1206.7831000000001</v>
          </cell>
          <cell r="DH157">
            <v>1202.6845000000001</v>
          </cell>
          <cell r="DI157">
            <v>1235.4238</v>
          </cell>
          <cell r="DJ157">
            <v>1191.5662</v>
          </cell>
          <cell r="DK157">
            <v>1245.6147000000001</v>
          </cell>
          <cell r="DL157">
            <v>1323.8356000000001</v>
          </cell>
          <cell r="DM157">
            <v>1280.5913</v>
          </cell>
          <cell r="DN157">
            <v>1284.9829999999999</v>
          </cell>
          <cell r="DO157">
            <v>1284.9829999999999</v>
          </cell>
          <cell r="DP157">
            <v>1287.4811</v>
          </cell>
          <cell r="DQ157">
            <v>1188.2239</v>
          </cell>
          <cell r="DR157">
            <v>1121.8913</v>
          </cell>
          <cell r="DS157">
            <v>1163.0291999999999</v>
          </cell>
          <cell r="DT157">
            <v>1094.7270000000001</v>
          </cell>
        </row>
        <row r="158">
          <cell r="A158" t="str">
            <v>GreatLink Cash Fund (IDR)</v>
          </cell>
          <cell r="B158" t="str">
            <v>PT Great Eastern Life Indonesia</v>
          </cell>
          <cell r="C158" t="str">
            <v>RIE</v>
          </cell>
          <cell r="D158" t="str">
            <v>USDManaged</v>
          </cell>
          <cell r="E158">
            <v>0.20619999999999999</v>
          </cell>
          <cell r="F158">
            <v>0.20399999999999999</v>
          </cell>
          <cell r="G158">
            <v>0.20330000000000001</v>
          </cell>
          <cell r="H158">
            <v>0.19700000000000001</v>
          </cell>
          <cell r="I158">
            <v>0.1978</v>
          </cell>
          <cell r="J158">
            <v>0.2009</v>
          </cell>
          <cell r="K158">
            <v>0.2</v>
          </cell>
          <cell r="L158">
            <v>0.20099</v>
          </cell>
          <cell r="M158">
            <v>0.20658000000000001</v>
          </cell>
          <cell r="N158">
            <v>0.20391000000000001</v>
          </cell>
          <cell r="O158">
            <v>0.20565</v>
          </cell>
          <cell r="P158">
            <v>0.20527000000000001</v>
          </cell>
          <cell r="Q158">
            <v>0.20585999999999999</v>
          </cell>
          <cell r="R158">
            <v>0.20585999999999999</v>
          </cell>
          <cell r="S158">
            <v>0.20488000000000001</v>
          </cell>
          <cell r="T158">
            <v>0.20521</v>
          </cell>
          <cell r="U158">
            <v>0.20458000000000001</v>
          </cell>
          <cell r="V158">
            <v>0.20458000000000001</v>
          </cell>
          <cell r="W158">
            <v>0.20144000000000001</v>
          </cell>
          <cell r="X158">
            <v>0.19921</v>
          </cell>
          <cell r="Y158">
            <v>0.19372</v>
          </cell>
          <cell r="Z158">
            <v>0.19084000000000001</v>
          </cell>
          <cell r="AA158">
            <v>0.19413</v>
          </cell>
          <cell r="AB158">
            <v>0.19322</v>
          </cell>
          <cell r="AC158">
            <v>0.19322</v>
          </cell>
          <cell r="AD158">
            <v>0.19322</v>
          </cell>
          <cell r="AE158">
            <v>0.19322</v>
          </cell>
          <cell r="AF158">
            <v>0.19322</v>
          </cell>
          <cell r="AG158">
            <v>0.19006000000000001</v>
          </cell>
          <cell r="AH158">
            <v>0.18626000000000001</v>
          </cell>
          <cell r="AI158">
            <v>0.19125</v>
          </cell>
          <cell r="AJ158">
            <v>0.17968000000000001</v>
          </cell>
          <cell r="AK158">
            <v>0.18870999999999999</v>
          </cell>
          <cell r="AL158">
            <v>0.18526000000000001</v>
          </cell>
          <cell r="AM158">
            <v>0.18421000000000001</v>
          </cell>
          <cell r="AN158">
            <v>0.18342</v>
          </cell>
          <cell r="AO158">
            <v>0.18124000000000001</v>
          </cell>
          <cell r="AP158">
            <v>0.18088000000000001</v>
          </cell>
          <cell r="AQ158">
            <v>0.18076999999999999</v>
          </cell>
          <cell r="AR158">
            <v>0.18260999999999999</v>
          </cell>
          <cell r="AS158">
            <v>0.18360000000000001</v>
          </cell>
          <cell r="AT158">
            <v>0.18367</v>
          </cell>
          <cell r="AU158">
            <v>0.18381</v>
          </cell>
          <cell r="AV158">
            <v>0.18335000000000001</v>
          </cell>
          <cell r="AW158">
            <v>0.18282000000000001</v>
          </cell>
          <cell r="AX158">
            <v>0.1827</v>
          </cell>
          <cell r="AY158">
            <v>0.18215999999999999</v>
          </cell>
          <cell r="AZ158">
            <v>0.18090999999999999</v>
          </cell>
          <cell r="BA158">
            <v>0.18101</v>
          </cell>
          <cell r="BB158">
            <v>0.18057999999999999</v>
          </cell>
          <cell r="BC158">
            <v>0.17849000000000001</v>
          </cell>
          <cell r="BD158">
            <v>0.17831</v>
          </cell>
          <cell r="BE158">
            <v>0.17802000000000001</v>
          </cell>
          <cell r="BF158">
            <v>0.17766999999999999</v>
          </cell>
          <cell r="BG158">
            <v>0.17735999999999999</v>
          </cell>
          <cell r="BH158">
            <v>0.17568</v>
          </cell>
          <cell r="BI158">
            <v>0.17262</v>
          </cell>
          <cell r="BJ158">
            <v>0.16736999999999999</v>
          </cell>
          <cell r="BK158">
            <v>0.16392000000000001</v>
          </cell>
          <cell r="BL158">
            <v>0.16203999999999999</v>
          </cell>
          <cell r="BM158">
            <v>0.15945999999999999</v>
          </cell>
          <cell r="BN158">
            <v>0.15592</v>
          </cell>
          <cell r="BO158">
            <v>0.15534000000000001</v>
          </cell>
          <cell r="BP158">
            <v>1322.0068000000001</v>
          </cell>
          <cell r="BQ158">
            <v>1322.0068000000001</v>
          </cell>
          <cell r="BR158">
            <v>1317.2211</v>
          </cell>
          <cell r="BS158">
            <v>1311.1809000000001</v>
          </cell>
          <cell r="BT158">
            <v>1306.258</v>
          </cell>
          <cell r="BU158">
            <v>1301.0136</v>
          </cell>
          <cell r="BV158">
            <v>1296.1195</v>
          </cell>
          <cell r="BW158">
            <v>1289.7566999999999</v>
          </cell>
          <cell r="BX158">
            <v>1283.2798</v>
          </cell>
          <cell r="BY158">
            <v>1277.9438</v>
          </cell>
          <cell r="BZ158">
            <v>1273.3621000000001</v>
          </cell>
          <cell r="CA158">
            <v>1268.2914000000001</v>
          </cell>
          <cell r="CB158">
            <v>1258.6507999999999</v>
          </cell>
          <cell r="CC158">
            <v>1258.7387000000001</v>
          </cell>
          <cell r="CD158">
            <v>1253.8782000000001</v>
          </cell>
          <cell r="CE158">
            <v>1251.9896000000001</v>
          </cell>
          <cell r="CF158">
            <v>1246.5046</v>
          </cell>
          <cell r="CG158">
            <v>1241.7665999999999</v>
          </cell>
          <cell r="CH158">
            <v>1236.8570999999999</v>
          </cell>
          <cell r="CI158">
            <v>1231.7491</v>
          </cell>
          <cell r="CJ158">
            <v>1226.9993999999999</v>
          </cell>
          <cell r="CK158">
            <v>1221.6769999999999</v>
          </cell>
          <cell r="CL158">
            <v>1217.2141999999999</v>
          </cell>
          <cell r="CM158">
            <v>1212.4496999999999</v>
          </cell>
          <cell r="CN158">
            <v>1206.5151000000001</v>
          </cell>
          <cell r="CO158">
            <v>1201.7288000000001</v>
          </cell>
          <cell r="CP158">
            <v>1196.2148</v>
          </cell>
          <cell r="CQ158">
            <v>1190.644</v>
          </cell>
          <cell r="CR158">
            <v>1185.0532000000001</v>
          </cell>
          <cell r="CS158">
            <v>1176.8126999999999</v>
          </cell>
          <cell r="CT158">
            <v>1170.5074999999999</v>
          </cell>
          <cell r="CU158">
            <v>1164.5823</v>
          </cell>
          <cell r="CV158">
            <v>1158.0241000000001</v>
          </cell>
          <cell r="CW158">
            <v>1150.415</v>
          </cell>
          <cell r="CX158">
            <v>1139.7955999999999</v>
          </cell>
          <cell r="CY158">
            <v>1132.5101999999999</v>
          </cell>
          <cell r="CZ158">
            <v>1124.6532</v>
          </cell>
          <cell r="DA158">
            <v>1117.0634</v>
          </cell>
          <cell r="DB158">
            <v>1109.78</v>
          </cell>
          <cell r="DC158">
            <v>1103.6656</v>
          </cell>
          <cell r="DD158">
            <v>1097.8704</v>
          </cell>
          <cell r="DE158">
            <v>1092.3679</v>
          </cell>
          <cell r="DF158">
            <v>1075.9332999999999</v>
          </cell>
          <cell r="DG158">
            <v>1069.7797</v>
          </cell>
          <cell r="DH158">
            <v>1063.4158</v>
          </cell>
          <cell r="DI158">
            <v>1058.0691999999999</v>
          </cell>
          <cell r="DJ158">
            <v>1052.6642999999999</v>
          </cell>
          <cell r="DK158">
            <v>1046.9259</v>
          </cell>
          <cell r="DL158">
            <v>1041.921</v>
          </cell>
          <cell r="DM158">
            <v>1037.1619000000001</v>
          </cell>
          <cell r="DN158">
            <v>1027.192</v>
          </cell>
          <cell r="DO158">
            <v>1027.192</v>
          </cell>
          <cell r="DP158">
            <v>1022.4954</v>
          </cell>
          <cell r="DQ158">
            <v>1017.3518</v>
          </cell>
          <cell r="DR158">
            <v>1012.9058</v>
          </cell>
          <cell r="DS158">
            <v>1008.116</v>
          </cell>
          <cell r="DT158">
            <v>1003.0386999999999</v>
          </cell>
        </row>
        <row r="159">
          <cell r="A159" t="str">
            <v>GreatLink Fixed Income Fund (IDR)</v>
          </cell>
          <cell r="B159" t="str">
            <v>PT Great Eastern Life Indonesia</v>
          </cell>
          <cell r="C159" t="str">
            <v>REF</v>
          </cell>
          <cell r="D159" t="str">
            <v>RFF</v>
          </cell>
          <cell r="E159" t="str">
            <v>Fixed</v>
          </cell>
          <cell r="F159">
            <v>2070.25</v>
          </cell>
          <cell r="G159">
            <v>2051.3200000000002</v>
          </cell>
          <cell r="H159">
            <v>2032.94</v>
          </cell>
          <cell r="I159">
            <v>2004.98</v>
          </cell>
          <cell r="J159">
            <v>2071.56</v>
          </cell>
          <cell r="K159">
            <v>2096.88</v>
          </cell>
          <cell r="L159">
            <v>2078.5700000000002</v>
          </cell>
          <cell r="M159">
            <v>2089.0500000000002</v>
          </cell>
          <cell r="N159">
            <v>2030.02</v>
          </cell>
          <cell r="O159">
            <v>1982.84</v>
          </cell>
          <cell r="P159">
            <v>1992.54</v>
          </cell>
          <cell r="Q159">
            <v>1963.57</v>
          </cell>
          <cell r="R159">
            <v>1891.69</v>
          </cell>
          <cell r="S159">
            <v>1891.05</v>
          </cell>
          <cell r="T159">
            <v>1839.35</v>
          </cell>
          <cell r="U159">
            <v>1854.16</v>
          </cell>
          <cell r="V159">
            <v>1813.6</v>
          </cell>
          <cell r="W159">
            <v>1722.78</v>
          </cell>
          <cell r="X159">
            <v>1798.93</v>
          </cell>
          <cell r="Y159">
            <v>1821.28</v>
          </cell>
          <cell r="Z159">
            <v>1843.86</v>
          </cell>
          <cell r="AA159">
            <v>1849.96</v>
          </cell>
          <cell r="AB159">
            <v>1879.58</v>
          </cell>
          <cell r="AC159">
            <v>1904.48</v>
          </cell>
          <cell r="AD159">
            <v>1949.98</v>
          </cell>
          <cell r="AE159">
            <v>1927.26</v>
          </cell>
          <cell r="AF159">
            <v>1817.93</v>
          </cell>
          <cell r="AG159">
            <v>1828.46</v>
          </cell>
          <cell r="AH159">
            <v>1784.76</v>
          </cell>
          <cell r="AI159">
            <v>1733.5</v>
          </cell>
          <cell r="AJ159">
            <v>1748.25</v>
          </cell>
          <cell r="AK159">
            <v>1747.26</v>
          </cell>
          <cell r="AL159">
            <v>1724.66</v>
          </cell>
          <cell r="AM159">
            <v>1732.34</v>
          </cell>
          <cell r="AN159">
            <v>1730.39</v>
          </cell>
          <cell r="AO159">
            <v>1718.08</v>
          </cell>
          <cell r="AP159">
            <v>1676.98</v>
          </cell>
          <cell r="AQ159">
            <v>1629.06</v>
          </cell>
          <cell r="AR159">
            <v>1656.69</v>
          </cell>
          <cell r="AS159">
            <v>1636.1</v>
          </cell>
          <cell r="AT159">
            <v>1754.19</v>
          </cell>
          <cell r="AU159">
            <v>1661.23</v>
          </cell>
          <cell r="AV159">
            <v>1649.25</v>
          </cell>
          <cell r="AW159">
            <v>1693.39</v>
          </cell>
          <cell r="AX159">
            <v>1747.61</v>
          </cell>
          <cell r="AY159">
            <v>1852.7</v>
          </cell>
          <cell r="AZ159">
            <v>1896.8032000000001</v>
          </cell>
          <cell r="BA159">
            <v>1879.1</v>
          </cell>
          <cell r="BB159">
            <v>1898.51</v>
          </cell>
          <cell r="BC159">
            <v>1887.87</v>
          </cell>
          <cell r="BD159">
            <v>1904.24</v>
          </cell>
          <cell r="BE159">
            <v>1904.24</v>
          </cell>
          <cell r="BF159">
            <v>1892.64</v>
          </cell>
          <cell r="BG159">
            <v>1849.93</v>
          </cell>
          <cell r="BH159">
            <v>1818.23</v>
          </cell>
          <cell r="BI159">
            <v>1818.23</v>
          </cell>
          <cell r="BJ159">
            <v>1786.69</v>
          </cell>
          <cell r="BK159">
            <v>1826.74</v>
          </cell>
          <cell r="BL159">
            <v>1775.22</v>
          </cell>
          <cell r="BM159">
            <v>1742.73</v>
          </cell>
          <cell r="BN159">
            <v>1778.41</v>
          </cell>
          <cell r="BO159">
            <v>1770.57</v>
          </cell>
          <cell r="BP159">
            <v>1797.6524999999999</v>
          </cell>
          <cell r="BQ159">
            <v>1815.2564</v>
          </cell>
          <cell r="BR159">
            <v>1735.66</v>
          </cell>
          <cell r="BS159">
            <v>1675.1355000000001</v>
          </cell>
          <cell r="BT159">
            <v>1708.4405999999999</v>
          </cell>
          <cell r="BU159">
            <v>1650.7998</v>
          </cell>
          <cell r="BV159">
            <v>1634.2240999999999</v>
          </cell>
          <cell r="BW159">
            <v>1590.5702000000001</v>
          </cell>
          <cell r="BX159">
            <v>1548.3208999999999</v>
          </cell>
          <cell r="BY159">
            <v>1542.3369</v>
          </cell>
          <cell r="BZ159">
            <v>1517.5141000000001</v>
          </cell>
          <cell r="CA159">
            <v>1477.3246999999999</v>
          </cell>
          <cell r="CB159">
            <v>1426.2077999999999</v>
          </cell>
          <cell r="CC159">
            <v>1421.9785999999999</v>
          </cell>
          <cell r="CD159">
            <v>1477.7681</v>
          </cell>
          <cell r="CE159">
            <v>1502.5817999999999</v>
          </cell>
          <cell r="CF159">
            <v>1516.0074999999999</v>
          </cell>
          <cell r="CG159">
            <v>1498.4553000000001</v>
          </cell>
          <cell r="CH159">
            <v>1445.2891</v>
          </cell>
          <cell r="CI159">
            <v>1436.8443</v>
          </cell>
          <cell r="CJ159">
            <v>1415.5315000000001</v>
          </cell>
          <cell r="CK159">
            <v>1351.1487999999999</v>
          </cell>
          <cell r="CL159">
            <v>1378.2374</v>
          </cell>
          <cell r="CM159">
            <v>1344.2270000000001</v>
          </cell>
          <cell r="CN159">
            <v>1306.6183000000001</v>
          </cell>
          <cell r="CO159">
            <v>1300.4519</v>
          </cell>
          <cell r="CP159">
            <v>1271.6377</v>
          </cell>
          <cell r="CQ159">
            <v>1257.2909</v>
          </cell>
          <cell r="CR159">
            <v>1237.8172999999999</v>
          </cell>
          <cell r="CS159">
            <v>1246.2203</v>
          </cell>
          <cell r="CT159">
            <v>1214.2455</v>
          </cell>
          <cell r="CU159">
            <v>1229.3776</v>
          </cell>
          <cell r="CV159">
            <v>1168.2625</v>
          </cell>
          <cell r="CW159">
            <v>1179.3621000000001</v>
          </cell>
          <cell r="CX159">
            <v>1101.472</v>
          </cell>
          <cell r="CY159">
            <v>1066.7826</v>
          </cell>
          <cell r="CZ159">
            <v>1009.7713</v>
          </cell>
          <cell r="DA159">
            <v>1087.7773</v>
          </cell>
          <cell r="DB159">
            <v>1077.8312000000001</v>
          </cell>
          <cell r="DC159">
            <v>938.55799999999999</v>
          </cell>
          <cell r="DD159">
            <v>888.05169999999998</v>
          </cell>
          <cell r="DE159">
            <v>1020.0933</v>
          </cell>
          <cell r="DF159">
            <v>1051.8100999999999</v>
          </cell>
          <cell r="DG159">
            <v>1052.251</v>
          </cell>
          <cell r="DH159">
            <v>991.91430000000003</v>
          </cell>
          <cell r="DI159">
            <v>998.9905</v>
          </cell>
          <cell r="DJ159">
            <v>994.02670000000001</v>
          </cell>
          <cell r="DK159">
            <v>1036.3982000000001</v>
          </cell>
          <cell r="DL159">
            <v>1053.7330999999999</v>
          </cell>
          <cell r="DM159">
            <v>1057.3240000000001</v>
          </cell>
          <cell r="DN159">
            <v>1023.205</v>
          </cell>
          <cell r="DO159">
            <v>1023.205</v>
          </cell>
          <cell r="DP159">
            <v>1052.1561999999999</v>
          </cell>
          <cell r="DQ159">
            <v>1036.211</v>
          </cell>
          <cell r="DR159">
            <v>1019.5558</v>
          </cell>
          <cell r="DS159">
            <v>1037.3134</v>
          </cell>
          <cell r="DT159">
            <v>1038.4625000000001</v>
          </cell>
        </row>
        <row r="160">
          <cell r="A160" t="str">
            <v>GreatLink Dynamic Fund (IDR)</v>
          </cell>
          <cell r="B160" t="str">
            <v>PT Great Eastern Life Indonesia</v>
          </cell>
          <cell r="C160" t="str">
            <v>RIE</v>
          </cell>
          <cell r="D160" t="str">
            <v>RIE</v>
          </cell>
          <cell r="E160" t="str">
            <v>Equity</v>
          </cell>
          <cell r="F160">
            <v>3143.69</v>
          </cell>
          <cell r="G160">
            <v>3091.48</v>
          </cell>
          <cell r="H160">
            <v>3126.77</v>
          </cell>
          <cell r="I160">
            <v>3045.31</v>
          </cell>
          <cell r="J160">
            <v>3272.51</v>
          </cell>
          <cell r="K160">
            <v>3275.95</v>
          </cell>
          <cell r="L160">
            <v>3283.67</v>
          </cell>
          <cell r="M160">
            <v>3174.92</v>
          </cell>
          <cell r="N160">
            <v>3079.17</v>
          </cell>
          <cell r="O160">
            <v>2940.03</v>
          </cell>
          <cell r="P160">
            <v>2916.16</v>
          </cell>
          <cell r="Q160">
            <v>2957.86</v>
          </cell>
          <cell r="R160">
            <v>2907.71</v>
          </cell>
          <cell r="S160">
            <v>2822.79</v>
          </cell>
          <cell r="T160">
            <v>2791.15</v>
          </cell>
          <cell r="U160">
            <v>2679.19</v>
          </cell>
          <cell r="V160">
            <v>2677.1</v>
          </cell>
          <cell r="W160">
            <v>2481.02</v>
          </cell>
          <cell r="X160">
            <v>2659.6</v>
          </cell>
          <cell r="Y160">
            <v>2783.19</v>
          </cell>
          <cell r="Z160">
            <v>2836.05</v>
          </cell>
          <cell r="AA160">
            <v>1600.06</v>
          </cell>
          <cell r="AB160">
            <v>1594.65</v>
          </cell>
          <cell r="AC160">
            <v>1621.18</v>
          </cell>
          <cell r="AD160">
            <v>1630.07</v>
          </cell>
          <cell r="AE160">
            <v>1569.77</v>
          </cell>
          <cell r="AF160">
            <v>1517.19</v>
          </cell>
          <cell r="AG160">
            <v>1549.83</v>
          </cell>
          <cell r="AH160">
            <v>1499.09</v>
          </cell>
          <cell r="AI160">
            <v>1487.3</v>
          </cell>
          <cell r="AJ160">
            <v>1449.81</v>
          </cell>
          <cell r="AK160">
            <v>1413.44</v>
          </cell>
          <cell r="AL160">
            <v>1409.93</v>
          </cell>
          <cell r="AM160">
            <v>1389.37</v>
          </cell>
          <cell r="AN160">
            <v>1354.46</v>
          </cell>
          <cell r="AO160">
            <v>1309.6500000000001</v>
          </cell>
          <cell r="AP160">
            <v>1307.5899999999999</v>
          </cell>
          <cell r="AQ160">
            <v>1361.02</v>
          </cell>
          <cell r="AR160">
            <v>1385.93</v>
          </cell>
          <cell r="AS160">
            <v>1400.46</v>
          </cell>
          <cell r="AT160">
            <v>1386.15</v>
          </cell>
          <cell r="AU160">
            <v>1338.96</v>
          </cell>
          <cell r="AV160">
            <v>1333.23</v>
          </cell>
          <cell r="AW160">
            <v>1315.38</v>
          </cell>
          <cell r="AX160">
            <v>1257.57</v>
          </cell>
          <cell r="AY160">
            <v>1284.51</v>
          </cell>
          <cell r="AZ160">
            <v>1260.46</v>
          </cell>
          <cell r="BA160">
            <v>1225.45</v>
          </cell>
          <cell r="BB160">
            <v>1220.6199999999999</v>
          </cell>
          <cell r="BC160">
            <v>1194.2</v>
          </cell>
          <cell r="BD160">
            <v>1181.58</v>
          </cell>
          <cell r="BE160">
            <v>2382.85</v>
          </cell>
          <cell r="BF160">
            <v>2382.85</v>
          </cell>
          <cell r="BG160">
            <v>1143.3699999999999</v>
          </cell>
          <cell r="BH160">
            <v>1158.57</v>
          </cell>
          <cell r="BI160">
            <v>1101.79</v>
          </cell>
          <cell r="BJ160">
            <v>1113.72</v>
          </cell>
          <cell r="BK160">
            <v>1040.8800000000001</v>
          </cell>
          <cell r="BL160">
            <v>1008.85</v>
          </cell>
          <cell r="BM160">
            <v>955.68</v>
          </cell>
          <cell r="BN160">
            <v>1030.3599999999999</v>
          </cell>
          <cell r="BO160">
            <v>1021.96</v>
          </cell>
          <cell r="BP160">
            <v>2364.9043000000001</v>
          </cell>
          <cell r="BQ160">
            <v>2364.9043000000001</v>
          </cell>
          <cell r="BR160">
            <v>2334.3809000000001</v>
          </cell>
          <cell r="BS160">
            <v>2271.5630999999998</v>
          </cell>
          <cell r="BT160">
            <v>2382.0205000000001</v>
          </cell>
          <cell r="BU160">
            <v>2153.1376</v>
          </cell>
          <cell r="BV160">
            <v>2359.1603</v>
          </cell>
          <cell r="BW160">
            <v>2546.1311000000001</v>
          </cell>
          <cell r="BX160">
            <v>2345.8728999999998</v>
          </cell>
          <cell r="BY160">
            <v>2359.9580000000001</v>
          </cell>
          <cell r="BZ160">
            <v>2353.6280999999999</v>
          </cell>
          <cell r="CA160">
            <v>2277.8236000000002</v>
          </cell>
          <cell r="CB160">
            <v>2136.4387999999999</v>
          </cell>
          <cell r="CC160">
            <v>2185.1345999999999</v>
          </cell>
          <cell r="CD160">
            <v>2309.3231999999998</v>
          </cell>
          <cell r="CE160">
            <v>2287.3586</v>
          </cell>
          <cell r="CF160">
            <v>2320.9463999999998</v>
          </cell>
          <cell r="CG160">
            <v>2259.6801999999998</v>
          </cell>
          <cell r="CH160">
            <v>2043.4348</v>
          </cell>
          <cell r="CI160">
            <v>2060.8350999999998</v>
          </cell>
          <cell r="CJ160">
            <v>1927.4535000000001</v>
          </cell>
          <cell r="CK160">
            <v>1819.7739999999999</v>
          </cell>
          <cell r="CL160">
            <v>1940.2635</v>
          </cell>
          <cell r="CM160">
            <v>1875.4612999999999</v>
          </cell>
          <cell r="CN160">
            <v>1753.7527</v>
          </cell>
          <cell r="CO160">
            <v>1790.5769</v>
          </cell>
          <cell r="CP160">
            <v>1735.0101999999999</v>
          </cell>
          <cell r="CQ160">
            <v>1637.7800999999999</v>
          </cell>
          <cell r="CR160">
            <v>1604.3720000000001</v>
          </cell>
          <cell r="CS160">
            <v>1653.5587</v>
          </cell>
          <cell r="CT160">
            <v>1590.4190000000001</v>
          </cell>
          <cell r="CU160">
            <v>1535.5630000000001</v>
          </cell>
          <cell r="CV160">
            <v>1325.5707</v>
          </cell>
          <cell r="CW160">
            <v>1220.7603999999999</v>
          </cell>
          <cell r="CX160">
            <v>1056.4294</v>
          </cell>
          <cell r="CY160">
            <v>927.4982</v>
          </cell>
          <cell r="CZ160">
            <v>848.5154</v>
          </cell>
          <cell r="DA160">
            <v>872.50160000000005</v>
          </cell>
          <cell r="DB160">
            <v>866.86500000000001</v>
          </cell>
          <cell r="DC160">
            <v>768.53899999999999</v>
          </cell>
          <cell r="DD160">
            <v>716.48230000000001</v>
          </cell>
          <cell r="DE160">
            <v>1099.7663</v>
          </cell>
          <cell r="DF160">
            <v>1222.7855999999999</v>
          </cell>
          <cell r="DG160">
            <v>1268.7601999999999</v>
          </cell>
          <cell r="DH160">
            <v>1292.9934000000001</v>
          </cell>
          <cell r="DI160">
            <v>1359.0772999999999</v>
          </cell>
          <cell r="DJ160">
            <v>1276.7492999999999</v>
          </cell>
          <cell r="DK160">
            <v>1370.6333</v>
          </cell>
          <cell r="DL160">
            <v>1542.7012999999999</v>
          </cell>
          <cell r="DM160">
            <v>1457.4632999999999</v>
          </cell>
          <cell r="DN160">
            <v>1493.7695000000001</v>
          </cell>
          <cell r="DO160">
            <v>1493.7695000000001</v>
          </cell>
          <cell r="DP160">
            <v>1473.9974999999999</v>
          </cell>
          <cell r="DQ160">
            <v>1287.4085</v>
          </cell>
          <cell r="DR160">
            <v>1174.2635</v>
          </cell>
          <cell r="DS160">
            <v>1231.4096</v>
          </cell>
          <cell r="DT160">
            <v>1118.617</v>
          </cell>
        </row>
        <row r="161">
          <cell r="A161" t="str">
            <v>GreatLink Balanced Fund (IDR)</v>
          </cell>
          <cell r="B161" t="str">
            <v>PT Great Eastern Life Indonesia</v>
          </cell>
          <cell r="C161" t="str">
            <v>SCBF</v>
          </cell>
          <cell r="D161" t="str">
            <v>Sycash</v>
          </cell>
          <cell r="E161">
            <v>1624.47</v>
          </cell>
          <cell r="F161">
            <v>1614.89</v>
          </cell>
          <cell r="G161">
            <v>1606.56</v>
          </cell>
          <cell r="H161">
            <v>1598.73</v>
          </cell>
          <cell r="I161">
            <v>1591.15</v>
          </cell>
          <cell r="J161">
            <v>1584.1</v>
          </cell>
          <cell r="K161">
            <v>1576.81</v>
          </cell>
          <cell r="L161">
            <v>1570.88</v>
          </cell>
          <cell r="M161">
            <v>1564.44</v>
          </cell>
          <cell r="N161">
            <v>1557.49</v>
          </cell>
          <cell r="O161">
            <v>1551.81</v>
          </cell>
          <cell r="P161">
            <v>1546.17</v>
          </cell>
          <cell r="Q161">
            <v>1539.31</v>
          </cell>
          <cell r="R161">
            <v>1539.31</v>
          </cell>
          <cell r="S161">
            <v>1533.68</v>
          </cell>
          <cell r="T161">
            <v>1527.13</v>
          </cell>
          <cell r="U161">
            <v>1520.34</v>
          </cell>
          <cell r="V161">
            <v>1520.34</v>
          </cell>
          <cell r="W161">
            <v>1514.71</v>
          </cell>
          <cell r="X161">
            <v>1507.91</v>
          </cell>
          <cell r="Y161">
            <v>1501.54</v>
          </cell>
          <cell r="Z161">
            <v>1495.43</v>
          </cell>
          <cell r="AA161">
            <v>1488.12</v>
          </cell>
          <cell r="AB161">
            <v>1481.84</v>
          </cell>
          <cell r="AC161">
            <v>1474.89</v>
          </cell>
          <cell r="AD161">
            <v>1468.06</v>
          </cell>
          <cell r="AE161">
            <v>1461.36</v>
          </cell>
          <cell r="AF161">
            <v>1454.03</v>
          </cell>
          <cell r="AG161">
            <v>1445.94</v>
          </cell>
          <cell r="AH161">
            <v>1438.55</v>
          </cell>
          <cell r="AI161">
            <v>1429.89</v>
          </cell>
          <cell r="AJ161">
            <v>1423.53</v>
          </cell>
          <cell r="AK161">
            <v>1416.27</v>
          </cell>
          <cell r="AL161">
            <v>1409.29</v>
          </cell>
          <cell r="AM161">
            <v>1401.91</v>
          </cell>
          <cell r="AN161">
            <v>1395.25</v>
          </cell>
          <cell r="AO161">
            <v>1387.42</v>
          </cell>
          <cell r="AP161">
            <v>1379.24</v>
          </cell>
          <cell r="AQ161">
            <v>1372.21</v>
          </cell>
          <cell r="AR161">
            <v>1365.02</v>
          </cell>
          <cell r="AS161">
            <v>1357.97</v>
          </cell>
          <cell r="AT161">
            <v>1351.09</v>
          </cell>
          <cell r="AU161">
            <v>1344.43</v>
          </cell>
          <cell r="AV161">
            <v>1337.52</v>
          </cell>
          <cell r="AW161">
            <v>1330.79</v>
          </cell>
          <cell r="AX161">
            <v>1323.57</v>
          </cell>
          <cell r="AY161">
            <v>1317.2</v>
          </cell>
          <cell r="AZ161">
            <v>1310.31</v>
          </cell>
          <cell r="BA161">
            <v>1302.3800000000001</v>
          </cell>
          <cell r="BB161">
            <v>1296.8</v>
          </cell>
          <cell r="BC161">
            <v>1290.17</v>
          </cell>
          <cell r="BD161">
            <v>1282.94</v>
          </cell>
          <cell r="BE161">
            <v>1276.4100000000001</v>
          </cell>
          <cell r="BF161">
            <v>1269.05</v>
          </cell>
          <cell r="BG161">
            <v>1258.6300000000001</v>
          </cell>
          <cell r="BH161">
            <v>1251.46</v>
          </cell>
          <cell r="BI161">
            <v>1241.57</v>
          </cell>
          <cell r="BJ161">
            <v>1233.9100000000001</v>
          </cell>
          <cell r="BK161">
            <v>1226.5999999999999</v>
          </cell>
          <cell r="BL161">
            <v>1222.01</v>
          </cell>
          <cell r="BM161">
            <v>1217.21</v>
          </cell>
          <cell r="BN161">
            <v>1206.77</v>
          </cell>
          <cell r="BO161">
            <v>1198.04</v>
          </cell>
          <cell r="BP161">
            <v>1999.1776</v>
          </cell>
          <cell r="BQ161">
            <v>1999.1776</v>
          </cell>
          <cell r="BR161">
            <v>1984.6661999999999</v>
          </cell>
          <cell r="BS161">
            <v>1948.2098000000001</v>
          </cell>
          <cell r="BT161">
            <v>1999.9548</v>
          </cell>
          <cell r="BU161">
            <v>1890.2302</v>
          </cell>
          <cell r="BV161">
            <v>1983.0299</v>
          </cell>
          <cell r="BW161">
            <v>2047.3397</v>
          </cell>
          <cell r="BX161">
            <v>1940.2162000000001</v>
          </cell>
          <cell r="BY161">
            <v>1934.4870000000001</v>
          </cell>
          <cell r="BZ161">
            <v>1922.6277</v>
          </cell>
          <cell r="CA161">
            <v>1888.2945</v>
          </cell>
          <cell r="CB161" t="e">
            <v>#N/A</v>
          </cell>
          <cell r="CC161" t="e">
            <v>#N/A</v>
          </cell>
          <cell r="CD161" t="e">
            <v>#N/A</v>
          </cell>
          <cell r="CE161" t="e">
            <v>#N/A</v>
          </cell>
          <cell r="CF161" t="e">
            <v>#N/A</v>
          </cell>
          <cell r="CG161" t="e">
            <v>#N/A</v>
          </cell>
          <cell r="CH161" t="e">
            <v>#N/A</v>
          </cell>
          <cell r="CI161" t="e">
            <v>#N/A</v>
          </cell>
          <cell r="CJ161" t="e">
            <v>#N/A</v>
          </cell>
          <cell r="CK161" t="e">
            <v>#N/A</v>
          </cell>
          <cell r="CL161" t="e">
            <v>#N/A</v>
          </cell>
          <cell r="CM161" t="e">
            <v>#N/A</v>
          </cell>
          <cell r="CN161" t="e">
            <v>#N/A</v>
          </cell>
          <cell r="CO161" t="e">
            <v>#N/A</v>
          </cell>
          <cell r="CP161" t="e">
            <v>#N/A</v>
          </cell>
          <cell r="CQ161" t="e">
            <v>#N/A</v>
          </cell>
          <cell r="CR161" t="e">
            <v>#N/A</v>
          </cell>
          <cell r="CS161" t="e">
            <v>#N/A</v>
          </cell>
          <cell r="CT161" t="e">
            <v>#N/A</v>
          </cell>
          <cell r="CU161" t="e">
            <v>#N/A</v>
          </cell>
          <cell r="CV161" t="e">
            <v>#N/A</v>
          </cell>
          <cell r="CW161" t="e">
            <v>#N/A</v>
          </cell>
          <cell r="CX161" t="e">
            <v>#N/A</v>
          </cell>
          <cell r="CY161" t="e">
            <v>#N/A</v>
          </cell>
          <cell r="CZ161" t="e">
            <v>#N/A</v>
          </cell>
          <cell r="DA161" t="e">
            <v>#N/A</v>
          </cell>
          <cell r="DB161" t="e">
            <v>#N/A</v>
          </cell>
          <cell r="DC161" t="e">
            <v>#N/A</v>
          </cell>
          <cell r="DD161" t="e">
            <v>#N/A</v>
          </cell>
          <cell r="DE161" t="e">
            <v>#N/A</v>
          </cell>
          <cell r="DF161" t="e">
            <v>#N/A</v>
          </cell>
          <cell r="DG161" t="e">
            <v>#N/A</v>
          </cell>
          <cell r="DH161" t="e">
            <v>#N/A</v>
          </cell>
          <cell r="DI161" t="e">
            <v>#N/A</v>
          </cell>
          <cell r="DJ161" t="e">
            <v>#N/A</v>
          </cell>
          <cell r="DK161" t="e">
            <v>#N/A</v>
          </cell>
          <cell r="DL161" t="e">
            <v>#N/A</v>
          </cell>
          <cell r="DM161" t="e">
            <v>#N/A</v>
          </cell>
          <cell r="DN161" t="e">
            <v>#N/A</v>
          </cell>
          <cell r="DO161" t="e">
            <v>#N/A</v>
          </cell>
          <cell r="DP161" t="e">
            <v>#N/A</v>
          </cell>
          <cell r="DQ161" t="e">
            <v>#N/A</v>
          </cell>
          <cell r="DR161" t="e">
            <v>#N/A</v>
          </cell>
          <cell r="DS161" t="e">
            <v>#N/A</v>
          </cell>
          <cell r="DT161" t="e">
            <v>#N/A</v>
          </cell>
        </row>
        <row r="162">
          <cell r="A162" t="str">
            <v>Great Link USD Fixed Income Fund (USD)</v>
          </cell>
          <cell r="B162" t="str">
            <v>PT Great Eastern Life Indonesia</v>
          </cell>
          <cell r="C162" t="str">
            <v>SMF</v>
          </cell>
          <cell r="D162" t="str">
            <v>Symanaged</v>
          </cell>
          <cell r="E162">
            <v>1891.93</v>
          </cell>
          <cell r="F162">
            <v>1889.81</v>
          </cell>
          <cell r="G162">
            <v>1987.4</v>
          </cell>
          <cell r="H162">
            <v>1929.1</v>
          </cell>
          <cell r="I162">
            <v>1951.98</v>
          </cell>
          <cell r="J162">
            <v>2073.69</v>
          </cell>
          <cell r="K162">
            <v>2143.92</v>
          </cell>
          <cell r="L162">
            <v>2250.5300000000002</v>
          </cell>
          <cell r="M162">
            <v>2166.11</v>
          </cell>
          <cell r="N162">
            <v>2098.77</v>
          </cell>
          <cell r="O162">
            <v>2021.67</v>
          </cell>
          <cell r="P162">
            <v>1911.82</v>
          </cell>
          <cell r="Q162">
            <v>1873.44</v>
          </cell>
          <cell r="R162">
            <v>1873.44</v>
          </cell>
          <cell r="S162">
            <v>1878.82</v>
          </cell>
          <cell r="T162">
            <v>1871.61</v>
          </cell>
          <cell r="U162">
            <v>1831.15</v>
          </cell>
          <cell r="V162">
            <v>1831.15</v>
          </cell>
          <cell r="W162">
            <v>1790.86</v>
          </cell>
          <cell r="X162">
            <v>1813.97</v>
          </cell>
          <cell r="Y162">
            <v>1750.72</v>
          </cell>
          <cell r="Z162">
            <v>1720.76</v>
          </cell>
          <cell r="AA162">
            <v>1806.78</v>
          </cell>
          <cell r="AB162">
            <v>1808.18</v>
          </cell>
          <cell r="AC162">
            <v>1740.77</v>
          </cell>
          <cell r="AD162">
            <v>1727.01</v>
          </cell>
          <cell r="AE162">
            <v>1688.3</v>
          </cell>
          <cell r="AF162">
            <v>1648.66</v>
          </cell>
          <cell r="AG162">
            <v>1673.74</v>
          </cell>
          <cell r="AH162">
            <v>1591.47</v>
          </cell>
          <cell r="AI162">
            <v>1663.1</v>
          </cell>
          <cell r="AJ162">
            <v>1741.34</v>
          </cell>
          <cell r="AK162">
            <v>1641.35</v>
          </cell>
          <cell r="AL162">
            <v>1647.22</v>
          </cell>
          <cell r="AM162">
            <v>1644.62</v>
          </cell>
          <cell r="AN162">
            <v>1606.25</v>
          </cell>
          <cell r="AO162">
            <v>1570.28</v>
          </cell>
          <cell r="AP162">
            <v>1587.23</v>
          </cell>
          <cell r="AQ162">
            <v>1662.03</v>
          </cell>
          <cell r="AR162">
            <v>1651.41</v>
          </cell>
          <cell r="AS162">
            <v>1671.48</v>
          </cell>
          <cell r="AT162">
            <v>1644.8</v>
          </cell>
          <cell r="AU162">
            <v>1555.37</v>
          </cell>
          <cell r="AV162">
            <v>1575.29</v>
          </cell>
          <cell r="AW162">
            <v>1507.55</v>
          </cell>
          <cell r="AX162">
            <v>1451.5</v>
          </cell>
          <cell r="AY162">
            <v>1531.08</v>
          </cell>
          <cell r="AZ162">
            <v>1485.63</v>
          </cell>
          <cell r="BA162">
            <v>1421.35</v>
          </cell>
          <cell r="BB162">
            <v>1442.57</v>
          </cell>
          <cell r="BC162">
            <v>1406.78</v>
          </cell>
          <cell r="BD162">
            <v>1351.43</v>
          </cell>
          <cell r="BE162">
            <v>1332.7</v>
          </cell>
          <cell r="BF162">
            <v>1361.85</v>
          </cell>
          <cell r="BG162">
            <v>1335.67</v>
          </cell>
          <cell r="BH162">
            <v>1323.62</v>
          </cell>
          <cell r="BI162">
            <v>1157.49</v>
          </cell>
          <cell r="BJ162">
            <v>1151.48</v>
          </cell>
          <cell r="BK162">
            <v>1028.6300000000001</v>
          </cell>
          <cell r="BL162">
            <v>927.54</v>
          </cell>
          <cell r="BM162">
            <v>911.67</v>
          </cell>
          <cell r="BN162">
            <v>886.55</v>
          </cell>
          <cell r="BO162">
            <v>885.28</v>
          </cell>
          <cell r="BP162">
            <v>1.0333000000000001</v>
          </cell>
          <cell r="BQ162">
            <v>1.0333000000000001</v>
          </cell>
          <cell r="BR162">
            <v>1.0226999999999999</v>
          </cell>
          <cell r="BS162">
            <v>1.0113000000000001</v>
          </cell>
          <cell r="BT162">
            <v>1.0153000000000001</v>
          </cell>
          <cell r="BU162">
            <v>0.99239999999999995</v>
          </cell>
          <cell r="BV162">
            <v>1.0277000000000001</v>
          </cell>
          <cell r="BW162">
            <v>1.022</v>
          </cell>
          <cell r="BX162">
            <v>1.0077</v>
          </cell>
          <cell r="BY162">
            <v>0.99939999999999996</v>
          </cell>
          <cell r="BZ162">
            <v>0.9869</v>
          </cell>
          <cell r="CA162">
            <v>0.98170000000000002</v>
          </cell>
          <cell r="CB162" t="e">
            <v>#N/A</v>
          </cell>
          <cell r="CC162" t="e">
            <v>#N/A</v>
          </cell>
          <cell r="CD162" t="e">
            <v>#N/A</v>
          </cell>
          <cell r="CE162" t="e">
            <v>#N/A</v>
          </cell>
          <cell r="CF162" t="e">
            <v>#N/A</v>
          </cell>
          <cell r="CG162" t="e">
            <v>#N/A</v>
          </cell>
          <cell r="CH162" t="e">
            <v>#N/A</v>
          </cell>
          <cell r="CI162" t="e">
            <v>#N/A</v>
          </cell>
          <cell r="CJ162" t="e">
            <v>#N/A</v>
          </cell>
          <cell r="CK162" t="e">
            <v>#N/A</v>
          </cell>
          <cell r="CL162" t="e">
            <v>#N/A</v>
          </cell>
          <cell r="CM162" t="e">
            <v>#N/A</v>
          </cell>
          <cell r="CN162" t="e">
            <v>#N/A</v>
          </cell>
          <cell r="CO162" t="e">
            <v>#N/A</v>
          </cell>
          <cell r="CP162" t="e">
            <v>#N/A</v>
          </cell>
          <cell r="CQ162" t="e">
            <v>#N/A</v>
          </cell>
          <cell r="CR162" t="e">
            <v>#N/A</v>
          </cell>
          <cell r="CS162" t="e">
            <v>#N/A</v>
          </cell>
          <cell r="CT162" t="e">
            <v>#N/A</v>
          </cell>
          <cell r="CU162" t="e">
            <v>#N/A</v>
          </cell>
          <cell r="CV162" t="e">
            <v>#N/A</v>
          </cell>
          <cell r="CW162" t="e">
            <v>#N/A</v>
          </cell>
          <cell r="CX162" t="e">
            <v>#N/A</v>
          </cell>
          <cell r="CY162" t="e">
            <v>#N/A</v>
          </cell>
          <cell r="CZ162" t="e">
            <v>#N/A</v>
          </cell>
          <cell r="DA162" t="e">
            <v>#N/A</v>
          </cell>
          <cell r="DB162" t="e">
            <v>#N/A</v>
          </cell>
          <cell r="DC162" t="e">
            <v>#N/A</v>
          </cell>
          <cell r="DD162" t="e">
            <v>#N/A</v>
          </cell>
          <cell r="DE162" t="e">
            <v>#N/A</v>
          </cell>
          <cell r="DF162" t="e">
            <v>#N/A</v>
          </cell>
          <cell r="DG162" t="e">
            <v>#N/A</v>
          </cell>
          <cell r="DH162" t="e">
            <v>#N/A</v>
          </cell>
          <cell r="DI162" t="e">
            <v>#N/A</v>
          </cell>
          <cell r="DJ162" t="e">
            <v>#N/A</v>
          </cell>
          <cell r="DK162" t="e">
            <v>#N/A</v>
          </cell>
          <cell r="DL162" t="e">
            <v>#N/A</v>
          </cell>
          <cell r="DM162" t="e">
            <v>#N/A</v>
          </cell>
          <cell r="DN162" t="e">
            <v>#N/A</v>
          </cell>
          <cell r="DO162" t="e">
            <v>#N/A</v>
          </cell>
          <cell r="DP162" t="e">
            <v>#N/A</v>
          </cell>
          <cell r="DQ162" t="e">
            <v>#N/A</v>
          </cell>
          <cell r="DR162" t="e">
            <v>#N/A</v>
          </cell>
          <cell r="DS162" t="e">
            <v>#N/A</v>
          </cell>
          <cell r="DT162" t="e">
            <v>#N/A</v>
          </cell>
        </row>
        <row r="163">
          <cell r="A163" t="str">
            <v>Panin Rp Cash Fund</v>
          </cell>
          <cell r="B163" t="str">
            <v>PT Panin Life</v>
          </cell>
          <cell r="C163" t="str">
            <v>RCF</v>
          </cell>
          <cell r="D163" t="str">
            <v>RCF</v>
          </cell>
          <cell r="E163" t="str">
            <v>Cash</v>
          </cell>
          <cell r="F163">
            <v>2436.13</v>
          </cell>
          <cell r="G163">
            <v>2424.7199999999998</v>
          </cell>
          <cell r="H163">
            <v>2411.81</v>
          </cell>
          <cell r="I163">
            <v>2400.4699999999998</v>
          </cell>
          <cell r="J163">
            <v>2388.79</v>
          </cell>
          <cell r="K163">
            <v>2377.21</v>
          </cell>
          <cell r="L163">
            <v>2365.13</v>
          </cell>
          <cell r="M163">
            <v>2351.7800000000002</v>
          </cell>
          <cell r="N163">
            <v>2340.48</v>
          </cell>
          <cell r="O163">
            <v>2328.39</v>
          </cell>
          <cell r="P163">
            <v>2314.87</v>
          </cell>
          <cell r="Q163">
            <v>2302.56</v>
          </cell>
          <cell r="R163">
            <v>2289.21</v>
          </cell>
          <cell r="S163">
            <v>2275.6799999999998</v>
          </cell>
          <cell r="T163">
            <v>2262.75</v>
          </cell>
          <cell r="U163">
            <v>2249.77</v>
          </cell>
          <cell r="V163">
            <v>2236.63</v>
          </cell>
          <cell r="W163">
            <v>2223.92</v>
          </cell>
          <cell r="X163">
            <v>2212.1</v>
          </cell>
          <cell r="Y163">
            <v>2200.17</v>
          </cell>
          <cell r="Z163">
            <v>2188.64</v>
          </cell>
          <cell r="AA163">
            <v>2175.02</v>
          </cell>
          <cell r="AB163">
            <v>2162.5700000000002</v>
          </cell>
          <cell r="AC163">
            <v>2149.77</v>
          </cell>
          <cell r="AD163">
            <v>2135.29</v>
          </cell>
          <cell r="AE163">
            <v>2123.36</v>
          </cell>
          <cell r="AF163">
            <v>2109.15</v>
          </cell>
          <cell r="AG163">
            <v>2095.13</v>
          </cell>
          <cell r="AH163">
            <v>2082.36</v>
          </cell>
          <cell r="AI163">
            <v>2068.41</v>
          </cell>
          <cell r="AJ163">
            <v>2054.35</v>
          </cell>
          <cell r="AK163">
            <v>2039.52</v>
          </cell>
          <cell r="AL163">
            <v>2028.71</v>
          </cell>
          <cell r="AM163">
            <v>2015.16</v>
          </cell>
          <cell r="AN163">
            <v>2002.24</v>
          </cell>
          <cell r="AO163">
            <v>1987.86</v>
          </cell>
          <cell r="AP163">
            <v>1975.68</v>
          </cell>
          <cell r="AQ163">
            <v>1963.29</v>
          </cell>
          <cell r="AR163">
            <v>1950.5</v>
          </cell>
          <cell r="AS163">
            <v>1938.9</v>
          </cell>
          <cell r="AT163">
            <v>1928.92</v>
          </cell>
          <cell r="AU163">
            <v>1919.2</v>
          </cell>
          <cell r="AV163">
            <v>1910.36</v>
          </cell>
          <cell r="AW163">
            <v>1902.35</v>
          </cell>
          <cell r="AX163">
            <v>1893.72</v>
          </cell>
          <cell r="AY163">
            <v>1886.41</v>
          </cell>
          <cell r="AZ163">
            <v>1878.7</v>
          </cell>
          <cell r="BA163">
            <v>1870.7</v>
          </cell>
          <cell r="BB163">
            <v>1836.64</v>
          </cell>
          <cell r="BC163">
            <v>1856.68</v>
          </cell>
          <cell r="BD163">
            <v>1848.51</v>
          </cell>
          <cell r="BE163">
            <v>1848.51</v>
          </cell>
          <cell r="BF163">
            <v>1842</v>
          </cell>
          <cell r="BG163">
            <v>1835.19</v>
          </cell>
          <cell r="BH163">
            <v>1827.7</v>
          </cell>
          <cell r="BI163">
            <v>1827.7</v>
          </cell>
          <cell r="BJ163">
            <v>1823.52</v>
          </cell>
          <cell r="BK163">
            <v>1821.4</v>
          </cell>
          <cell r="BL163">
            <v>1817.95</v>
          </cell>
          <cell r="BM163">
            <v>1814.54</v>
          </cell>
          <cell r="BN163">
            <v>1810.35</v>
          </cell>
          <cell r="BO163">
            <v>1806.81</v>
          </cell>
          <cell r="BP163">
            <v>1802.92</v>
          </cell>
          <cell r="BQ163">
            <v>1798.42</v>
          </cell>
          <cell r="BR163">
            <v>1793.34</v>
          </cell>
          <cell r="BS163">
            <v>1788.49</v>
          </cell>
          <cell r="BT163">
            <v>1783.34</v>
          </cell>
          <cell r="BU163">
            <v>1778.84</v>
          </cell>
          <cell r="BV163">
            <v>1773.54</v>
          </cell>
          <cell r="BW163">
            <v>1769.27</v>
          </cell>
          <cell r="BX163">
            <v>1764.57</v>
          </cell>
          <cell r="BY163">
            <v>1760.2</v>
          </cell>
          <cell r="BZ163">
            <v>1755.6</v>
          </cell>
          <cell r="CA163">
            <v>1751.51</v>
          </cell>
          <cell r="CB163">
            <v>1746.49</v>
          </cell>
          <cell r="CC163">
            <v>1742.16</v>
          </cell>
          <cell r="CD163">
            <v>1738.13</v>
          </cell>
          <cell r="CE163">
            <v>1733.62</v>
          </cell>
          <cell r="CF163">
            <v>1728.66</v>
          </cell>
          <cell r="CG163">
            <v>1724.47</v>
          </cell>
          <cell r="CH163">
            <v>1720.12</v>
          </cell>
          <cell r="CI163">
            <v>1715.67</v>
          </cell>
          <cell r="CJ163">
            <v>1711.51</v>
          </cell>
          <cell r="CK163">
            <v>1706.78</v>
          </cell>
          <cell r="CL163">
            <v>1702.83</v>
          </cell>
          <cell r="CM163">
            <v>1698.86</v>
          </cell>
          <cell r="CN163">
            <v>1693.52</v>
          </cell>
          <cell r="CO163">
            <v>1687.96</v>
          </cell>
          <cell r="CP163">
            <v>1681.09</v>
          </cell>
          <cell r="CQ163">
            <v>1673.58</v>
          </cell>
          <cell r="CR163">
            <v>1667.07</v>
          </cell>
          <cell r="CS163">
            <v>1659.78</v>
          </cell>
          <cell r="CT163">
            <v>1652.04</v>
          </cell>
          <cell r="CU163">
            <v>1644.98</v>
          </cell>
          <cell r="CV163">
            <v>1638.39</v>
          </cell>
          <cell r="CW163">
            <v>1628.82</v>
          </cell>
          <cell r="CX163">
            <v>1619.71</v>
          </cell>
          <cell r="CY163">
            <v>1609.7</v>
          </cell>
          <cell r="CZ163">
            <v>1598.53</v>
          </cell>
          <cell r="DA163">
            <v>1587.51</v>
          </cell>
          <cell r="DB163">
            <v>1572.58</v>
          </cell>
          <cell r="DC163">
            <v>1560.41</v>
          </cell>
          <cell r="DD163">
            <v>1549.73</v>
          </cell>
          <cell r="DE163">
            <v>1538.7</v>
          </cell>
          <cell r="DF163">
            <v>1531.92</v>
          </cell>
          <cell r="DG163">
            <v>1524.2</v>
          </cell>
          <cell r="DH163">
            <v>1514.74</v>
          </cell>
          <cell r="DI163">
            <v>1519.24</v>
          </cell>
          <cell r="DJ163">
            <v>1532.69</v>
          </cell>
          <cell r="DK163">
            <v>1534.56</v>
          </cell>
          <cell r="DL163">
            <v>1531.4</v>
          </cell>
          <cell r="DM163">
            <v>1525.85</v>
          </cell>
          <cell r="DN163">
            <v>1512.52</v>
          </cell>
          <cell r="DO163">
            <v>1512.52</v>
          </cell>
          <cell r="DP163">
            <v>1511.79</v>
          </cell>
          <cell r="DQ163">
            <v>1495.58</v>
          </cell>
          <cell r="DR163">
            <v>1475.58</v>
          </cell>
          <cell r="DS163">
            <v>1509.59</v>
          </cell>
          <cell r="DT163">
            <v>1509.49</v>
          </cell>
        </row>
        <row r="164">
          <cell r="A164" t="str">
            <v>Panin USD Cash Fund</v>
          </cell>
          <cell r="B164" t="str">
            <v>PT Panin Life</v>
          </cell>
          <cell r="C164" t="str">
            <v>SEF</v>
          </cell>
          <cell r="D164" t="str">
            <v>Syequity</v>
          </cell>
          <cell r="E164" t="str">
            <v>USDcash</v>
          </cell>
          <cell r="F164">
            <v>2335.33</v>
          </cell>
          <cell r="G164">
            <v>2460.19</v>
          </cell>
          <cell r="H164">
            <v>2362.1799999999998</v>
          </cell>
          <cell r="I164">
            <v>2382.11</v>
          </cell>
          <cell r="J164">
            <v>2507.6999999999998</v>
          </cell>
          <cell r="K164">
            <v>2682.92</v>
          </cell>
          <cell r="L164">
            <v>0.14080000000000001</v>
          </cell>
          <cell r="M164">
            <v>0.14080000000000001</v>
          </cell>
          <cell r="N164">
            <v>0.14080000000000001</v>
          </cell>
          <cell r="O164">
            <v>0.14069999999999999</v>
          </cell>
          <cell r="P164">
            <v>0.14069999999999999</v>
          </cell>
          <cell r="Q164">
            <v>0.1406</v>
          </cell>
          <cell r="R164">
            <v>0.1406</v>
          </cell>
          <cell r="S164">
            <v>0.14069999999999999</v>
          </cell>
          <cell r="T164">
            <v>0.1406</v>
          </cell>
          <cell r="U164">
            <v>0.14050000000000001</v>
          </cell>
          <cell r="V164">
            <v>0.1404</v>
          </cell>
          <cell r="W164">
            <v>0.14019999999999999</v>
          </cell>
          <cell r="X164">
            <v>0.14011000000000001</v>
          </cell>
          <cell r="Y164">
            <v>0.14000000000000001</v>
          </cell>
          <cell r="Z164">
            <v>0.14019999999999999</v>
          </cell>
          <cell r="AA164">
            <v>0.14019999999999999</v>
          </cell>
          <cell r="AB164">
            <v>0.1401</v>
          </cell>
          <cell r="AC164">
            <v>0.14000000000000001</v>
          </cell>
          <cell r="AD164">
            <v>0.13980000000000001</v>
          </cell>
          <cell r="AE164">
            <v>0.13980000000000001</v>
          </cell>
          <cell r="AF164">
            <v>0.13969999999999999</v>
          </cell>
          <cell r="AG164">
            <v>0.1396</v>
          </cell>
          <cell r="AH164">
            <v>0.1394</v>
          </cell>
          <cell r="AI164">
            <v>0.13930000000000001</v>
          </cell>
          <cell r="AJ164">
            <v>0.1391</v>
          </cell>
          <cell r="AK164">
            <v>0.1389</v>
          </cell>
          <cell r="AL164">
            <v>0.13880000000000001</v>
          </cell>
          <cell r="AM164">
            <v>0.1386</v>
          </cell>
          <cell r="AN164">
            <v>0.1384</v>
          </cell>
          <cell r="AO164">
            <v>0.13830000000000001</v>
          </cell>
          <cell r="AP164">
            <v>0.1381</v>
          </cell>
          <cell r="AQ164">
            <v>0.13819999999999999</v>
          </cell>
          <cell r="AR164">
            <v>0.13800000000000001</v>
          </cell>
          <cell r="AS164">
            <v>0.13780000000000001</v>
          </cell>
          <cell r="AT164">
            <v>0.1376</v>
          </cell>
          <cell r="AU164">
            <v>0.13739999999999999</v>
          </cell>
          <cell r="AV164">
            <v>0.13730000000000001</v>
          </cell>
          <cell r="AW164">
            <v>0.1371</v>
          </cell>
          <cell r="AX164">
            <v>0.14000000000000001</v>
          </cell>
          <cell r="AY164">
            <v>0.13680999999999999</v>
          </cell>
          <cell r="AZ164">
            <v>0.13667000000000001</v>
          </cell>
          <cell r="BA164">
            <v>0.13652</v>
          </cell>
          <cell r="BB164">
            <v>0.13641</v>
          </cell>
          <cell r="BC164">
            <v>0.13628999999999999</v>
          </cell>
          <cell r="BD164">
            <v>0.13614000000000001</v>
          </cell>
          <cell r="BE164">
            <v>0.13614000000000001</v>
          </cell>
          <cell r="BF164">
            <v>0.13603000000000001</v>
          </cell>
          <cell r="BG164">
            <v>0.13589999999999999</v>
          </cell>
          <cell r="BH164">
            <v>0.13575999999999999</v>
          </cell>
          <cell r="BI164">
            <v>0.13575999999999999</v>
          </cell>
          <cell r="BJ164">
            <v>0.13564000000000001</v>
          </cell>
          <cell r="BK164">
            <v>0.13550999999999999</v>
          </cell>
          <cell r="BL164">
            <v>0.13538</v>
          </cell>
          <cell r="BM164">
            <v>0.13525000000000001</v>
          </cell>
          <cell r="BN164">
            <v>0.13513</v>
          </cell>
          <cell r="BO164">
            <v>846.38</v>
          </cell>
          <cell r="BP164">
            <v>0.13486000000000001</v>
          </cell>
          <cell r="BQ164">
            <v>0.13486000000000001</v>
          </cell>
          <cell r="BR164">
            <v>0.13477</v>
          </cell>
          <cell r="BS164">
            <v>0.13469</v>
          </cell>
          <cell r="BT164">
            <v>0.13461999999999999</v>
          </cell>
          <cell r="BU164">
            <v>0.13456000000000001</v>
          </cell>
          <cell r="BV164">
            <v>0.13449</v>
          </cell>
          <cell r="BW164">
            <v>0.13447000000000001</v>
          </cell>
          <cell r="BX164">
            <v>0.13444999999999999</v>
          </cell>
          <cell r="BY164">
            <v>0.13441</v>
          </cell>
          <cell r="BZ164">
            <v>0.13439999999999999</v>
          </cell>
          <cell r="CA164">
            <v>0.13439000000000001</v>
          </cell>
          <cell r="CB164">
            <v>0.13438</v>
          </cell>
          <cell r="CC164">
            <v>0.13436000000000001</v>
          </cell>
          <cell r="CD164">
            <v>0.13442000000000001</v>
          </cell>
          <cell r="CE164">
            <v>0.13447000000000001</v>
          </cell>
          <cell r="CF164">
            <v>0.13453999999999999</v>
          </cell>
          <cell r="CG164">
            <v>0.13461000000000001</v>
          </cell>
          <cell r="CH164">
            <v>0.13467000000000001</v>
          </cell>
          <cell r="CI164">
            <v>0.13472999999999999</v>
          </cell>
          <cell r="CJ164">
            <v>0.13478999999999999</v>
          </cell>
          <cell r="CK164">
            <v>0.13494999999999999</v>
          </cell>
          <cell r="CL164">
            <v>0.13506000000000001</v>
          </cell>
          <cell r="CM164">
            <v>0.13513</v>
          </cell>
          <cell r="CN164">
            <v>0.13517999999999999</v>
          </cell>
          <cell r="CO164">
            <v>0.13513</v>
          </cell>
          <cell r="CP164">
            <v>0.13492000000000001</v>
          </cell>
          <cell r="CQ164">
            <v>0.13486000000000001</v>
          </cell>
          <cell r="CR164">
            <v>0.1348</v>
          </cell>
          <cell r="CS164">
            <v>0.13474</v>
          </cell>
          <cell r="CT164">
            <v>0.13467999999999999</v>
          </cell>
          <cell r="CU164">
            <v>0.13461999999999999</v>
          </cell>
          <cell r="CV164">
            <v>0.13456000000000001</v>
          </cell>
          <cell r="CW164">
            <v>0.13447000000000001</v>
          </cell>
          <cell r="CX164">
            <v>0.13436000000000001</v>
          </cell>
          <cell r="CY164">
            <v>0.13419</v>
          </cell>
          <cell r="CZ164">
            <v>0.13397000000000001</v>
          </cell>
          <cell r="DA164">
            <v>0.13366</v>
          </cell>
          <cell r="DB164">
            <v>0.13317999999999999</v>
          </cell>
          <cell r="DC164">
            <v>0.13278999999999999</v>
          </cell>
          <cell r="DD164">
            <v>0.13256000000000001</v>
          </cell>
          <cell r="DE164">
            <v>0.13225999999999999</v>
          </cell>
          <cell r="DF164">
            <v>0.13206000000000001</v>
          </cell>
          <cell r="DG164">
            <v>0.13188</v>
          </cell>
          <cell r="DH164">
            <v>0.13169</v>
          </cell>
          <cell r="DI164">
            <v>0.13150999999999999</v>
          </cell>
          <cell r="DJ164">
            <v>0.13133</v>
          </cell>
          <cell r="DK164">
            <v>0.13111</v>
          </cell>
          <cell r="DL164">
            <v>0.13091</v>
          </cell>
          <cell r="DM164">
            <v>0.13072</v>
          </cell>
          <cell r="DN164">
            <v>0.13034000000000001</v>
          </cell>
          <cell r="DO164">
            <v>0.13034000000000001</v>
          </cell>
          <cell r="DP164">
            <v>0.13016</v>
          </cell>
          <cell r="DQ164">
            <v>0.12995999999999999</v>
          </cell>
          <cell r="DR164">
            <v>0.1298</v>
          </cell>
          <cell r="DS164">
            <v>0.12963</v>
          </cell>
          <cell r="DT164">
            <v>0.12945000000000001</v>
          </cell>
        </row>
        <row r="165">
          <cell r="A165" t="str">
            <v>Panin Rp Managed Fund</v>
          </cell>
          <cell r="B165" t="str">
            <v>PT Panin Life</v>
          </cell>
          <cell r="C165" t="str">
            <v>RMFP</v>
          </cell>
          <cell r="D165" t="str">
            <v>RMP</v>
          </cell>
          <cell r="E165" t="str">
            <v>Managed</v>
          </cell>
          <cell r="F165">
            <v>5526.63</v>
          </cell>
          <cell r="G165">
            <v>5442.02</v>
          </cell>
          <cell r="H165">
            <v>5407.7</v>
          </cell>
          <cell r="I165">
            <v>5332.58</v>
          </cell>
          <cell r="J165">
            <v>5627.23</v>
          </cell>
          <cell r="K165">
            <v>5633.65</v>
          </cell>
          <cell r="L165">
            <v>5634.2</v>
          </cell>
          <cell r="M165">
            <v>5546.65</v>
          </cell>
          <cell r="N165">
            <v>5329.16</v>
          </cell>
          <cell r="O165">
            <v>5140.33</v>
          </cell>
          <cell r="P165">
            <v>5151.4399999999996</v>
          </cell>
          <cell r="Q165">
            <v>5096.18</v>
          </cell>
          <cell r="R165">
            <v>4930.88</v>
          </cell>
          <cell r="S165">
            <v>4860.2</v>
          </cell>
          <cell r="T165">
            <v>4806.72</v>
          </cell>
          <cell r="U165">
            <v>4731.3599999999997</v>
          </cell>
          <cell r="V165">
            <v>4744.84</v>
          </cell>
          <cell r="W165">
            <v>4483.95</v>
          </cell>
          <cell r="X165">
            <v>4701.1099999999997</v>
          </cell>
          <cell r="Y165">
            <v>4879.34</v>
          </cell>
          <cell r="Z165">
            <v>5009.03</v>
          </cell>
          <cell r="AA165">
            <v>5258.64</v>
          </cell>
          <cell r="AB165">
            <v>5215.1000000000004</v>
          </cell>
          <cell r="AC165">
            <v>5476.17</v>
          </cell>
          <cell r="AD165">
            <v>5485.63</v>
          </cell>
          <cell r="AE165">
            <v>5390.56</v>
          </cell>
          <cell r="AF165">
            <v>5232.63</v>
          </cell>
          <cell r="AG165">
            <v>5197.58</v>
          </cell>
          <cell r="AH165">
            <v>5034.0200000000004</v>
          </cell>
          <cell r="AI165">
            <v>4969.3</v>
          </cell>
          <cell r="AJ165">
            <v>5047.47</v>
          </cell>
          <cell r="AK165">
            <v>5018.88</v>
          </cell>
          <cell r="AL165">
            <v>4834.1000000000004</v>
          </cell>
          <cell r="AM165">
            <v>4879.3900000000003</v>
          </cell>
          <cell r="AN165">
            <v>4906.03</v>
          </cell>
          <cell r="AO165">
            <v>4877.21</v>
          </cell>
          <cell r="AP165">
            <v>4752.3</v>
          </cell>
          <cell r="AQ165">
            <v>4504.43</v>
          </cell>
          <cell r="AR165">
            <v>4395.75</v>
          </cell>
          <cell r="AS165">
            <v>4378.0600000000004</v>
          </cell>
          <cell r="AT165">
            <v>4741.88</v>
          </cell>
          <cell r="AU165">
            <v>4549.78</v>
          </cell>
          <cell r="AV165">
            <v>4405.99</v>
          </cell>
          <cell r="AW165">
            <v>4828.07</v>
          </cell>
          <cell r="AX165">
            <v>5109.03</v>
          </cell>
          <cell r="AY165">
            <v>5465.22</v>
          </cell>
          <cell r="AZ165">
            <v>5318.37</v>
          </cell>
          <cell r="BA165">
            <v>5150.47</v>
          </cell>
          <cell r="BB165">
            <v>5033.2</v>
          </cell>
          <cell r="BC165">
            <v>4775.91</v>
          </cell>
          <cell r="BD165">
            <v>4678</v>
          </cell>
          <cell r="BE165">
            <v>4678</v>
          </cell>
          <cell r="BF165">
            <v>4626.74</v>
          </cell>
          <cell r="BG165">
            <v>4623.26</v>
          </cell>
          <cell r="BH165">
            <v>4621.51</v>
          </cell>
          <cell r="BI165">
            <v>4621.51</v>
          </cell>
          <cell r="BJ165">
            <v>4515.1099999999997</v>
          </cell>
          <cell r="BK165">
            <v>4708.3900000000003</v>
          </cell>
          <cell r="BL165">
            <v>4623.25</v>
          </cell>
          <cell r="BM165">
            <v>4542.13</v>
          </cell>
          <cell r="BN165">
            <v>4837.88</v>
          </cell>
          <cell r="BO165">
            <v>4833.05</v>
          </cell>
          <cell r="BP165">
            <v>4682.3599999999997</v>
          </cell>
          <cell r="BQ165">
            <v>4697.6499999999996</v>
          </cell>
          <cell r="BR165">
            <v>4674.12</v>
          </cell>
          <cell r="BS165">
            <v>4597.7</v>
          </cell>
          <cell r="BT165">
            <v>4731.01</v>
          </cell>
          <cell r="BU165">
            <v>4480.17</v>
          </cell>
          <cell r="BV165">
            <v>4712.24</v>
          </cell>
          <cell r="BW165">
            <v>4874.8999999999996</v>
          </cell>
          <cell r="BX165">
            <v>4629.22</v>
          </cell>
          <cell r="BY165">
            <v>4624.96</v>
          </cell>
          <cell r="BZ165">
            <v>4607.24</v>
          </cell>
          <cell r="CA165">
            <v>4534.09</v>
          </cell>
          <cell r="CB165">
            <v>4356.41</v>
          </cell>
          <cell r="CC165">
            <v>4444.46</v>
          </cell>
          <cell r="CD165">
            <v>4630.33</v>
          </cell>
          <cell r="CE165">
            <v>4614.03</v>
          </cell>
          <cell r="CF165">
            <v>4668.3999999999996</v>
          </cell>
          <cell r="CG165">
            <v>4596.01</v>
          </cell>
          <cell r="CH165">
            <v>4336.32</v>
          </cell>
          <cell r="CI165">
            <v>4341.38</v>
          </cell>
          <cell r="CJ165">
            <v>4203.46</v>
          </cell>
          <cell r="CK165">
            <v>4061.73</v>
          </cell>
          <cell r="CL165">
            <v>4217.41</v>
          </cell>
          <cell r="CM165">
            <v>4123.79</v>
          </cell>
          <cell r="CN165">
            <v>3962.01</v>
          </cell>
          <cell r="CO165">
            <v>4012.93</v>
          </cell>
          <cell r="CP165">
            <v>3917.24</v>
          </cell>
          <cell r="CQ165">
            <v>3769.32</v>
          </cell>
          <cell r="CR165">
            <v>3711.73</v>
          </cell>
          <cell r="CS165">
            <v>3755.4</v>
          </cell>
          <cell r="CT165">
            <v>3663.82</v>
          </cell>
          <cell r="CU165">
            <v>3617.77</v>
          </cell>
          <cell r="CV165">
            <v>3269.21</v>
          </cell>
          <cell r="CW165">
            <v>3099.2</v>
          </cell>
          <cell r="CX165">
            <v>2868.28</v>
          </cell>
          <cell r="CY165">
            <v>2709.42</v>
          </cell>
          <cell r="CZ165">
            <v>2536.4299999999998</v>
          </cell>
          <cell r="DA165">
            <v>2565.5700000000002</v>
          </cell>
          <cell r="DB165">
            <v>2561.4299999999998</v>
          </cell>
          <cell r="DC165">
            <v>2387.02</v>
          </cell>
          <cell r="DD165">
            <v>2292.41</v>
          </cell>
          <cell r="DE165">
            <v>2803.28</v>
          </cell>
          <cell r="DF165">
            <v>2928.04</v>
          </cell>
          <cell r="DG165">
            <v>2965.94</v>
          </cell>
          <cell r="DH165">
            <v>2958.5</v>
          </cell>
          <cell r="DI165">
            <v>3038.93</v>
          </cell>
          <cell r="DJ165">
            <v>2937.8</v>
          </cell>
          <cell r="DK165">
            <v>3069.72</v>
          </cell>
          <cell r="DL165">
            <v>3266</v>
          </cell>
          <cell r="DM165">
            <v>3162.77</v>
          </cell>
          <cell r="DN165">
            <v>3179.58</v>
          </cell>
          <cell r="DO165">
            <v>3179.58</v>
          </cell>
          <cell r="DP165">
            <v>3190.15</v>
          </cell>
          <cell r="DQ165">
            <v>2931.86</v>
          </cell>
          <cell r="DR165">
            <v>2801.51</v>
          </cell>
          <cell r="DS165">
            <v>2897.23</v>
          </cell>
          <cell r="DT165">
            <v>2760.47</v>
          </cell>
        </row>
        <row r="166">
          <cell r="A166" t="str">
            <v>Panin USD Managed Fund</v>
          </cell>
          <cell r="B166" t="str">
            <v>PT Panin Life</v>
          </cell>
          <cell r="C166" t="str">
            <v>RFF</v>
          </cell>
          <cell r="D166" t="str">
            <v>SEF</v>
          </cell>
          <cell r="E166" t="str">
            <v>USDManaged</v>
          </cell>
          <cell r="F166">
            <v>1646</v>
          </cell>
          <cell r="G166">
            <v>1644.46</v>
          </cell>
          <cell r="H166">
            <v>1600.49</v>
          </cell>
          <cell r="I166">
            <v>1617.01</v>
          </cell>
          <cell r="J166">
            <v>1584.77</v>
          </cell>
          <cell r="K166">
            <v>0.22450000000000001</v>
          </cell>
          <cell r="L166">
            <v>0.22450000000000001</v>
          </cell>
          <cell r="M166">
            <v>0.22450000000000001</v>
          </cell>
          <cell r="N166">
            <v>0.22170000000000001</v>
          </cell>
          <cell r="O166">
            <v>0.218</v>
          </cell>
          <cell r="P166">
            <v>0.21829999999999999</v>
          </cell>
          <cell r="Q166">
            <v>0.2162</v>
          </cell>
          <cell r="R166">
            <v>0.21329999999999999</v>
          </cell>
          <cell r="S166">
            <v>0.21049999999999999</v>
          </cell>
          <cell r="T166">
            <v>0.20899999999999999</v>
          </cell>
          <cell r="U166">
            <v>0.21010000000000001</v>
          </cell>
          <cell r="V166">
            <v>0.2107</v>
          </cell>
          <cell r="W166">
            <v>0.20599999999999999</v>
          </cell>
          <cell r="X166">
            <v>0.20798</v>
          </cell>
          <cell r="Y166">
            <v>0.21160000000000001</v>
          </cell>
          <cell r="Z166">
            <v>0.21099999999999999</v>
          </cell>
          <cell r="AA166">
            <v>0.21249999999999999</v>
          </cell>
          <cell r="AB166">
            <v>0.21390000000000001</v>
          </cell>
          <cell r="AC166">
            <v>2243.5500000000002</v>
          </cell>
          <cell r="AD166">
            <v>0.21260000000000001</v>
          </cell>
          <cell r="AE166">
            <v>0.21260000000000001</v>
          </cell>
          <cell r="AF166">
            <v>0.2109</v>
          </cell>
          <cell r="AG166">
            <v>0.21190000000000001</v>
          </cell>
          <cell r="AH166">
            <v>0.21110000000000001</v>
          </cell>
          <cell r="AI166">
            <v>0.20949999999999999</v>
          </cell>
          <cell r="AJ166">
            <v>0.2112</v>
          </cell>
          <cell r="AK166">
            <v>0.2099</v>
          </cell>
          <cell r="AL166">
            <v>0.2107</v>
          </cell>
          <cell r="AM166">
            <v>0.2109</v>
          </cell>
          <cell r="AN166">
            <v>0.20930000000000001</v>
          </cell>
          <cell r="AO166">
            <v>0.2084</v>
          </cell>
          <cell r="AP166">
            <v>0.2064</v>
          </cell>
          <cell r="AQ166">
            <v>0.20630000000000001</v>
          </cell>
          <cell r="AR166">
            <v>0.20619999999999999</v>
          </cell>
          <cell r="AS166">
            <v>0.20399999999999999</v>
          </cell>
          <cell r="AT166">
            <v>0.20330000000000001</v>
          </cell>
          <cell r="AU166">
            <v>0.19700000000000001</v>
          </cell>
          <cell r="AV166">
            <v>0.1978</v>
          </cell>
          <cell r="AW166">
            <v>0.2009</v>
          </cell>
          <cell r="AX166">
            <v>0.2</v>
          </cell>
          <cell r="AY166">
            <v>0.20099</v>
          </cell>
          <cell r="AZ166">
            <v>0.20658000000000001</v>
          </cell>
          <cell r="BA166">
            <v>0.20391000000000001</v>
          </cell>
          <cell r="BB166">
            <v>0.20565</v>
          </cell>
          <cell r="BC166">
            <v>0.20527000000000001</v>
          </cell>
          <cell r="BD166">
            <v>0.20585999999999999</v>
          </cell>
          <cell r="BE166">
            <v>0.20585999999999999</v>
          </cell>
          <cell r="BF166">
            <v>0.20488000000000001</v>
          </cell>
          <cell r="BG166">
            <v>0.20521</v>
          </cell>
          <cell r="BH166">
            <v>0.20458000000000001</v>
          </cell>
          <cell r="BI166">
            <v>0.20458000000000001</v>
          </cell>
          <cell r="BJ166">
            <v>0.20144000000000001</v>
          </cell>
          <cell r="BK166">
            <v>0.19921</v>
          </cell>
          <cell r="BL166">
            <v>0.19372</v>
          </cell>
          <cell r="BM166">
            <v>0.19084000000000001</v>
          </cell>
          <cell r="BN166">
            <v>0.19413</v>
          </cell>
          <cell r="BO166">
            <v>1089.3</v>
          </cell>
          <cell r="BP166">
            <v>0.19322</v>
          </cell>
          <cell r="BQ166">
            <v>0.19322</v>
          </cell>
          <cell r="BR166">
            <v>0.19006000000000001</v>
          </cell>
          <cell r="BS166">
            <v>0.18626000000000001</v>
          </cell>
          <cell r="BT166">
            <v>0.19125</v>
          </cell>
          <cell r="BU166">
            <v>0.17968000000000001</v>
          </cell>
          <cell r="BV166">
            <v>0.18870999999999999</v>
          </cell>
          <cell r="BW166">
            <v>0.18526000000000001</v>
          </cell>
          <cell r="BX166">
            <v>0.18421000000000001</v>
          </cell>
          <cell r="BY166">
            <v>0.18342</v>
          </cell>
          <cell r="BZ166">
            <v>0.18124000000000001</v>
          </cell>
          <cell r="CA166">
            <v>0.18088000000000001</v>
          </cell>
          <cell r="CB166">
            <v>0.18076999999999999</v>
          </cell>
          <cell r="CC166">
            <v>0.18260999999999999</v>
          </cell>
          <cell r="CD166">
            <v>0.18360000000000001</v>
          </cell>
          <cell r="CE166">
            <v>0.18367</v>
          </cell>
          <cell r="CF166">
            <v>0.18381</v>
          </cell>
          <cell r="CG166">
            <v>0.18335000000000001</v>
          </cell>
          <cell r="CH166">
            <v>0.18282000000000001</v>
          </cell>
          <cell r="CI166">
            <v>0.1827</v>
          </cell>
          <cell r="CJ166">
            <v>0.18215999999999999</v>
          </cell>
          <cell r="CK166">
            <v>0.18090999999999999</v>
          </cell>
          <cell r="CL166">
            <v>0.18101</v>
          </cell>
          <cell r="CM166">
            <v>0.18057999999999999</v>
          </cell>
          <cell r="CN166">
            <v>0.17849000000000001</v>
          </cell>
          <cell r="CO166">
            <v>0.17831</v>
          </cell>
          <cell r="CP166">
            <v>0.17802000000000001</v>
          </cell>
          <cell r="CQ166">
            <v>0.17766999999999999</v>
          </cell>
          <cell r="CR166">
            <v>0.17735999999999999</v>
          </cell>
          <cell r="CS166">
            <v>0.17568</v>
          </cell>
          <cell r="CT166">
            <v>0.17262</v>
          </cell>
          <cell r="CU166">
            <v>0.16736999999999999</v>
          </cell>
          <cell r="CV166">
            <v>0.16392000000000001</v>
          </cell>
          <cell r="CW166">
            <v>0.16203999999999999</v>
          </cell>
          <cell r="CX166">
            <v>0.15945999999999999</v>
          </cell>
          <cell r="CY166">
            <v>0.15592</v>
          </cell>
          <cell r="CZ166">
            <v>0.15534000000000001</v>
          </cell>
          <cell r="DA166">
            <v>0.15378</v>
          </cell>
          <cell r="DB166">
            <v>0.1535</v>
          </cell>
          <cell r="DC166">
            <v>0.14910000000000001</v>
          </cell>
          <cell r="DD166">
            <v>0.16425999999999999</v>
          </cell>
          <cell r="DE166">
            <v>0.16994000000000001</v>
          </cell>
          <cell r="DF166">
            <v>0.17082</v>
          </cell>
          <cell r="DG166">
            <v>0.17036999999999999</v>
          </cell>
          <cell r="DH166">
            <v>0.17236000000000001</v>
          </cell>
          <cell r="DI166">
            <v>0.17233000000000001</v>
          </cell>
          <cell r="DJ166">
            <v>0.17216999999999999</v>
          </cell>
          <cell r="DK166">
            <v>0.17169000000000001</v>
          </cell>
          <cell r="DL166">
            <v>0.17041000000000001</v>
          </cell>
          <cell r="DM166">
            <v>0.16982</v>
          </cell>
          <cell r="DN166">
            <v>0.16747999999999999</v>
          </cell>
          <cell r="DO166">
            <v>0.16747999999999999</v>
          </cell>
          <cell r="DP166">
            <v>0.16753999999999999</v>
          </cell>
          <cell r="DQ166">
            <v>0.16671</v>
          </cell>
          <cell r="DR166">
            <v>0.16603999999999999</v>
          </cell>
          <cell r="DS166">
            <v>0.16585</v>
          </cell>
          <cell r="DT166">
            <v>0.16572000000000001</v>
          </cell>
        </row>
        <row r="167">
          <cell r="A167" t="str">
            <v>Panin Rp Equity Fund</v>
          </cell>
          <cell r="B167" t="str">
            <v>PT Panin Life</v>
          </cell>
          <cell r="C167" t="str">
            <v>REF</v>
          </cell>
          <cell r="D167" t="str">
            <v>REP</v>
          </cell>
          <cell r="E167" t="str">
            <v>Equity</v>
          </cell>
          <cell r="F167">
            <v>13727.07</v>
          </cell>
          <cell r="G167">
            <v>13627.74</v>
          </cell>
          <cell r="H167">
            <v>13472.3</v>
          </cell>
          <cell r="I167">
            <v>13182.74</v>
          </cell>
          <cell r="J167">
            <v>14104.87</v>
          </cell>
          <cell r="K167">
            <v>13837.43</v>
          </cell>
          <cell r="L167">
            <v>14010.27</v>
          </cell>
          <cell r="M167">
            <v>13644.41</v>
          </cell>
          <cell r="N167">
            <v>13165.36</v>
          </cell>
          <cell r="O167">
            <v>12533.92</v>
          </cell>
          <cell r="P167">
            <v>12528.72</v>
          </cell>
          <cell r="Q167">
            <v>12673.38</v>
          </cell>
          <cell r="R167">
            <v>12444.29</v>
          </cell>
          <cell r="S167">
            <v>12140.34</v>
          </cell>
          <cell r="T167">
            <v>12046.08</v>
          </cell>
          <cell r="U167">
            <v>11644.58</v>
          </cell>
          <cell r="V167">
            <v>11644.21</v>
          </cell>
          <cell r="W167">
            <v>10727.19</v>
          </cell>
          <cell r="X167">
            <v>11576.81</v>
          </cell>
          <cell r="Y167">
            <v>12326.49</v>
          </cell>
          <cell r="Z167">
            <v>12651.17</v>
          </cell>
          <cell r="AA167">
            <v>13709.47</v>
          </cell>
          <cell r="AB167">
            <v>13416.15</v>
          </cell>
          <cell r="AC167">
            <v>14595.11</v>
          </cell>
          <cell r="AD167">
            <v>14661.08</v>
          </cell>
          <cell r="AE167">
            <v>14316.91</v>
          </cell>
          <cell r="AF167">
            <v>14123.76</v>
          </cell>
          <cell r="AG167">
            <v>13901.59</v>
          </cell>
          <cell r="AH167">
            <v>13544.74</v>
          </cell>
          <cell r="AI167">
            <v>13537.88</v>
          </cell>
          <cell r="AJ167">
            <v>13818.25</v>
          </cell>
          <cell r="AK167">
            <v>13695.27</v>
          </cell>
          <cell r="AL167">
            <v>13077.38</v>
          </cell>
          <cell r="AM167">
            <v>13227.46</v>
          </cell>
          <cell r="AN167">
            <v>13250.01</v>
          </cell>
          <cell r="AO167">
            <v>13132.23</v>
          </cell>
          <cell r="AP167">
            <v>12727.68</v>
          </cell>
          <cell r="AQ167">
            <v>12004.28</v>
          </cell>
          <cell r="AR167">
            <v>11508.07</v>
          </cell>
          <cell r="AS167">
            <v>11560.62</v>
          </cell>
          <cell r="AT167">
            <v>12511.9</v>
          </cell>
          <cell r="AU167">
            <v>12036.11</v>
          </cell>
          <cell r="AV167">
            <v>11834.59</v>
          </cell>
          <cell r="AW167">
            <v>13156.8</v>
          </cell>
          <cell r="AX167">
            <v>14043.53</v>
          </cell>
          <cell r="AY167">
            <v>15119.94</v>
          </cell>
          <cell r="AZ167">
            <v>14656.07</v>
          </cell>
          <cell r="BA167">
            <v>14363.65</v>
          </cell>
          <cell r="BB167">
            <v>13842.82</v>
          </cell>
          <cell r="BC167">
            <v>12840.84</v>
          </cell>
          <cell r="BD167">
            <v>12605.03</v>
          </cell>
          <cell r="BE167">
            <v>12605.03</v>
          </cell>
          <cell r="BF167">
            <v>12463.3</v>
          </cell>
          <cell r="BG167">
            <v>12522.3</v>
          </cell>
          <cell r="BH167">
            <v>12399.97</v>
          </cell>
          <cell r="BI167">
            <v>12399.97</v>
          </cell>
          <cell r="BJ167">
            <v>11955.92</v>
          </cell>
          <cell r="BK167">
            <v>12546.52</v>
          </cell>
          <cell r="BL167">
            <v>12021.5</v>
          </cell>
          <cell r="BM167">
            <v>11677.93</v>
          </cell>
          <cell r="BN167">
            <v>12867.17</v>
          </cell>
          <cell r="BO167">
            <v>12965.78</v>
          </cell>
          <cell r="BP167">
            <v>12366.56</v>
          </cell>
          <cell r="BQ167">
            <v>12405.21</v>
          </cell>
          <cell r="BR167">
            <v>12238.77</v>
          </cell>
          <cell r="BS167">
            <v>11925.82</v>
          </cell>
          <cell r="BT167">
            <v>12564.69</v>
          </cell>
          <cell r="BU167">
            <v>11350.65</v>
          </cell>
          <cell r="BV167">
            <v>12565.85</v>
          </cell>
          <cell r="BW167">
            <v>13588.4</v>
          </cell>
          <cell r="BX167">
            <v>12476</v>
          </cell>
          <cell r="BY167">
            <v>12574.75</v>
          </cell>
          <cell r="BZ167">
            <v>12567.67</v>
          </cell>
          <cell r="CA167">
            <v>12171.96</v>
          </cell>
          <cell r="CB167">
            <v>11423.69</v>
          </cell>
          <cell r="CC167">
            <v>11709.77</v>
          </cell>
          <cell r="CD167">
            <v>12417.68</v>
          </cell>
          <cell r="CE167">
            <v>12304.93</v>
          </cell>
          <cell r="CF167">
            <v>12503.1</v>
          </cell>
          <cell r="CG167">
            <v>12190.99</v>
          </cell>
          <cell r="CH167">
            <v>11047.29</v>
          </cell>
          <cell r="CI167">
            <v>11173.26</v>
          </cell>
          <cell r="CJ167">
            <v>10403.93</v>
          </cell>
          <cell r="CK167">
            <v>9862.64</v>
          </cell>
          <cell r="CL167">
            <v>10487.83</v>
          </cell>
          <cell r="CM167">
            <v>10167.290000000001</v>
          </cell>
          <cell r="CN167">
            <v>9545.4699999999993</v>
          </cell>
          <cell r="CO167">
            <v>9753.4500000000007</v>
          </cell>
          <cell r="CP167">
            <v>9463.24</v>
          </cell>
          <cell r="CQ167">
            <v>8951.16</v>
          </cell>
          <cell r="CR167">
            <v>8778.92</v>
          </cell>
          <cell r="CS167">
            <v>9049.68</v>
          </cell>
          <cell r="CT167">
            <v>8718.75</v>
          </cell>
          <cell r="CU167">
            <v>8430.26</v>
          </cell>
          <cell r="CV167">
            <v>7307.28</v>
          </cell>
          <cell r="CW167">
            <v>6746.33</v>
          </cell>
          <cell r="CX167">
            <v>5861.57</v>
          </cell>
          <cell r="CY167">
            <v>5167.7</v>
          </cell>
          <cell r="CZ167">
            <v>4743.76</v>
          </cell>
          <cell r="DA167">
            <v>4877.07</v>
          </cell>
          <cell r="DB167">
            <v>4858.1000000000004</v>
          </cell>
          <cell r="DC167">
            <v>4319.21</v>
          </cell>
          <cell r="DD167">
            <v>4036.38</v>
          </cell>
          <cell r="DE167">
            <v>6114.69</v>
          </cell>
          <cell r="DF167">
            <v>6785.28</v>
          </cell>
          <cell r="DG167">
            <v>7040.86</v>
          </cell>
          <cell r="DH167">
            <v>7177.81</v>
          </cell>
          <cell r="DI167">
            <v>7543.24</v>
          </cell>
          <cell r="DJ167">
            <v>7100.48</v>
          </cell>
          <cell r="DK167">
            <v>7618.34</v>
          </cell>
          <cell r="DL167">
            <v>8604.2000000000007</v>
          </cell>
          <cell r="DM167">
            <v>8135.64</v>
          </cell>
          <cell r="DN167">
            <v>8398.99</v>
          </cell>
          <cell r="DO167">
            <v>8398.99</v>
          </cell>
          <cell r="DP167">
            <v>8310.24</v>
          </cell>
          <cell r="DQ167">
            <v>7180</v>
          </cell>
          <cell r="DR167">
            <v>6650.71</v>
          </cell>
          <cell r="DS167">
            <v>7029.58</v>
          </cell>
          <cell r="DT167">
            <v>6486.17</v>
          </cell>
        </row>
        <row r="168">
          <cell r="A168" t="str">
            <v>Panin Rp Fixed Income Fund</v>
          </cell>
          <cell r="B168" t="str">
            <v>PT Panin Life</v>
          </cell>
          <cell r="C168" t="str">
            <v>RFF</v>
          </cell>
          <cell r="E168" t="str">
            <v>Fixed</v>
          </cell>
          <cell r="F168">
            <v>2057.94</v>
          </cell>
          <cell r="G168">
            <v>2019.07</v>
          </cell>
          <cell r="H168">
            <v>1999.58</v>
          </cell>
          <cell r="I168">
            <v>1961.17</v>
          </cell>
          <cell r="J168">
            <v>1982.41</v>
          </cell>
          <cell r="K168">
            <v>1810.76</v>
          </cell>
          <cell r="L168">
            <v>1810.76</v>
          </cell>
          <cell r="M168">
            <v>1810.76</v>
          </cell>
          <cell r="N168">
            <v>1761.82</v>
          </cell>
          <cell r="O168">
            <v>1720.93</v>
          </cell>
          <cell r="P168">
            <v>1731.71</v>
          </cell>
          <cell r="Q168">
            <v>1704.16</v>
          </cell>
          <cell r="R168">
            <v>1646</v>
          </cell>
          <cell r="S168">
            <v>1644.46</v>
          </cell>
          <cell r="T168">
            <v>1600.49</v>
          </cell>
          <cell r="U168">
            <v>1617.01</v>
          </cell>
          <cell r="V168">
            <v>1584.77</v>
          </cell>
          <cell r="W168">
            <v>1510.44</v>
          </cell>
          <cell r="X168">
            <v>1576.35</v>
          </cell>
          <cell r="Y168">
            <v>1594.44</v>
          </cell>
          <cell r="Z168">
            <v>1611.45</v>
          </cell>
          <cell r="AA168">
            <v>1617.85</v>
          </cell>
          <cell r="AB168">
            <v>1640.87</v>
          </cell>
          <cell r="AC168">
            <v>9.4708000000000006</v>
          </cell>
          <cell r="AD168">
            <v>1669.78</v>
          </cell>
          <cell r="AE168">
            <v>1669.78</v>
          </cell>
          <cell r="AF168">
            <v>1602.52</v>
          </cell>
          <cell r="AG168">
            <v>1609.68</v>
          </cell>
          <cell r="AH168">
            <v>1574.5</v>
          </cell>
          <cell r="AI168">
            <v>1538.52</v>
          </cell>
          <cell r="AJ168">
            <v>1552.03</v>
          </cell>
          <cell r="AK168">
            <v>1553.04</v>
          </cell>
          <cell r="AL168">
            <v>1539.02</v>
          </cell>
          <cell r="AM168">
            <v>1547.58</v>
          </cell>
          <cell r="AN168">
            <v>1548.36</v>
          </cell>
          <cell r="AO168">
            <v>1536.91</v>
          </cell>
          <cell r="AP168">
            <v>1509.14</v>
          </cell>
          <cell r="AQ168">
            <v>1472.29</v>
          </cell>
          <cell r="AR168">
            <v>1482.34</v>
          </cell>
          <cell r="AS168">
            <v>1468.02</v>
          </cell>
          <cell r="AT168">
            <v>1545</v>
          </cell>
          <cell r="AU168">
            <v>1472.78</v>
          </cell>
          <cell r="AV168">
            <v>1469.15</v>
          </cell>
          <cell r="AW168">
            <v>1508.94</v>
          </cell>
          <cell r="AX168">
            <v>1528.17</v>
          </cell>
          <cell r="AY168">
            <v>1631.23</v>
          </cell>
          <cell r="AZ168">
            <v>1672.45</v>
          </cell>
          <cell r="BA168">
            <v>1657</v>
          </cell>
          <cell r="BB168">
            <v>1682.82</v>
          </cell>
          <cell r="BC168">
            <v>1674.72</v>
          </cell>
          <cell r="BD168">
            <v>1691.64</v>
          </cell>
          <cell r="BE168">
            <v>1691.64</v>
          </cell>
          <cell r="BF168">
            <v>1683.61</v>
          </cell>
          <cell r="BG168">
            <v>1647.97</v>
          </cell>
          <cell r="BH168">
            <v>1622.29</v>
          </cell>
          <cell r="BI168">
            <v>1622.29</v>
          </cell>
          <cell r="BJ168">
            <v>1596.14</v>
          </cell>
          <cell r="BK168">
            <v>1634.25</v>
          </cell>
          <cell r="BL168">
            <v>1590.4</v>
          </cell>
          <cell r="BM168">
            <v>1563.42</v>
          </cell>
          <cell r="BN168">
            <v>1600.06</v>
          </cell>
          <cell r="BO168">
            <v>1594.65</v>
          </cell>
          <cell r="BP168">
            <v>1621.18</v>
          </cell>
          <cell r="BQ168">
            <v>1630.07</v>
          </cell>
          <cell r="BR168">
            <v>1569.77</v>
          </cell>
          <cell r="BS168">
            <v>1517.19</v>
          </cell>
          <cell r="BT168">
            <v>1549.83</v>
          </cell>
          <cell r="BU168">
            <v>1499.09</v>
          </cell>
          <cell r="BV168">
            <v>1487.3</v>
          </cell>
          <cell r="BW168">
            <v>1449.81</v>
          </cell>
          <cell r="BX168">
            <v>1413.44</v>
          </cell>
          <cell r="BY168">
            <v>1409.93</v>
          </cell>
          <cell r="BZ168">
            <v>1389.37</v>
          </cell>
          <cell r="CA168">
            <v>1354.46</v>
          </cell>
          <cell r="CB168">
            <v>1309.6500000000001</v>
          </cell>
          <cell r="CC168">
            <v>1307.5899999999999</v>
          </cell>
          <cell r="CD168">
            <v>1361.02</v>
          </cell>
          <cell r="CE168">
            <v>1385.93</v>
          </cell>
          <cell r="CF168">
            <v>1400.46</v>
          </cell>
          <cell r="CG168">
            <v>1386.15</v>
          </cell>
          <cell r="CH168">
            <v>1338.96</v>
          </cell>
          <cell r="CI168">
            <v>1333.23</v>
          </cell>
          <cell r="CJ168">
            <v>1315.38</v>
          </cell>
          <cell r="CK168">
            <v>1257.57</v>
          </cell>
          <cell r="CL168">
            <v>1284.51</v>
          </cell>
          <cell r="CM168">
            <v>1260.46</v>
          </cell>
          <cell r="CN168">
            <v>1225.45</v>
          </cell>
          <cell r="CO168">
            <v>1220.6199999999999</v>
          </cell>
          <cell r="CP168">
            <v>1194.2</v>
          </cell>
          <cell r="CQ168">
            <v>1181.58</v>
          </cell>
          <cell r="CR168">
            <v>1163.99</v>
          </cell>
          <cell r="CS168">
            <v>1172.6199999999999</v>
          </cell>
          <cell r="CT168">
            <v>1143.3699999999999</v>
          </cell>
          <cell r="CU168">
            <v>1158.57</v>
          </cell>
          <cell r="CV168">
            <v>1101.79</v>
          </cell>
          <cell r="CW168">
            <v>1113.72</v>
          </cell>
          <cell r="CX168">
            <v>1040.8800000000001</v>
          </cell>
          <cell r="CY168">
            <v>1008.85</v>
          </cell>
          <cell r="CZ168">
            <v>955.68</v>
          </cell>
          <cell r="DA168">
            <v>1030.3599999999999</v>
          </cell>
          <cell r="DB168">
            <v>1021.96</v>
          </cell>
          <cell r="DC168">
            <v>890.05</v>
          </cell>
          <cell r="DD168">
            <v>842.65</v>
          </cell>
          <cell r="DE168">
            <v>969.36</v>
          </cell>
          <cell r="DF168">
            <v>1000.34</v>
          </cell>
          <cell r="DG168">
            <v>1001.44</v>
          </cell>
          <cell r="DH168">
            <v>944.28</v>
          </cell>
          <cell r="DI168">
            <v>951.65</v>
          </cell>
          <cell r="DJ168">
            <v>947.4</v>
          </cell>
          <cell r="DK168">
            <v>988.69</v>
          </cell>
          <cell r="DL168">
            <v>1005.92</v>
          </cell>
          <cell r="DM168">
            <v>1009.99</v>
          </cell>
          <cell r="DN168">
            <v>978.85</v>
          </cell>
          <cell r="DO168">
            <v>978.85</v>
          </cell>
          <cell r="DP168" t="e">
            <v>#N/A</v>
          </cell>
          <cell r="DQ168" t="e">
            <v>#N/A</v>
          </cell>
          <cell r="DR168" t="e">
            <v>#N/A</v>
          </cell>
          <cell r="DS168" t="e">
            <v>#N/A</v>
          </cell>
          <cell r="DT168" t="e">
            <v>#N/A</v>
          </cell>
        </row>
        <row r="169">
          <cell r="A169" t="str">
            <v>Panin Syariah Rp Cash Fund</v>
          </cell>
          <cell r="B169" t="str">
            <v>PT Panin Life</v>
          </cell>
          <cell r="C169" t="str">
            <v>SCBF</v>
          </cell>
          <cell r="D169" t="str">
            <v>SCBFC</v>
          </cell>
          <cell r="E169" t="str">
            <v>Sycash</v>
          </cell>
          <cell r="F169">
            <v>1982.18</v>
          </cell>
          <cell r="G169">
            <v>1974.64</v>
          </cell>
          <cell r="H169">
            <v>1965.88</v>
          </cell>
          <cell r="I169">
            <v>1957.65</v>
          </cell>
          <cell r="J169">
            <v>1949.38</v>
          </cell>
          <cell r="K169">
            <v>1940.78</v>
          </cell>
          <cell r="L169">
            <v>1932.37</v>
          </cell>
          <cell r="M169">
            <v>1923.06</v>
          </cell>
          <cell r="N169">
            <v>1914.32</v>
          </cell>
          <cell r="O169">
            <v>1905.76</v>
          </cell>
          <cell r="P169">
            <v>1896.72</v>
          </cell>
          <cell r="Q169">
            <v>1888.02</v>
          </cell>
          <cell r="R169">
            <v>1878.22</v>
          </cell>
          <cell r="S169">
            <v>1868.17</v>
          </cell>
          <cell r="T169">
            <v>1858.3</v>
          </cell>
          <cell r="U169">
            <v>1848.55</v>
          </cell>
          <cell r="V169">
            <v>1838.65</v>
          </cell>
          <cell r="W169">
            <v>1832.06</v>
          </cell>
          <cell r="X169">
            <v>1824.68</v>
          </cell>
          <cell r="Y169">
            <v>1815.91</v>
          </cell>
          <cell r="Z169">
            <v>1806.88</v>
          </cell>
          <cell r="AA169">
            <v>1796.75</v>
          </cell>
          <cell r="AB169">
            <v>1787.65</v>
          </cell>
          <cell r="AC169">
            <v>1777.98</v>
          </cell>
          <cell r="AD169">
            <v>1767.43</v>
          </cell>
          <cell r="AE169">
            <v>1758.24</v>
          </cell>
          <cell r="AF169">
            <v>1747.82</v>
          </cell>
          <cell r="AG169">
            <v>1737.04</v>
          </cell>
          <cell r="AH169">
            <v>1727.45</v>
          </cell>
          <cell r="AI169">
            <v>1716.39</v>
          </cell>
          <cell r="AJ169">
            <v>1705.2</v>
          </cell>
          <cell r="AK169">
            <v>1693.17</v>
          </cell>
          <cell r="AL169">
            <v>1684.58</v>
          </cell>
          <cell r="AM169">
            <v>1673.86</v>
          </cell>
          <cell r="AN169">
            <v>1664.18</v>
          </cell>
          <cell r="AO169">
            <v>1653.61</v>
          </cell>
          <cell r="AP169">
            <v>1644.49</v>
          </cell>
          <cell r="AQ169">
            <v>1634.69</v>
          </cell>
          <cell r="AR169">
            <v>1624.47</v>
          </cell>
          <cell r="AS169">
            <v>1614.89</v>
          </cell>
          <cell r="AT169">
            <v>1606.56</v>
          </cell>
          <cell r="AU169">
            <v>1598.73</v>
          </cell>
          <cell r="AV169">
            <v>1591.15</v>
          </cell>
          <cell r="AW169">
            <v>1584.1</v>
          </cell>
          <cell r="AX169">
            <v>1576.81</v>
          </cell>
          <cell r="AY169">
            <v>1570.88</v>
          </cell>
          <cell r="AZ169">
            <v>1564.44</v>
          </cell>
          <cell r="BA169">
            <v>1557.49</v>
          </cell>
          <cell r="BB169">
            <v>1551.81</v>
          </cell>
          <cell r="BC169">
            <v>1546.17</v>
          </cell>
          <cell r="BD169">
            <v>1539.31</v>
          </cell>
          <cell r="BE169">
            <v>1539.31</v>
          </cell>
          <cell r="BF169">
            <v>1533.68</v>
          </cell>
          <cell r="BG169">
            <v>1527.13</v>
          </cell>
          <cell r="BH169">
            <v>1520.34</v>
          </cell>
          <cell r="BI169">
            <v>1520.34</v>
          </cell>
          <cell r="BJ169">
            <v>1514.71</v>
          </cell>
          <cell r="BK169">
            <v>1507.91</v>
          </cell>
          <cell r="BL169">
            <v>1501.54</v>
          </cell>
          <cell r="BM169">
            <v>1495.43</v>
          </cell>
          <cell r="BN169">
            <v>1488.76</v>
          </cell>
          <cell r="BO169">
            <v>1482.06</v>
          </cell>
          <cell r="BP169">
            <v>1475.13</v>
          </cell>
          <cell r="BQ169">
            <v>1468.26</v>
          </cell>
          <cell r="BR169">
            <v>1461.36</v>
          </cell>
          <cell r="BS169">
            <v>1454.03</v>
          </cell>
          <cell r="BT169">
            <v>1445.94</v>
          </cell>
          <cell r="BU169">
            <v>1438.55</v>
          </cell>
          <cell r="BV169">
            <v>1429.89</v>
          </cell>
          <cell r="BW169">
            <v>1423.53</v>
          </cell>
          <cell r="BX169">
            <v>1416.27</v>
          </cell>
          <cell r="BY169">
            <v>1409.29</v>
          </cell>
          <cell r="BZ169">
            <v>1401.91</v>
          </cell>
          <cell r="CA169">
            <v>1395.25</v>
          </cell>
          <cell r="CB169">
            <v>1387.42</v>
          </cell>
          <cell r="CC169">
            <v>1379.24</v>
          </cell>
          <cell r="CD169">
            <v>1372.21</v>
          </cell>
          <cell r="CE169">
            <v>1365.02</v>
          </cell>
          <cell r="CF169">
            <v>1357.97</v>
          </cell>
          <cell r="CG169">
            <v>1351.09</v>
          </cell>
          <cell r="CH169">
            <v>1344.43</v>
          </cell>
          <cell r="CI169">
            <v>1337.52</v>
          </cell>
          <cell r="CJ169">
            <v>1330.79</v>
          </cell>
          <cell r="CK169">
            <v>1323.57</v>
          </cell>
          <cell r="CL169">
            <v>1317.2</v>
          </cell>
          <cell r="CM169">
            <v>1310.31</v>
          </cell>
          <cell r="CN169">
            <v>1302.3800000000001</v>
          </cell>
          <cell r="CO169">
            <v>1296.8</v>
          </cell>
          <cell r="CP169">
            <v>1290.17</v>
          </cell>
          <cell r="CQ169">
            <v>1282.94</v>
          </cell>
          <cell r="CR169">
            <v>1276.4100000000001</v>
          </cell>
          <cell r="CS169">
            <v>1269.05</v>
          </cell>
          <cell r="CT169">
            <v>1258.6300000000001</v>
          </cell>
          <cell r="CU169">
            <v>1251.46</v>
          </cell>
          <cell r="CV169">
            <v>1241.57</v>
          </cell>
          <cell r="CW169">
            <v>1233.9100000000001</v>
          </cell>
          <cell r="CX169">
            <v>1226.5999999999999</v>
          </cell>
          <cell r="CY169">
            <v>1222.01</v>
          </cell>
          <cell r="CZ169">
            <v>1217.21</v>
          </cell>
          <cell r="DA169">
            <v>1206.77</v>
          </cell>
          <cell r="DB169">
            <v>1198.04</v>
          </cell>
          <cell r="DC169">
            <v>1189.54</v>
          </cell>
          <cell r="DD169">
            <v>1182.56</v>
          </cell>
          <cell r="DE169">
            <v>1173.74</v>
          </cell>
          <cell r="DF169">
            <v>1168.1600000000001</v>
          </cell>
          <cell r="DG169">
            <v>1162.3699999999999</v>
          </cell>
          <cell r="DH169">
            <v>1156.53</v>
          </cell>
          <cell r="DI169">
            <v>1151.58</v>
          </cell>
          <cell r="DJ169">
            <v>1146.51</v>
          </cell>
          <cell r="DK169">
            <v>1140.53</v>
          </cell>
          <cell r="DL169">
            <v>1126.3900000000001</v>
          </cell>
          <cell r="DM169">
            <v>1122.19</v>
          </cell>
          <cell r="DN169">
            <v>1117.28</v>
          </cell>
          <cell r="DO169">
            <v>1117.28</v>
          </cell>
          <cell r="DP169">
            <v>1111.31</v>
          </cell>
          <cell r="DQ169">
            <v>1104.55</v>
          </cell>
          <cell r="DR169">
            <v>1099.52</v>
          </cell>
          <cell r="DS169">
            <v>1093.48</v>
          </cell>
          <cell r="DT169">
            <v>1086.48</v>
          </cell>
        </row>
        <row r="170">
          <cell r="A170" t="str">
            <v>Panin Syariah Rp Managed Fund</v>
          </cell>
          <cell r="B170" t="str">
            <v>PT Panin Life</v>
          </cell>
          <cell r="C170" t="str">
            <v>SMF</v>
          </cell>
          <cell r="D170" t="str">
            <v>Cash</v>
          </cell>
          <cell r="E170" t="str">
            <v>Symanaged</v>
          </cell>
          <cell r="F170">
            <v>2447.37</v>
          </cell>
          <cell r="G170">
            <v>2365.84</v>
          </cell>
          <cell r="H170">
            <v>2351.16</v>
          </cell>
          <cell r="I170">
            <v>2277.21</v>
          </cell>
          <cell r="J170">
            <v>2327.1799999999998</v>
          </cell>
          <cell r="K170">
            <v>2282.94</v>
          </cell>
          <cell r="L170">
            <v>2282.94</v>
          </cell>
          <cell r="M170">
            <v>2282.94</v>
          </cell>
          <cell r="N170">
            <v>2207</v>
          </cell>
          <cell r="O170">
            <v>2132.23</v>
          </cell>
          <cell r="P170">
            <v>2137.06</v>
          </cell>
          <cell r="Q170">
            <v>2117.98</v>
          </cell>
          <cell r="R170">
            <v>2057.94</v>
          </cell>
          <cell r="S170">
            <v>2019.07</v>
          </cell>
          <cell r="T170">
            <v>1999.58</v>
          </cell>
          <cell r="U170">
            <v>1961.17</v>
          </cell>
          <cell r="V170">
            <v>1982.41</v>
          </cell>
          <cell r="W170">
            <v>1891.27</v>
          </cell>
          <cell r="X170">
            <v>1957.89</v>
          </cell>
          <cell r="Y170">
            <v>2100.89</v>
          </cell>
          <cell r="Z170">
            <v>2130.37</v>
          </cell>
          <cell r="AA170">
            <v>2231.4699999999998</v>
          </cell>
          <cell r="AB170">
            <v>2191.5100000000002</v>
          </cell>
          <cell r="AC170">
            <v>2079.3200000000002</v>
          </cell>
          <cell r="AD170">
            <v>2300.35</v>
          </cell>
          <cell r="AE170">
            <v>2300.35</v>
          </cell>
          <cell r="AF170">
            <v>2244.2800000000002</v>
          </cell>
          <cell r="AG170">
            <v>2174.19</v>
          </cell>
          <cell r="AH170">
            <v>2106.73</v>
          </cell>
          <cell r="AI170">
            <v>2112.84</v>
          </cell>
          <cell r="AJ170">
            <v>2181.12</v>
          </cell>
          <cell r="AK170">
            <v>2172.0700000000002</v>
          </cell>
          <cell r="AL170">
            <v>2095.37</v>
          </cell>
          <cell r="AM170">
            <v>2108.66</v>
          </cell>
          <cell r="AN170">
            <v>2090.13</v>
          </cell>
          <cell r="AO170">
            <v>2064.38</v>
          </cell>
          <cell r="AP170">
            <v>1996.02</v>
          </cell>
          <cell r="AQ170">
            <v>1928.71</v>
          </cell>
          <cell r="AR170">
            <v>1891.93</v>
          </cell>
          <cell r="AS170">
            <v>1889.81</v>
          </cell>
          <cell r="AT170">
            <v>1987.4</v>
          </cell>
          <cell r="AU170">
            <v>1929.1</v>
          </cell>
          <cell r="AV170">
            <v>1951.98</v>
          </cell>
          <cell r="AW170">
            <v>2073.69</v>
          </cell>
          <cell r="AX170">
            <v>2143.92</v>
          </cell>
          <cell r="AY170">
            <v>2250.5300000000002</v>
          </cell>
          <cell r="AZ170">
            <v>2166.11</v>
          </cell>
          <cell r="BA170">
            <v>2098.77</v>
          </cell>
          <cell r="BB170">
            <v>2021.67</v>
          </cell>
          <cell r="BC170">
            <v>1911.82</v>
          </cell>
          <cell r="BD170">
            <v>1873.44</v>
          </cell>
          <cell r="BE170">
            <v>1873.44</v>
          </cell>
          <cell r="BF170">
            <v>1878.82</v>
          </cell>
          <cell r="BG170">
            <v>1871.61</v>
          </cell>
          <cell r="BH170">
            <v>1831.15</v>
          </cell>
          <cell r="BI170">
            <v>1831.15</v>
          </cell>
          <cell r="BJ170">
            <v>1790.86</v>
          </cell>
          <cell r="BK170">
            <v>1813.97</v>
          </cell>
          <cell r="BL170">
            <v>1750.72</v>
          </cell>
          <cell r="BM170">
            <v>1720.76</v>
          </cell>
          <cell r="BN170">
            <v>1806.78</v>
          </cell>
          <cell r="BO170">
            <v>1808.18</v>
          </cell>
          <cell r="BP170">
            <v>1740.77</v>
          </cell>
          <cell r="BQ170">
            <v>1727.01</v>
          </cell>
          <cell r="BR170">
            <v>1688.3</v>
          </cell>
          <cell r="BS170">
            <v>1648.66</v>
          </cell>
          <cell r="BT170">
            <v>1673.74</v>
          </cell>
          <cell r="BU170">
            <v>1591.47</v>
          </cell>
          <cell r="BV170">
            <v>1663.1</v>
          </cell>
          <cell r="BW170">
            <v>1741.34</v>
          </cell>
          <cell r="BX170">
            <v>1641.35</v>
          </cell>
          <cell r="BY170">
            <v>1647.22</v>
          </cell>
          <cell r="BZ170">
            <v>1644.62</v>
          </cell>
          <cell r="CA170">
            <v>1606.25</v>
          </cell>
          <cell r="CB170">
            <v>1570.28</v>
          </cell>
          <cell r="CC170">
            <v>1587.23</v>
          </cell>
          <cell r="CD170">
            <v>1662.03</v>
          </cell>
          <cell r="CE170">
            <v>1651.41</v>
          </cell>
          <cell r="CF170">
            <v>1671.48</v>
          </cell>
          <cell r="CG170">
            <v>1644.8</v>
          </cell>
          <cell r="CH170">
            <v>1555.37</v>
          </cell>
          <cell r="CI170">
            <v>1575.29</v>
          </cell>
          <cell r="CJ170">
            <v>1507.55</v>
          </cell>
          <cell r="CK170">
            <v>1451.5</v>
          </cell>
          <cell r="CL170">
            <v>1531.08</v>
          </cell>
          <cell r="CM170">
            <v>1485.63</v>
          </cell>
          <cell r="CN170">
            <v>1421.35</v>
          </cell>
          <cell r="CO170">
            <v>1442.57</v>
          </cell>
          <cell r="CP170">
            <v>1406.78</v>
          </cell>
          <cell r="CQ170">
            <v>1351.43</v>
          </cell>
          <cell r="CR170">
            <v>1332.7</v>
          </cell>
          <cell r="CS170">
            <v>1361.85</v>
          </cell>
          <cell r="CT170">
            <v>1335.67</v>
          </cell>
          <cell r="CU170">
            <v>1323.62</v>
          </cell>
          <cell r="CV170">
            <v>1157.49</v>
          </cell>
          <cell r="CW170">
            <v>1151.48</v>
          </cell>
          <cell r="CX170">
            <v>1028.6300000000001</v>
          </cell>
          <cell r="CY170">
            <v>927.54</v>
          </cell>
          <cell r="CZ170">
            <v>911.67</v>
          </cell>
          <cell r="DA170">
            <v>886.55</v>
          </cell>
          <cell r="DB170">
            <v>885.28</v>
          </cell>
          <cell r="DC170">
            <v>840.6</v>
          </cell>
          <cell r="DD170">
            <v>835.51</v>
          </cell>
          <cell r="DE170">
            <v>1115.3</v>
          </cell>
          <cell r="DF170">
            <v>1299.27</v>
          </cell>
          <cell r="DG170">
            <v>1374.5</v>
          </cell>
          <cell r="DH170">
            <v>1486.7</v>
          </cell>
          <cell r="DI170">
            <v>1493.71</v>
          </cell>
          <cell r="DJ170">
            <v>1437.13</v>
          </cell>
          <cell r="DK170">
            <v>1450.96</v>
          </cell>
          <cell r="DL170">
            <v>1515.8</v>
          </cell>
          <cell r="DM170">
            <v>1456.84</v>
          </cell>
          <cell r="DN170">
            <v>1481.22</v>
          </cell>
          <cell r="DO170">
            <v>1481.22</v>
          </cell>
          <cell r="DP170">
            <v>1392.45</v>
          </cell>
          <cell r="DQ170">
            <v>1272.6600000000001</v>
          </cell>
          <cell r="DR170">
            <v>1225.83</v>
          </cell>
          <cell r="DS170">
            <v>1232.68</v>
          </cell>
          <cell r="DT170">
            <v>1219.1199999999999</v>
          </cell>
        </row>
        <row r="171">
          <cell r="A171" t="str">
            <v>Panin Syariah USD Manage Fund</v>
          </cell>
          <cell r="B171" t="str">
            <v>PT Panin Life</v>
          </cell>
          <cell r="D171" t="str">
            <v>Managed</v>
          </cell>
          <cell r="E171" t="str">
            <v>SyUSDmanaged</v>
          </cell>
          <cell r="K171">
            <v>1.06E-2</v>
          </cell>
          <cell r="L171">
            <v>1.06E-2</v>
          </cell>
          <cell r="M171">
            <v>1.06E-2</v>
          </cell>
          <cell r="N171">
            <v>1.06E-2</v>
          </cell>
          <cell r="O171">
            <v>1.06E-2</v>
          </cell>
          <cell r="P171">
            <v>1.0699999999999999E-2</v>
          </cell>
          <cell r="Q171">
            <v>1.0699999999999999E-2</v>
          </cell>
          <cell r="R171">
            <v>1.0699999999999999E-2</v>
          </cell>
          <cell r="S171">
            <v>1.0699999999999999E-2</v>
          </cell>
          <cell r="T171">
            <v>1.0699999999999999E-2</v>
          </cell>
          <cell r="U171">
            <v>1.0699999999999999E-2</v>
          </cell>
          <cell r="V171">
            <v>1.0699999999999999E-2</v>
          </cell>
          <cell r="W171">
            <v>1.0699999999999999E-2</v>
          </cell>
          <cell r="X171">
            <v>1.06E-2</v>
          </cell>
          <cell r="Y171">
            <v>1.06E-2</v>
          </cell>
          <cell r="Z171">
            <v>1.06E-2</v>
          </cell>
          <cell r="AA171">
            <v>1.06E-2</v>
          </cell>
          <cell r="AB171">
            <v>1.06E-2</v>
          </cell>
          <cell r="AC171">
            <v>1496.86</v>
          </cell>
          <cell r="AD171">
            <v>1.06E-2</v>
          </cell>
          <cell r="AE171">
            <v>1.06E-2</v>
          </cell>
          <cell r="AF171">
            <v>1.06E-2</v>
          </cell>
          <cell r="AG171">
            <v>1.06E-2</v>
          </cell>
          <cell r="AH171">
            <v>1.06E-2</v>
          </cell>
          <cell r="AI171">
            <v>1.06E-2</v>
          </cell>
          <cell r="AJ171">
            <v>1.06E-2</v>
          </cell>
          <cell r="AK171">
            <v>1.06E-2</v>
          </cell>
          <cell r="AL171">
            <v>1.06E-2</v>
          </cell>
          <cell r="AM171">
            <v>1.06E-2</v>
          </cell>
          <cell r="AN171">
            <v>1.06E-2</v>
          </cell>
          <cell r="AO171">
            <v>1.06E-2</v>
          </cell>
          <cell r="AP171">
            <v>1.06E-2</v>
          </cell>
          <cell r="AQ171">
            <v>1.06E-2</v>
          </cell>
          <cell r="AR171">
            <v>1.06E-2</v>
          </cell>
          <cell r="AS171">
            <v>1.06E-2</v>
          </cell>
          <cell r="AT171">
            <v>1.06E-2</v>
          </cell>
          <cell r="AU171">
            <v>1.06E-2</v>
          </cell>
          <cell r="AV171">
            <v>1.06E-2</v>
          </cell>
          <cell r="AW171">
            <v>1.06E-2</v>
          </cell>
          <cell r="AX171">
            <v>0.01</v>
          </cell>
          <cell r="AY171">
            <v>1.0580000000000001E-2</v>
          </cell>
          <cell r="AZ171">
            <v>1.0580000000000001E-2</v>
          </cell>
          <cell r="BA171">
            <v>1.059E-2</v>
          </cell>
          <cell r="BB171">
            <v>1.059E-2</v>
          </cell>
          <cell r="BC171">
            <v>1.06E-2</v>
          </cell>
          <cell r="BD171">
            <v>1.06E-2</v>
          </cell>
          <cell r="BE171">
            <v>1.06E-2</v>
          </cell>
          <cell r="BF171">
            <v>1.061E-2</v>
          </cell>
          <cell r="BG171">
            <v>1.061E-2</v>
          </cell>
          <cell r="BH171">
            <v>1.061E-2</v>
          </cell>
          <cell r="BI171">
            <v>1.061E-2</v>
          </cell>
          <cell r="BJ171">
            <v>1.0619999999999999E-2</v>
          </cell>
          <cell r="BK171">
            <v>1.0619999999999999E-2</v>
          </cell>
          <cell r="BL171">
            <v>1.0619999999999999E-2</v>
          </cell>
          <cell r="BM171">
            <v>1.0619999999999999E-2</v>
          </cell>
          <cell r="BN171">
            <v>1.0630000000000001E-2</v>
          </cell>
          <cell r="BO171">
            <v>1005.88</v>
          </cell>
          <cell r="BP171">
            <v>1.064E-2</v>
          </cell>
          <cell r="BQ171">
            <v>1.064E-2</v>
          </cell>
          <cell r="BR171">
            <v>1.064E-2</v>
          </cell>
          <cell r="BS171">
            <v>1.064E-2</v>
          </cell>
          <cell r="BT171">
            <v>1.065E-2</v>
          </cell>
          <cell r="BU171">
            <v>1.065E-2</v>
          </cell>
          <cell r="BV171">
            <v>1.065E-2</v>
          </cell>
          <cell r="BW171">
            <v>1.0659999999999999E-2</v>
          </cell>
          <cell r="BX171">
            <v>1.0659999999999999E-2</v>
          </cell>
          <cell r="BY171">
            <v>1.0659999999999999E-2</v>
          </cell>
          <cell r="BZ171">
            <v>1.0659999999999999E-2</v>
          </cell>
          <cell r="CA171">
            <v>1.0659999999999999E-2</v>
          </cell>
          <cell r="CB171">
            <v>1.0670000000000001E-2</v>
          </cell>
          <cell r="CC171">
            <v>1.068E-2</v>
          </cell>
          <cell r="CD171">
            <v>1.068E-2</v>
          </cell>
          <cell r="CE171">
            <v>1.068E-2</v>
          </cell>
          <cell r="CF171">
            <v>1.069E-2</v>
          </cell>
          <cell r="CG171">
            <v>1.069E-2</v>
          </cell>
          <cell r="CH171">
            <v>1.069E-2</v>
          </cell>
          <cell r="CI171">
            <v>1.0699999999999999E-2</v>
          </cell>
          <cell r="CJ171">
            <v>1.0699999999999999E-2</v>
          </cell>
          <cell r="CK171">
            <v>1.0699999999999999E-2</v>
          </cell>
          <cell r="CL171">
            <v>1.0710000000000001E-2</v>
          </cell>
          <cell r="CM171">
            <v>1.0710000000000001E-2</v>
          </cell>
          <cell r="CN171">
            <v>1.0710000000000001E-2</v>
          </cell>
          <cell r="CO171">
            <v>1.072E-2</v>
          </cell>
          <cell r="CP171">
            <v>1.072E-2</v>
          </cell>
          <cell r="CQ171">
            <v>1.072E-2</v>
          </cell>
          <cell r="CR171">
            <v>1.072E-2</v>
          </cell>
          <cell r="CS171">
            <v>1.073E-2</v>
          </cell>
          <cell r="CT171">
            <v>1.073E-2</v>
          </cell>
          <cell r="CU171">
            <v>1.073E-2</v>
          </cell>
          <cell r="CV171">
            <v>1.073E-2</v>
          </cell>
          <cell r="CW171">
            <v>1.074E-2</v>
          </cell>
          <cell r="CX171">
            <v>1.073E-2</v>
          </cell>
          <cell r="CY171">
            <v>1.073E-2</v>
          </cell>
          <cell r="CZ171">
            <v>1.073E-2</v>
          </cell>
          <cell r="DA171">
            <v>1.073E-2</v>
          </cell>
          <cell r="DB171">
            <v>1.073E-2</v>
          </cell>
          <cell r="DC171">
            <v>1.073E-2</v>
          </cell>
          <cell r="DD171">
            <v>1.073E-2</v>
          </cell>
          <cell r="DE171">
            <v>1.073E-2</v>
          </cell>
          <cell r="DF171">
            <v>1.073E-2</v>
          </cell>
          <cell r="DG171">
            <v>1.073E-2</v>
          </cell>
          <cell r="DH171">
            <v>1.073E-2</v>
          </cell>
          <cell r="DI171">
            <v>1.073E-2</v>
          </cell>
          <cell r="DJ171">
            <v>1.0710000000000001E-2</v>
          </cell>
          <cell r="DK171">
            <v>1.0699999999999999E-2</v>
          </cell>
          <cell r="DL171">
            <v>1.068E-2</v>
          </cell>
          <cell r="DM171">
            <v>1.0670000000000001E-2</v>
          </cell>
          <cell r="DN171">
            <v>1.0630000000000001E-2</v>
          </cell>
          <cell r="DO171">
            <v>1.0630000000000001E-2</v>
          </cell>
          <cell r="DP171">
            <v>1.061E-2</v>
          </cell>
          <cell r="DQ171">
            <v>1.059E-2</v>
          </cell>
          <cell r="DR171">
            <v>1.057E-2</v>
          </cell>
          <cell r="DS171">
            <v>1.055E-2</v>
          </cell>
          <cell r="DT171">
            <v>1.051E-2</v>
          </cell>
        </row>
        <row r="172">
          <cell r="A172" t="str">
            <v>Panin Syariah Rp Equity Fund</v>
          </cell>
          <cell r="B172" t="str">
            <v>PT Panin Life</v>
          </cell>
          <cell r="C172" t="str">
            <v>SEF</v>
          </cell>
          <cell r="D172" t="str">
            <v>SEF</v>
          </cell>
          <cell r="E172" t="str">
            <v>Syequity</v>
          </cell>
          <cell r="F172">
            <v>2617.39</v>
          </cell>
          <cell r="G172">
            <v>2593.89</v>
          </cell>
          <cell r="H172">
            <v>2620.62</v>
          </cell>
          <cell r="I172">
            <v>2591.7199999999998</v>
          </cell>
          <cell r="J172">
            <v>2773.14</v>
          </cell>
          <cell r="K172">
            <v>2865.6</v>
          </cell>
          <cell r="L172">
            <v>2814.01</v>
          </cell>
          <cell r="M172">
            <v>2789.43</v>
          </cell>
          <cell r="N172">
            <v>2676.96</v>
          </cell>
          <cell r="O172">
            <v>2521.8000000000002</v>
          </cell>
          <cell r="P172">
            <v>2529.9699999999998</v>
          </cell>
          <cell r="Q172">
            <v>2518.0100000000002</v>
          </cell>
          <cell r="R172">
            <v>2447.37</v>
          </cell>
          <cell r="S172">
            <v>2365.84</v>
          </cell>
          <cell r="T172">
            <v>2351.16</v>
          </cell>
          <cell r="U172">
            <v>2277.21</v>
          </cell>
          <cell r="V172">
            <v>2327.1799999999998</v>
          </cell>
          <cell r="W172">
            <v>2194.48</v>
          </cell>
          <cell r="X172">
            <v>2329.48</v>
          </cell>
          <cell r="Y172">
            <v>2545.0500000000002</v>
          </cell>
          <cell r="Z172">
            <v>2595.62</v>
          </cell>
          <cell r="AA172">
            <v>2783.09</v>
          </cell>
          <cell r="AB172">
            <v>2682.56</v>
          </cell>
          <cell r="AC172">
            <v>2878.62</v>
          </cell>
          <cell r="AD172">
            <v>2926.24</v>
          </cell>
          <cell r="AE172">
            <v>2885.29</v>
          </cell>
          <cell r="AF172">
            <v>2827.83</v>
          </cell>
          <cell r="AG172">
            <v>2801.79</v>
          </cell>
          <cell r="AH172">
            <v>2732.09</v>
          </cell>
          <cell r="AI172">
            <v>2761.38</v>
          </cell>
          <cell r="AJ172">
            <v>2793.64</v>
          </cell>
          <cell r="AK172">
            <v>2795.71</v>
          </cell>
          <cell r="AL172">
            <v>2632.94</v>
          </cell>
          <cell r="AM172">
            <v>2642.18</v>
          </cell>
          <cell r="AN172">
            <v>2594.31</v>
          </cell>
          <cell r="AO172">
            <v>2563.41</v>
          </cell>
          <cell r="AP172">
            <v>2492.9499999999998</v>
          </cell>
          <cell r="AQ172">
            <v>2382.4899999999998</v>
          </cell>
          <cell r="AR172">
            <v>2324.02</v>
          </cell>
          <cell r="AS172">
            <v>2335.33</v>
          </cell>
          <cell r="AT172">
            <v>2460.19</v>
          </cell>
          <cell r="AU172">
            <v>2362.1799999999998</v>
          </cell>
          <cell r="AV172">
            <v>2382.11</v>
          </cell>
          <cell r="AW172">
            <v>2507.6999999999998</v>
          </cell>
          <cell r="AX172">
            <v>2682.92</v>
          </cell>
          <cell r="AY172">
            <v>2827.43</v>
          </cell>
          <cell r="AZ172">
            <v>2776.84</v>
          </cell>
          <cell r="BA172">
            <v>2718.02</v>
          </cell>
          <cell r="BB172">
            <v>2603.3000000000002</v>
          </cell>
          <cell r="BC172">
            <v>2443.9299999999998</v>
          </cell>
          <cell r="BD172">
            <v>2405.15</v>
          </cell>
          <cell r="BE172">
            <v>2405.15</v>
          </cell>
          <cell r="BF172">
            <v>2399.1999999999998</v>
          </cell>
          <cell r="BG172">
            <v>2440.9899999999998</v>
          </cell>
          <cell r="BH172">
            <v>2376.2199999999998</v>
          </cell>
          <cell r="BI172">
            <v>2376.2199999999998</v>
          </cell>
          <cell r="BJ172">
            <v>2246.31</v>
          </cell>
          <cell r="BK172">
            <v>2293.5300000000002</v>
          </cell>
          <cell r="BL172">
            <v>2186.66</v>
          </cell>
          <cell r="BM172">
            <v>2125.5</v>
          </cell>
          <cell r="BN172">
            <v>2294.63</v>
          </cell>
          <cell r="BO172">
            <v>2286.13</v>
          </cell>
          <cell r="BP172">
            <v>2173.34</v>
          </cell>
          <cell r="BQ172">
            <v>2153.69</v>
          </cell>
          <cell r="BR172">
            <v>2084.5300000000002</v>
          </cell>
          <cell r="BS172">
            <v>1989.46</v>
          </cell>
          <cell r="BT172">
            <v>2072.9299999999998</v>
          </cell>
          <cell r="BU172">
            <v>1917.79</v>
          </cell>
          <cell r="BV172">
            <v>2079.9899999999998</v>
          </cell>
          <cell r="BW172">
            <v>2242.35</v>
          </cell>
          <cell r="BX172">
            <v>2060.3000000000002</v>
          </cell>
          <cell r="BY172">
            <v>2069.29</v>
          </cell>
          <cell r="BZ172">
            <v>2055.3200000000002</v>
          </cell>
          <cell r="CA172">
            <v>1980.32</v>
          </cell>
          <cell r="CB172">
            <v>1903.21</v>
          </cell>
          <cell r="CC172">
            <v>1936.84</v>
          </cell>
          <cell r="CD172">
            <v>2070.3000000000002</v>
          </cell>
          <cell r="CE172">
            <v>2034.04</v>
          </cell>
          <cell r="CF172">
            <v>2090.4899999999998</v>
          </cell>
          <cell r="CG172">
            <v>1996.04</v>
          </cell>
          <cell r="CH172">
            <v>1843.38</v>
          </cell>
          <cell r="CI172">
            <v>1864.74</v>
          </cell>
          <cell r="CJ172">
            <v>1759.95</v>
          </cell>
          <cell r="CK172">
            <v>1675.41</v>
          </cell>
          <cell r="CL172">
            <v>1819.13</v>
          </cell>
          <cell r="CM172">
            <v>1728.31</v>
          </cell>
          <cell r="CN172">
            <v>1626.13</v>
          </cell>
          <cell r="CO172">
            <v>1660.47</v>
          </cell>
          <cell r="CP172">
            <v>1602.11</v>
          </cell>
          <cell r="CQ172">
            <v>1518.63</v>
          </cell>
          <cell r="CR172">
            <v>1484.85</v>
          </cell>
          <cell r="CS172">
            <v>1557.03</v>
          </cell>
          <cell r="CT172">
            <v>1523.96</v>
          </cell>
          <cell r="CU172">
            <v>1479.6</v>
          </cell>
          <cell r="CV172">
            <v>1280.26</v>
          </cell>
          <cell r="CW172">
            <v>1283.68</v>
          </cell>
          <cell r="CX172">
            <v>1085.6199999999999</v>
          </cell>
          <cell r="CY172">
            <v>901.5</v>
          </cell>
          <cell r="CZ172">
            <v>881.12</v>
          </cell>
          <cell r="DA172">
            <v>848.61</v>
          </cell>
          <cell r="DB172">
            <v>846.38</v>
          </cell>
          <cell r="DC172">
            <v>770.68</v>
          </cell>
          <cell r="DD172">
            <v>721.32</v>
          </cell>
          <cell r="DE172">
            <v>1175.04</v>
          </cell>
          <cell r="DF172">
            <v>1480.08</v>
          </cell>
          <cell r="DG172">
            <v>1620.57</v>
          </cell>
          <cell r="DH172">
            <v>1832.38</v>
          </cell>
          <cell r="DI172">
            <v>1850.57</v>
          </cell>
          <cell r="DJ172">
            <v>1743.71</v>
          </cell>
          <cell r="DK172">
            <v>1745.16</v>
          </cell>
          <cell r="DL172">
            <v>1888.2</v>
          </cell>
          <cell r="DM172">
            <v>1771.77</v>
          </cell>
          <cell r="DN172">
            <v>1774.25</v>
          </cell>
          <cell r="DO172">
            <v>1774.25</v>
          </cell>
          <cell r="DP172">
            <v>1604.63</v>
          </cell>
          <cell r="DQ172">
            <v>1400.62</v>
          </cell>
          <cell r="DR172">
            <v>1318.79</v>
          </cell>
          <cell r="DS172">
            <v>1332.79</v>
          </cell>
          <cell r="DT172">
            <v>1313.2</v>
          </cell>
        </row>
        <row r="173">
          <cell r="A173" t="str">
            <v>Panin MUL Rp Conservative Fund</v>
          </cell>
          <cell r="B173" t="str">
            <v>PT Panin Life</v>
          </cell>
          <cell r="D173" t="str">
            <v>USDManaged</v>
          </cell>
          <cell r="X173">
            <v>1.1343350000000001</v>
          </cell>
          <cell r="Y173">
            <v>1.1343350000000001</v>
          </cell>
          <cell r="Z173">
            <v>1.1212249999999999</v>
          </cell>
          <cell r="AA173">
            <v>1.116223</v>
          </cell>
          <cell r="AB173">
            <v>1.1343350000000001</v>
          </cell>
          <cell r="AC173">
            <v>1.1343350000000001</v>
          </cell>
          <cell r="AD173">
            <v>1.1343350000000001</v>
          </cell>
          <cell r="AE173">
            <v>1.1343350000000001</v>
          </cell>
          <cell r="AF173">
            <v>1.1343350000000001</v>
          </cell>
          <cell r="AG173">
            <v>1.1212249999999999</v>
          </cell>
          <cell r="AH173">
            <v>1.116223</v>
          </cell>
          <cell r="AI173">
            <v>1.1045419999999999</v>
          </cell>
          <cell r="AJ173">
            <v>1.082562</v>
          </cell>
          <cell r="AK173">
            <v>1.109545</v>
          </cell>
          <cell r="AL173">
            <v>1.1112120000000001</v>
          </cell>
          <cell r="AM173">
            <v>1.0993090000000001</v>
          </cell>
          <cell r="AN173">
            <v>1.0959810000000001</v>
          </cell>
          <cell r="AO173">
            <v>1.0905659999999999</v>
          </cell>
          <cell r="AP173">
            <v>1.0862149999999999</v>
          </cell>
          <cell r="AQ173">
            <v>1.079229</v>
          </cell>
          <cell r="AR173">
            <v>1.0799319999999999</v>
          </cell>
          <cell r="AS173">
            <v>1.087815</v>
          </cell>
          <cell r="AT173">
            <v>1.09857</v>
          </cell>
          <cell r="AU173">
            <v>1.116131</v>
          </cell>
          <cell r="AV173">
            <v>1.1066199999999999</v>
          </cell>
          <cell r="AW173">
            <v>1.1006670000000001</v>
          </cell>
          <cell r="AX173">
            <v>1.085507</v>
          </cell>
          <cell r="AY173">
            <v>1.0817920000000001</v>
          </cell>
          <cell r="AZ173">
            <v>1.0762970000000001</v>
          </cell>
          <cell r="BA173">
            <v>1.076846</v>
          </cell>
          <cell r="BB173">
            <v>1.0646690000000001</v>
          </cell>
          <cell r="BC173">
            <v>1.055099</v>
          </cell>
          <cell r="BD173">
            <v>1.0526580000000001</v>
          </cell>
          <cell r="BE173">
            <v>1.0527960000000001</v>
          </cell>
          <cell r="BF173">
            <v>1.029938</v>
          </cell>
          <cell r="BG173">
            <v>1.0234479999999999</v>
          </cell>
          <cell r="BH173">
            <v>1.024807</v>
          </cell>
          <cell r="BI173">
            <v>1.0252730000000001</v>
          </cell>
          <cell r="BJ173">
            <v>1.009339</v>
          </cell>
          <cell r="BK173">
            <v>0.99994099999999997</v>
          </cell>
          <cell r="BL173">
            <v>0.99483999999999995</v>
          </cell>
          <cell r="BM173">
            <v>0.97669899999999998</v>
          </cell>
          <cell r="BN173">
            <v>0.95405700000000004</v>
          </cell>
          <cell r="BO173">
            <v>0.93396500000000005</v>
          </cell>
          <cell r="BP173">
            <v>1923.32</v>
          </cell>
          <cell r="BQ173">
            <v>1923.32</v>
          </cell>
          <cell r="BR173">
            <v>1876.2</v>
          </cell>
          <cell r="BS173">
            <v>1824.51</v>
          </cell>
          <cell r="BT173">
            <v>1869.09</v>
          </cell>
          <cell r="BU173">
            <v>1789.29</v>
          </cell>
          <cell r="BV173">
            <v>1818.55</v>
          </cell>
          <cell r="BW173">
            <v>1826.45</v>
          </cell>
          <cell r="BX173">
            <v>1761.6</v>
          </cell>
          <cell r="BY173">
            <v>1759.31</v>
          </cell>
          <cell r="BZ173">
            <v>1742.36</v>
          </cell>
          <cell r="CA173">
            <v>1698.66</v>
          </cell>
          <cell r="CB173">
            <v>1640.98</v>
          </cell>
          <cell r="CC173">
            <v>1647.38</v>
          </cell>
          <cell r="CD173">
            <v>1716.13</v>
          </cell>
          <cell r="CE173">
            <v>1740.88</v>
          </cell>
          <cell r="CF173">
            <v>1761.4</v>
          </cell>
          <cell r="CG173">
            <v>1741.75</v>
          </cell>
          <cell r="CH173">
            <v>1679.5</v>
          </cell>
          <cell r="CI173">
            <v>1679.24</v>
          </cell>
          <cell r="CJ173">
            <v>1650.11</v>
          </cell>
          <cell r="CK173">
            <v>1587.33</v>
          </cell>
          <cell r="CL173">
            <v>1627.78</v>
          </cell>
          <cell r="CM173">
            <v>1595.98</v>
          </cell>
          <cell r="CN173">
            <v>1552.89</v>
          </cell>
          <cell r="CO173">
            <v>1550</v>
          </cell>
          <cell r="CP173">
            <v>1519.9</v>
          </cell>
          <cell r="CQ173">
            <v>1497.13</v>
          </cell>
          <cell r="CR173">
            <v>1476.08</v>
          </cell>
          <cell r="CS173">
            <v>1494.25</v>
          </cell>
          <cell r="CT173">
            <v>1458.44</v>
          </cell>
          <cell r="CU173">
            <v>1464.13</v>
          </cell>
          <cell r="CV173">
            <v>1396.75</v>
          </cell>
          <cell r="CW173">
            <v>1388.86</v>
          </cell>
          <cell r="CX173">
            <v>1286.6099999999999</v>
          </cell>
          <cell r="CY173">
            <v>1228.8399999999999</v>
          </cell>
          <cell r="CZ173">
            <v>1161.8399999999999</v>
          </cell>
          <cell r="DA173">
            <v>1223.19</v>
          </cell>
          <cell r="DB173">
            <v>1226.3699999999999</v>
          </cell>
          <cell r="DC173">
            <v>1117.8</v>
          </cell>
          <cell r="DD173">
            <v>1072.4000000000001</v>
          </cell>
          <cell r="DE173">
            <v>1227.54</v>
          </cell>
          <cell r="DF173">
            <v>1273.68</v>
          </cell>
          <cell r="DG173">
            <v>1282.68</v>
          </cell>
          <cell r="DH173">
            <v>1249.25</v>
          </cell>
          <cell r="DI173">
            <v>1262.46</v>
          </cell>
          <cell r="DJ173">
            <v>1243.22</v>
          </cell>
          <cell r="DK173">
            <v>1279.9100000000001</v>
          </cell>
          <cell r="DL173">
            <v>1322.91</v>
          </cell>
          <cell r="DM173">
            <v>1317.29</v>
          </cell>
          <cell r="DN173">
            <v>1295.44</v>
          </cell>
          <cell r="DO173">
            <v>1295.44</v>
          </cell>
          <cell r="DP173">
            <v>1308.72</v>
          </cell>
          <cell r="DQ173">
            <v>1240.1099999999999</v>
          </cell>
          <cell r="DR173">
            <v>1200.53</v>
          </cell>
          <cell r="DS173">
            <v>1267.46</v>
          </cell>
          <cell r="DT173">
            <v>1243.1300000000001</v>
          </cell>
        </row>
        <row r="174">
          <cell r="A174" t="str">
            <v>Panin MUL Rp Moderate Fund</v>
          </cell>
          <cell r="B174" t="str">
            <v>PT Panin Life</v>
          </cell>
          <cell r="V174">
            <v>10643.27</v>
          </cell>
          <cell r="W174">
            <v>10643.27</v>
          </cell>
          <cell r="X174">
            <v>10145.18</v>
          </cell>
          <cell r="Y174">
            <v>10197.9</v>
          </cell>
          <cell r="Z174">
            <v>10643.27</v>
          </cell>
          <cell r="AA174">
            <v>10643.27</v>
          </cell>
          <cell r="AB174">
            <v>10643.27</v>
          </cell>
          <cell r="AC174">
            <v>10643.27</v>
          </cell>
          <cell r="AD174">
            <v>10643.27</v>
          </cell>
          <cell r="AE174">
            <v>10145.18</v>
          </cell>
          <cell r="AF174">
            <v>10197.9</v>
          </cell>
          <cell r="AG174">
            <v>10062</v>
          </cell>
          <cell r="AH174">
            <v>9787.1200000000008</v>
          </cell>
          <cell r="AI174">
            <v>10258.879999999999</v>
          </cell>
          <cell r="AJ174">
            <v>9269.94</v>
          </cell>
          <cell r="AK174">
            <v>10154.129999999999</v>
          </cell>
          <cell r="AL174">
            <v>10961.08</v>
          </cell>
          <cell r="AM174">
            <v>10092.94</v>
          </cell>
          <cell r="AN174">
            <v>10150.209999999999</v>
          </cell>
          <cell r="AO174">
            <v>10119.11</v>
          </cell>
          <cell r="AP174">
            <v>9787.3700000000008</v>
          </cell>
          <cell r="AQ174">
            <v>9176.27</v>
          </cell>
          <cell r="AR174">
            <v>9381.4</v>
          </cell>
          <cell r="AS174">
            <v>9910</v>
          </cell>
          <cell r="AT174">
            <v>9814.98</v>
          </cell>
          <cell r="AU174">
            <v>9954.9500000000007</v>
          </cell>
          <cell r="AV174">
            <v>9687.89</v>
          </cell>
          <cell r="AW174">
            <v>8754.18</v>
          </cell>
          <cell r="AX174">
            <v>8825.27</v>
          </cell>
          <cell r="AY174">
            <v>8250.17</v>
          </cell>
          <cell r="AZ174">
            <v>7740.06</v>
          </cell>
          <cell r="BA174">
            <v>8297.4</v>
          </cell>
          <cell r="BB174">
            <v>8014.98</v>
          </cell>
          <cell r="BC174">
            <v>7491.2</v>
          </cell>
          <cell r="BD174">
            <v>7645.34</v>
          </cell>
          <cell r="BE174">
            <v>7405.7</v>
          </cell>
          <cell r="BF174">
            <v>6987.76</v>
          </cell>
          <cell r="BG174">
            <v>6842.51</v>
          </cell>
          <cell r="BH174">
            <v>7050.53</v>
          </cell>
          <cell r="BI174">
            <v>6780.3</v>
          </cell>
          <cell r="BJ174">
            <v>6545.76</v>
          </cell>
          <cell r="BK174">
            <v>5660.69</v>
          </cell>
          <cell r="BL174">
            <v>5217.76</v>
          </cell>
          <cell r="BM174">
            <v>4531.93</v>
          </cell>
          <cell r="BN174">
            <v>3995.5</v>
          </cell>
          <cell r="BO174">
            <v>3664.74</v>
          </cell>
          <cell r="BP174">
            <v>2243.5500000000002</v>
          </cell>
          <cell r="BQ174">
            <v>2243.5500000000002</v>
          </cell>
          <cell r="BR174">
            <v>2203.6</v>
          </cell>
          <cell r="BS174">
            <v>2136.23</v>
          </cell>
          <cell r="BT174">
            <v>2236.5700000000002</v>
          </cell>
          <cell r="BU174">
            <v>2052.73</v>
          </cell>
          <cell r="BV174">
            <v>2247.64</v>
          </cell>
          <cell r="BW174">
            <v>2409.61</v>
          </cell>
          <cell r="BX174">
            <v>2231</v>
          </cell>
          <cell r="BY174">
            <v>2244.58</v>
          </cell>
          <cell r="BZ174">
            <v>2245.87</v>
          </cell>
          <cell r="CA174">
            <v>2178.63</v>
          </cell>
          <cell r="CB174">
            <v>2066.66</v>
          </cell>
          <cell r="CC174">
            <v>2134.39</v>
          </cell>
          <cell r="CD174">
            <v>2253.83</v>
          </cell>
          <cell r="CE174">
            <v>2233.36</v>
          </cell>
          <cell r="CF174">
            <v>2275.48</v>
          </cell>
          <cell r="CG174">
            <v>2213</v>
          </cell>
          <cell r="CH174">
            <v>2039.48</v>
          </cell>
          <cell r="CI174">
            <v>2050.56</v>
          </cell>
          <cell r="CJ174">
            <v>1948.03</v>
          </cell>
          <cell r="CK174">
            <v>1863.8</v>
          </cell>
          <cell r="CL174">
            <v>1982.73</v>
          </cell>
          <cell r="CM174">
            <v>1930.85</v>
          </cell>
          <cell r="CN174">
            <v>1836.47</v>
          </cell>
          <cell r="CO174">
            <v>1859.99</v>
          </cell>
          <cell r="CP174">
            <v>1811.5</v>
          </cell>
          <cell r="CQ174">
            <v>1739.2</v>
          </cell>
          <cell r="CR174">
            <v>1710</v>
          </cell>
          <cell r="CS174">
            <v>1743.93</v>
          </cell>
          <cell r="CT174">
            <v>1698.97</v>
          </cell>
          <cell r="CU174">
            <v>1667.96</v>
          </cell>
          <cell r="CV174">
            <v>1498.35</v>
          </cell>
          <cell r="CW174">
            <v>1413.96</v>
          </cell>
          <cell r="CX174">
            <v>1273.3599999999999</v>
          </cell>
          <cell r="CY174">
            <v>1169.96</v>
          </cell>
          <cell r="CZ174">
            <v>1089.3</v>
          </cell>
          <cell r="DA174">
            <v>1110.9100000000001</v>
          </cell>
          <cell r="DB174">
            <v>1111.6300000000001</v>
          </cell>
          <cell r="DC174">
            <v>1017.95</v>
          </cell>
          <cell r="DD174">
            <v>968.78</v>
          </cell>
          <cell r="DE174">
            <v>1303.8399999999999</v>
          </cell>
          <cell r="DF174">
            <v>1426.31</v>
          </cell>
          <cell r="DG174">
            <v>1473.79</v>
          </cell>
          <cell r="DH174">
            <v>1509.39</v>
          </cell>
          <cell r="DI174">
            <v>1555.81</v>
          </cell>
          <cell r="DJ174">
            <v>1473.5</v>
          </cell>
          <cell r="DK174">
            <v>1553.63</v>
          </cell>
          <cell r="DL174">
            <v>1692.62</v>
          </cell>
          <cell r="DM174">
            <v>1636.7</v>
          </cell>
          <cell r="DN174">
            <v>1645.75</v>
          </cell>
          <cell r="DO174">
            <v>1645.75</v>
          </cell>
          <cell r="DP174">
            <v>1621.59</v>
          </cell>
          <cell r="DQ174">
            <v>1456.99</v>
          </cell>
          <cell r="DR174">
            <v>1364.98</v>
          </cell>
          <cell r="DS174">
            <v>1414.19</v>
          </cell>
          <cell r="DT174">
            <v>1332.13</v>
          </cell>
        </row>
        <row r="175">
          <cell r="A175" t="str">
            <v>Panin MUL Rp Aggressive Fund</v>
          </cell>
          <cell r="B175" t="str">
            <v>PT Panin Life</v>
          </cell>
          <cell r="V175">
            <v>5990.11</v>
          </cell>
          <cell r="W175">
            <v>5990.11</v>
          </cell>
          <cell r="X175">
            <v>5791.81</v>
          </cell>
          <cell r="Y175">
            <v>5796.47</v>
          </cell>
          <cell r="Z175">
            <v>5990.11</v>
          </cell>
          <cell r="AA175">
            <v>5990.11</v>
          </cell>
          <cell r="AB175">
            <v>5990.11</v>
          </cell>
          <cell r="AC175">
            <v>5990.11</v>
          </cell>
          <cell r="AD175">
            <v>5990.11</v>
          </cell>
          <cell r="AE175">
            <v>5791.81</v>
          </cell>
          <cell r="AF175">
            <v>5796.47</v>
          </cell>
          <cell r="AG175">
            <v>5636.19</v>
          </cell>
          <cell r="AH175">
            <v>5647.75</v>
          </cell>
          <cell r="AI175">
            <v>5793.63</v>
          </cell>
          <cell r="AJ175">
            <v>5476.22</v>
          </cell>
          <cell r="AK175">
            <v>5739.97</v>
          </cell>
          <cell r="AL175">
            <v>5922.08</v>
          </cell>
          <cell r="AM175">
            <v>5613.11</v>
          </cell>
          <cell r="AN175">
            <v>5594.42</v>
          </cell>
          <cell r="AO175">
            <v>5558.18</v>
          </cell>
          <cell r="AP175">
            <v>5458.41</v>
          </cell>
          <cell r="AQ175">
            <v>5233.1499999999996</v>
          </cell>
          <cell r="AR175">
            <v>5324.61</v>
          </cell>
          <cell r="AS175">
            <v>5537.88</v>
          </cell>
          <cell r="AT175">
            <v>5505.67</v>
          </cell>
          <cell r="AU175">
            <v>5555.96</v>
          </cell>
          <cell r="AV175">
            <v>5457.31</v>
          </cell>
          <cell r="AW175">
            <v>5133.7700000000004</v>
          </cell>
          <cell r="AX175">
            <v>5126.78</v>
          </cell>
          <cell r="AY175">
            <v>4949.5200000000004</v>
          </cell>
          <cell r="AZ175">
            <v>4775.43</v>
          </cell>
          <cell r="BA175">
            <v>4938.93</v>
          </cell>
          <cell r="BB175">
            <v>4816.76</v>
          </cell>
          <cell r="BC175">
            <v>4614.79</v>
          </cell>
          <cell r="BD175">
            <v>4668.08</v>
          </cell>
          <cell r="BE175">
            <v>4552.67</v>
          </cell>
          <cell r="BF175">
            <v>4375.3500000000004</v>
          </cell>
          <cell r="BG175">
            <v>4303.75</v>
          </cell>
          <cell r="BH175">
            <v>4350.0200000000004</v>
          </cell>
          <cell r="BI175">
            <v>4239.3999999999996</v>
          </cell>
          <cell r="BJ175">
            <v>4181.6000000000004</v>
          </cell>
          <cell r="BK175">
            <v>3772.85</v>
          </cell>
          <cell r="BL175">
            <v>3574.27</v>
          </cell>
          <cell r="BM175">
            <v>3306.49</v>
          </cell>
          <cell r="BN175">
            <v>3121.74</v>
          </cell>
          <cell r="BO175">
            <v>2921.11</v>
          </cell>
          <cell r="BP175">
            <v>2692.64</v>
          </cell>
          <cell r="BQ175">
            <v>2692.64</v>
          </cell>
          <cell r="BR175">
            <v>2642.06</v>
          </cell>
          <cell r="BS175">
            <v>2559.19</v>
          </cell>
          <cell r="BT175">
            <v>2694.25</v>
          </cell>
          <cell r="BU175">
            <v>2443.5100000000002</v>
          </cell>
          <cell r="BV175">
            <v>2711.9</v>
          </cell>
          <cell r="BW175">
            <v>2940.28</v>
          </cell>
          <cell r="BX175">
            <v>2694.91</v>
          </cell>
          <cell r="BY175">
            <v>2718.51</v>
          </cell>
          <cell r="BZ175">
            <v>2724.83</v>
          </cell>
          <cell r="CA175">
            <v>2627.45</v>
          </cell>
          <cell r="CB175">
            <v>2472.89</v>
          </cell>
          <cell r="CC175">
            <v>2565.4499999999998</v>
          </cell>
          <cell r="CD175">
            <v>2729.91</v>
          </cell>
          <cell r="CE175">
            <v>2702.18</v>
          </cell>
          <cell r="CF175">
            <v>2763.26</v>
          </cell>
          <cell r="CG175">
            <v>2678.43</v>
          </cell>
          <cell r="CH175">
            <v>2433.63</v>
          </cell>
          <cell r="CI175">
            <v>2459.4699999999998</v>
          </cell>
          <cell r="CJ175">
            <v>2301.94</v>
          </cell>
          <cell r="CK175">
            <v>2176.52</v>
          </cell>
          <cell r="CL175">
            <v>2348.59</v>
          </cell>
          <cell r="CM175">
            <v>2271.48</v>
          </cell>
          <cell r="CN175">
            <v>2123.0300000000002</v>
          </cell>
          <cell r="CO175">
            <v>2162.96</v>
          </cell>
          <cell r="CP175">
            <v>2094.5100000000002</v>
          </cell>
          <cell r="CQ175">
            <v>1985.84</v>
          </cell>
          <cell r="CR175">
            <v>1946.74</v>
          </cell>
          <cell r="CS175">
            <v>2011.59</v>
          </cell>
          <cell r="CT175">
            <v>1944.71</v>
          </cell>
          <cell r="CU175">
            <v>1879.53</v>
          </cell>
          <cell r="CV175">
            <v>1638.49</v>
          </cell>
          <cell r="CW175">
            <v>1517.11</v>
          </cell>
          <cell r="CX175">
            <v>1295.08</v>
          </cell>
          <cell r="CY175">
            <v>1124.05</v>
          </cell>
          <cell r="CZ175">
            <v>1031.1300000000001</v>
          </cell>
          <cell r="DA175">
            <v>1061.03</v>
          </cell>
          <cell r="DB175">
            <v>1059.96</v>
          </cell>
          <cell r="DC175">
            <v>937.81</v>
          </cell>
          <cell r="DD175">
            <v>874.48</v>
          </cell>
          <cell r="DE175">
            <v>1389.94</v>
          </cell>
          <cell r="DF175">
            <v>1592.28</v>
          </cell>
          <cell r="DG175">
            <v>1676.22</v>
          </cell>
          <cell r="DH175">
            <v>1750.77</v>
          </cell>
          <cell r="DI175">
            <v>1824.81</v>
          </cell>
          <cell r="DJ175">
            <v>1689.15</v>
          </cell>
          <cell r="DK175">
            <v>1815.63</v>
          </cell>
          <cell r="DL175">
            <v>2056.35</v>
          </cell>
          <cell r="DM175">
            <v>1962.97</v>
          </cell>
          <cell r="DN175">
            <v>1999.81</v>
          </cell>
          <cell r="DO175">
            <v>1999.81</v>
          </cell>
          <cell r="DP175">
            <v>1947.77</v>
          </cell>
          <cell r="DQ175">
            <v>1687.83</v>
          </cell>
          <cell r="DR175">
            <v>1554.14</v>
          </cell>
          <cell r="DS175">
            <v>1645.3</v>
          </cell>
          <cell r="DT175">
            <v>1516.87</v>
          </cell>
        </row>
        <row r="176">
          <cell r="A176" t="str">
            <v>Panin MUL USD Aggressive Fund</v>
          </cell>
          <cell r="B176" t="str">
            <v>PT Panin Life</v>
          </cell>
          <cell r="D176" t="str">
            <v>REP</v>
          </cell>
          <cell r="E176" t="str">
            <v>Equity</v>
          </cell>
          <cell r="F176">
            <v>12082.12</v>
          </cell>
          <cell r="G176">
            <v>12261.56</v>
          </cell>
          <cell r="H176">
            <v>12183.08</v>
          </cell>
          <cell r="I176">
            <v>11543.88</v>
          </cell>
          <cell r="J176">
            <v>11562.74</v>
          </cell>
          <cell r="K176">
            <v>11529.63</v>
          </cell>
          <cell r="L176">
            <v>11403.92</v>
          </cell>
          <cell r="M176">
            <v>11048.06</v>
          </cell>
          <cell r="N176">
            <v>10467.4</v>
          </cell>
          <cell r="O176">
            <v>10015.64</v>
          </cell>
          <cell r="R176">
            <v>10217.299999999999</v>
          </cell>
          <cell r="S176">
            <v>9913.09</v>
          </cell>
          <cell r="T176">
            <v>11016.75</v>
          </cell>
          <cell r="V176">
            <v>2598.89</v>
          </cell>
          <cell r="W176">
            <v>2598.89</v>
          </cell>
          <cell r="X176">
            <v>2614.17</v>
          </cell>
          <cell r="Y176">
            <v>2624.71</v>
          </cell>
          <cell r="Z176">
            <v>2598.89</v>
          </cell>
          <cell r="AA176">
            <v>2598.89</v>
          </cell>
          <cell r="AB176">
            <v>2598.89</v>
          </cell>
          <cell r="AC176">
            <v>2598.89</v>
          </cell>
          <cell r="AD176">
            <v>2598.89</v>
          </cell>
          <cell r="AE176">
            <v>2614.17</v>
          </cell>
          <cell r="AF176">
            <v>2624.71</v>
          </cell>
          <cell r="AG176">
            <v>2841.28</v>
          </cell>
          <cell r="AH176">
            <v>2456.84</v>
          </cell>
          <cell r="AI176">
            <v>2508.86</v>
          </cell>
          <cell r="AJ176">
            <v>2414.29</v>
          </cell>
          <cell r="AK176">
            <v>2418.5100000000002</v>
          </cell>
          <cell r="AL176">
            <v>2371.1</v>
          </cell>
          <cell r="AM176">
            <v>2301.4899999999998</v>
          </cell>
          <cell r="AN176">
            <v>2292.77</v>
          </cell>
          <cell r="AO176">
            <v>2257.7800000000002</v>
          </cell>
          <cell r="AP176">
            <v>2213.7399999999998</v>
          </cell>
          <cell r="AQ176">
            <v>2133.66</v>
          </cell>
          <cell r="AR176">
            <v>2135.58</v>
          </cell>
          <cell r="AS176">
            <v>2226.6999999999998</v>
          </cell>
          <cell r="AT176">
            <v>2252.89</v>
          </cell>
          <cell r="AU176">
            <v>2275.63</v>
          </cell>
          <cell r="AV176">
            <v>2247.5100000000002</v>
          </cell>
          <cell r="AW176">
            <v>2162.5100000000002</v>
          </cell>
          <cell r="AX176">
            <v>2152.5300000000002</v>
          </cell>
          <cell r="AY176">
            <v>2113.2600000000002</v>
          </cell>
          <cell r="AZ176" t="e">
            <v>#N/A</v>
          </cell>
          <cell r="BA176" t="e">
            <v>#N/A</v>
          </cell>
          <cell r="BB176" t="e">
            <v>#N/A</v>
          </cell>
          <cell r="BC176">
            <v>1962.63</v>
          </cell>
          <cell r="BD176">
            <v>1959.85</v>
          </cell>
          <cell r="BE176">
            <v>1912.84</v>
          </cell>
          <cell r="BF176">
            <v>1878.12</v>
          </cell>
          <cell r="BG176">
            <v>1849.01</v>
          </cell>
          <cell r="BH176">
            <v>1864.02</v>
          </cell>
          <cell r="BI176">
            <v>1819.19</v>
          </cell>
          <cell r="BJ176">
            <v>1833.44</v>
          </cell>
          <cell r="BK176">
            <v>1736.57</v>
          </cell>
          <cell r="BL176">
            <v>1752.65</v>
          </cell>
          <cell r="BM176">
            <v>1637.88</v>
          </cell>
          <cell r="BN176">
            <v>1586.02</v>
          </cell>
          <cell r="BO176">
            <v>1507.32</v>
          </cell>
          <cell r="BP176">
            <v>9.4708000000000006</v>
          </cell>
          <cell r="BQ176">
            <v>9.4708000000000006</v>
          </cell>
          <cell r="BR176">
            <v>8.8129000000000008</v>
          </cell>
          <cell r="BS176">
            <v>9.1698000000000004</v>
          </cell>
          <cell r="BT176">
            <v>9.8934999999999995</v>
          </cell>
          <cell r="BU176">
            <v>8.8828999999999994</v>
          </cell>
          <cell r="BV176">
            <v>9.9898000000000007</v>
          </cell>
          <cell r="BW176">
            <v>11.3058</v>
          </cell>
          <cell r="BX176">
            <v>11.078900000000001</v>
          </cell>
          <cell r="BY176">
            <v>11.4871</v>
          </cell>
          <cell r="BZ176">
            <v>11.7371</v>
          </cell>
          <cell r="CA176">
            <v>11.3767</v>
          </cell>
          <cell r="CB176">
            <v>11.079800000000001</v>
          </cell>
          <cell r="CC176">
            <v>11.6431</v>
          </cell>
          <cell r="CD176">
            <v>11.543799999999999</v>
          </cell>
          <cell r="CE176">
            <v>11.842499999999999</v>
          </cell>
          <cell r="CF176">
            <v>11.774900000000001</v>
          </cell>
          <cell r="CG176">
            <v>11.5306</v>
          </cell>
          <cell r="CH176">
            <v>10.881399999999999</v>
          </cell>
          <cell r="CI176">
            <v>10.9344</v>
          </cell>
          <cell r="CJ176">
            <v>10.557700000000001</v>
          </cell>
          <cell r="CK176">
            <v>10.277900000000001</v>
          </cell>
          <cell r="CL176">
            <v>10.7638</v>
          </cell>
          <cell r="CM176">
            <v>11.053699999999999</v>
          </cell>
          <cell r="CN176">
            <v>10.502700000000001</v>
          </cell>
          <cell r="CO176">
            <v>10.5214</v>
          </cell>
          <cell r="CP176">
            <v>10.9846</v>
          </cell>
          <cell r="CQ176">
            <v>10.976100000000001</v>
          </cell>
          <cell r="CR176">
            <v>10.334099999999999</v>
          </cell>
          <cell r="CS176">
            <v>10.163399999999999</v>
          </cell>
          <cell r="CT176">
            <v>9.9380000000000006</v>
          </cell>
          <cell r="CU176">
            <v>10.2121</v>
          </cell>
          <cell r="CV176">
            <v>9.7993000000000006</v>
          </cell>
          <cell r="CW176">
            <v>9.5803999999999991</v>
          </cell>
          <cell r="CX176">
            <v>9.0206</v>
          </cell>
          <cell r="CY176">
            <v>8.7170000000000005</v>
          </cell>
          <cell r="CZ176">
            <v>8.3495000000000008</v>
          </cell>
          <cell r="DA176">
            <v>8.3414000000000001</v>
          </cell>
          <cell r="DB176">
            <v>8.4243000000000006</v>
          </cell>
          <cell r="DC176">
            <v>8.1691000000000003</v>
          </cell>
          <cell r="DD176">
            <v>8.1386000000000003</v>
          </cell>
          <cell r="DE176">
            <v>8.8955000000000002</v>
          </cell>
          <cell r="DF176">
            <v>9.5807000000000002</v>
          </cell>
          <cell r="DG176">
            <v>9.8816000000000006</v>
          </cell>
          <cell r="DH176">
            <v>9.9819999999999993</v>
          </cell>
          <cell r="DI176">
            <v>10.526899999999999</v>
          </cell>
          <cell r="DJ176" t="e">
            <v>#N/A</v>
          </cell>
          <cell r="DK176" t="e">
            <v>#N/A</v>
          </cell>
          <cell r="DL176" t="e">
            <v>#N/A</v>
          </cell>
          <cell r="DM176" t="e">
            <v>#N/A</v>
          </cell>
          <cell r="DN176" t="e">
            <v>#N/A</v>
          </cell>
          <cell r="DO176" t="e">
            <v>#N/A</v>
          </cell>
          <cell r="DP176" t="e">
            <v>#N/A</v>
          </cell>
          <cell r="DQ176" t="e">
            <v>#N/A</v>
          </cell>
          <cell r="DR176" t="e">
            <v>#N/A</v>
          </cell>
          <cell r="DS176" t="e">
            <v>#N/A</v>
          </cell>
          <cell r="DT176" t="e">
            <v>#N/A</v>
          </cell>
        </row>
        <row r="177">
          <cell r="A177" t="str">
            <v>MAA Equity Fund</v>
          </cell>
          <cell r="B177" t="str">
            <v>PT MAA Life Assurance</v>
          </cell>
          <cell r="V177">
            <v>1527.09</v>
          </cell>
          <cell r="W177">
            <v>1527.09</v>
          </cell>
          <cell r="X177">
            <v>1452.37</v>
          </cell>
          <cell r="Y177">
            <v>1436.92</v>
          </cell>
          <cell r="Z177">
            <v>1527.09</v>
          </cell>
          <cell r="AA177">
            <v>1527.09</v>
          </cell>
          <cell r="AB177">
            <v>1527.09</v>
          </cell>
          <cell r="AC177">
            <v>1527.09</v>
          </cell>
          <cell r="AD177">
            <v>1527.09</v>
          </cell>
          <cell r="AE177">
            <v>1452.37</v>
          </cell>
          <cell r="AF177">
            <v>1436.92</v>
          </cell>
          <cell r="AG177">
            <v>1400.83</v>
          </cell>
          <cell r="AH177">
            <v>1347.43</v>
          </cell>
          <cell r="AI177">
            <v>1413.01</v>
          </cell>
          <cell r="AJ177">
            <v>1278.8800000000001</v>
          </cell>
          <cell r="AK177">
            <v>1416.53</v>
          </cell>
          <cell r="AL177">
            <v>1537.52</v>
          </cell>
          <cell r="AM177">
            <v>1404.44</v>
          </cell>
          <cell r="AN177">
            <v>1414.1</v>
          </cell>
          <cell r="AO177">
            <v>1417.6</v>
          </cell>
          <cell r="AP177">
            <v>1360.65</v>
          </cell>
          <cell r="AQ177">
            <v>1275.3900000000001</v>
          </cell>
          <cell r="AR177">
            <v>1326.52</v>
          </cell>
          <cell r="AS177">
            <v>1408.17</v>
          </cell>
          <cell r="AT177">
            <v>1388.12</v>
          </cell>
          <cell r="AU177">
            <v>1417.13</v>
          </cell>
          <cell r="AV177">
            <v>1363.12</v>
          </cell>
          <cell r="AW177">
            <v>1227.28</v>
          </cell>
          <cell r="AX177">
            <v>1234.6600000000001</v>
          </cell>
          <cell r="AY177">
            <v>1144.44</v>
          </cell>
          <cell r="AZ177">
            <v>1064.4100000000001</v>
          </cell>
          <cell r="BA177">
            <v>1174.1199999999999</v>
          </cell>
          <cell r="BB177">
            <v>1123.96</v>
          </cell>
          <cell r="BC177">
            <v>1036.2</v>
          </cell>
          <cell r="BD177">
            <v>1050.5</v>
          </cell>
          <cell r="BE177">
            <v>1010.42</v>
          </cell>
          <cell r="BF177">
            <v>960.13</v>
          </cell>
          <cell r="BG177">
            <v>940.92</v>
          </cell>
          <cell r="BH177">
            <v>975.69</v>
          </cell>
          <cell r="BI177">
            <v>945.1</v>
          </cell>
          <cell r="BJ177">
            <v>911.27</v>
          </cell>
          <cell r="BK177">
            <v>799.36</v>
          </cell>
          <cell r="BL177">
            <v>741.69</v>
          </cell>
          <cell r="BM177">
            <v>615.72</v>
          </cell>
          <cell r="BN177">
            <v>522.83000000000004</v>
          </cell>
          <cell r="BO177">
            <v>479.91</v>
          </cell>
          <cell r="BP177">
            <v>2218.15</v>
          </cell>
          <cell r="BQ177">
            <v>2218.15</v>
          </cell>
          <cell r="BR177">
            <v>2664.63</v>
          </cell>
          <cell r="BS177">
            <v>2609.09</v>
          </cell>
          <cell r="BT177">
            <v>2719.17</v>
          </cell>
          <cell r="BU177">
            <v>2574.83</v>
          </cell>
          <cell r="BV177">
            <v>2894.54</v>
          </cell>
          <cell r="BW177">
            <v>3188.53</v>
          </cell>
          <cell r="BX177">
            <v>2916.63</v>
          </cell>
          <cell r="BY177">
            <v>2873.34</v>
          </cell>
          <cell r="BZ177">
            <v>2936.36</v>
          </cell>
          <cell r="CA177">
            <v>2800</v>
          </cell>
          <cell r="CB177">
            <v>2605.12</v>
          </cell>
          <cell r="CC177">
            <v>2636.19</v>
          </cell>
          <cell r="CD177">
            <v>2617.6</v>
          </cell>
          <cell r="CE177">
            <v>2439.1</v>
          </cell>
          <cell r="CF177">
            <v>2605.2800000000002</v>
          </cell>
          <cell r="CG177">
            <v>2482.5300000000002</v>
          </cell>
          <cell r="CH177">
            <v>2229.81</v>
          </cell>
          <cell r="CI177">
            <v>2372.58</v>
          </cell>
          <cell r="CJ177">
            <v>2193.86</v>
          </cell>
          <cell r="CK177">
            <v>2099.1999999999998</v>
          </cell>
          <cell r="CL177">
            <v>2165.65</v>
          </cell>
          <cell r="CM177">
            <v>2089.61</v>
          </cell>
          <cell r="CN177">
            <v>1982.03</v>
          </cell>
          <cell r="CO177">
            <v>2025.1</v>
          </cell>
          <cell r="CP177">
            <v>1924.49</v>
          </cell>
          <cell r="CQ177">
            <v>1846.57</v>
          </cell>
          <cell r="CR177">
            <v>1848.44</v>
          </cell>
          <cell r="CS177">
            <v>1900.19</v>
          </cell>
          <cell r="CT177">
            <v>1876.78</v>
          </cell>
          <cell r="CU177">
            <v>2000.59</v>
          </cell>
          <cell r="CV177">
            <v>1685.6</v>
          </cell>
          <cell r="CW177">
            <v>1581.97</v>
          </cell>
          <cell r="CX177">
            <v>1450.6</v>
          </cell>
          <cell r="CY177">
            <v>1393.63</v>
          </cell>
          <cell r="CZ177">
            <v>1384.02</v>
          </cell>
          <cell r="DA177">
            <v>1376.22</v>
          </cell>
          <cell r="DB177">
            <v>1368.19</v>
          </cell>
          <cell r="DC177">
            <v>1356.83</v>
          </cell>
          <cell r="DD177">
            <v>1395.96</v>
          </cell>
          <cell r="DE177">
            <v>1565.93</v>
          </cell>
          <cell r="DF177">
            <v>1687.45</v>
          </cell>
          <cell r="DG177">
            <v>1851.74</v>
          </cell>
          <cell r="DH177">
            <v>1985.99</v>
          </cell>
          <cell r="DI177">
            <v>2064.39</v>
          </cell>
          <cell r="DJ177">
            <v>1946.03</v>
          </cell>
          <cell r="DK177">
            <v>2002.31</v>
          </cell>
          <cell r="DL177">
            <v>2161.3200000000002</v>
          </cell>
          <cell r="DM177">
            <v>2104.83</v>
          </cell>
          <cell r="DN177" t="e">
            <v>#N/A</v>
          </cell>
          <cell r="DO177" t="e">
            <v>#N/A</v>
          </cell>
          <cell r="DP177" t="e">
            <v>#N/A</v>
          </cell>
          <cell r="DQ177" t="e">
            <v>#N/A</v>
          </cell>
          <cell r="DR177" t="e">
            <v>#N/A</v>
          </cell>
          <cell r="DS177" t="e">
            <v>#N/A</v>
          </cell>
          <cell r="DT177" t="e">
            <v>#N/A</v>
          </cell>
        </row>
        <row r="178">
          <cell r="A178" t="str">
            <v>MAA Cash Fund</v>
          </cell>
          <cell r="B178" t="str">
            <v>PT MAA Life Assurance</v>
          </cell>
          <cell r="D178" t="str">
            <v>RFF</v>
          </cell>
          <cell r="E178" t="str">
            <v>Fixed</v>
          </cell>
          <cell r="F178">
            <v>2601.25</v>
          </cell>
          <cell r="G178">
            <v>2623.26</v>
          </cell>
          <cell r="H178">
            <v>2621.7</v>
          </cell>
          <cell r="I178">
            <v>2574.64</v>
          </cell>
          <cell r="J178">
            <v>2586.02</v>
          </cell>
          <cell r="K178">
            <v>2580.11</v>
          </cell>
          <cell r="L178">
            <v>2558.5100000000002</v>
          </cell>
          <cell r="M178">
            <v>2495.59</v>
          </cell>
          <cell r="N178">
            <v>2429.4</v>
          </cell>
          <cell r="O178">
            <v>2444.34</v>
          </cell>
          <cell r="R178">
            <v>2454.56</v>
          </cell>
          <cell r="S178">
            <v>2440.14</v>
          </cell>
          <cell r="T178">
            <v>2522.7399999999998</v>
          </cell>
          <cell r="V178">
            <v>1486.87</v>
          </cell>
          <cell r="W178">
            <v>1486.87</v>
          </cell>
          <cell r="X178">
            <v>1468.25</v>
          </cell>
          <cell r="Y178">
            <v>1469.56</v>
          </cell>
          <cell r="Z178">
            <v>1486.87</v>
          </cell>
          <cell r="AA178">
            <v>1486.87</v>
          </cell>
          <cell r="AB178">
            <v>1486.87</v>
          </cell>
          <cell r="AC178">
            <v>1486.87</v>
          </cell>
          <cell r="AD178">
            <v>1486.87</v>
          </cell>
          <cell r="AE178">
            <v>1468.25</v>
          </cell>
          <cell r="AF178">
            <v>1469.56</v>
          </cell>
          <cell r="AG178">
            <v>1465.27</v>
          </cell>
          <cell r="AH178">
            <v>1459.79</v>
          </cell>
          <cell r="AI178">
            <v>1461.66</v>
          </cell>
          <cell r="AJ178">
            <v>1450.11</v>
          </cell>
          <cell r="AK178">
            <v>1476.91</v>
          </cell>
          <cell r="AL178">
            <v>1498.59</v>
          </cell>
          <cell r="AM178">
            <v>1475.1</v>
          </cell>
          <cell r="AN178">
            <v>1478.2</v>
          </cell>
          <cell r="AO178">
            <v>1477.23</v>
          </cell>
          <cell r="AP178">
            <v>1463.18</v>
          </cell>
          <cell r="AQ178">
            <v>1438.05</v>
          </cell>
          <cell r="AR178">
            <v>1448.75</v>
          </cell>
          <cell r="AS178">
            <v>1465.17</v>
          </cell>
          <cell r="AT178">
            <v>1461.24</v>
          </cell>
          <cell r="AU178">
            <v>1467.33</v>
          </cell>
          <cell r="AV178">
            <v>1445.54</v>
          </cell>
          <cell r="AW178">
            <v>1400.41</v>
          </cell>
          <cell r="AX178">
            <v>1403.68</v>
          </cell>
          <cell r="AY178">
            <v>1374.02</v>
          </cell>
          <cell r="AZ178">
            <v>1354.24</v>
          </cell>
          <cell r="BA178">
            <v>1390.59</v>
          </cell>
          <cell r="BB178">
            <v>1379.89</v>
          </cell>
          <cell r="BC178">
            <v>1352.62</v>
          </cell>
          <cell r="BD178">
            <v>1358.87</v>
          </cell>
          <cell r="BE178">
            <v>1347.96</v>
          </cell>
          <cell r="BF178">
            <v>1312.41</v>
          </cell>
          <cell r="BG178">
            <v>1302.18</v>
          </cell>
          <cell r="BH178">
            <v>1360.85</v>
          </cell>
          <cell r="BI178">
            <v>1330.05</v>
          </cell>
          <cell r="BJ178">
            <v>1282.97</v>
          </cell>
          <cell r="BK178">
            <v>1180.02</v>
          </cell>
          <cell r="BL178">
            <v>1139.92</v>
          </cell>
          <cell r="BM178">
            <v>1046.58</v>
          </cell>
          <cell r="BN178">
            <v>980.06</v>
          </cell>
          <cell r="BO178">
            <v>953.51</v>
          </cell>
          <cell r="BP178">
            <v>2079.3200000000002</v>
          </cell>
          <cell r="BQ178">
            <v>2079.3200000000002</v>
          </cell>
          <cell r="BR178">
            <v>2100.42</v>
          </cell>
          <cell r="BS178">
            <v>2085.7399999999998</v>
          </cell>
          <cell r="BT178">
            <v>2075.4699999999998</v>
          </cell>
          <cell r="BU178">
            <v>2066.17</v>
          </cell>
          <cell r="BV178">
            <v>2055.3200000000002</v>
          </cell>
          <cell r="BW178">
            <v>2047.62</v>
          </cell>
          <cell r="BX178">
            <v>2037.66</v>
          </cell>
          <cell r="BY178">
            <v>2028.32</v>
          </cell>
          <cell r="BZ178">
            <v>2018.63</v>
          </cell>
          <cell r="CA178">
            <v>2011.64</v>
          </cell>
          <cell r="CB178">
            <v>2002.28</v>
          </cell>
          <cell r="CC178">
            <v>1995.08</v>
          </cell>
          <cell r="CD178">
            <v>1988.2</v>
          </cell>
          <cell r="CE178">
            <v>1980.14</v>
          </cell>
          <cell r="CF178">
            <v>1970.8</v>
          </cell>
          <cell r="CG178">
            <v>1961.97</v>
          </cell>
          <cell r="CH178">
            <v>1953.82</v>
          </cell>
          <cell r="CI178">
            <v>1945.69</v>
          </cell>
          <cell r="CJ178">
            <v>1938.13</v>
          </cell>
          <cell r="CK178">
            <v>1928.95</v>
          </cell>
          <cell r="CL178">
            <v>1920.52</v>
          </cell>
          <cell r="CM178">
            <v>1912.8</v>
          </cell>
          <cell r="CN178">
            <v>1902.86</v>
          </cell>
          <cell r="CO178">
            <v>1896.07</v>
          </cell>
          <cell r="CP178">
            <v>1888.21</v>
          </cell>
          <cell r="CQ178">
            <v>1879.7</v>
          </cell>
          <cell r="CR178">
            <v>1872.33</v>
          </cell>
          <cell r="CS178">
            <v>1871.05</v>
          </cell>
          <cell r="CT178">
            <v>1869.01</v>
          </cell>
          <cell r="CU178">
            <v>1862.58</v>
          </cell>
          <cell r="CV178">
            <v>1788.74</v>
          </cell>
          <cell r="CW178">
            <v>1776.02</v>
          </cell>
          <cell r="CX178">
            <v>1765.29</v>
          </cell>
          <cell r="CY178">
            <v>1757.75</v>
          </cell>
          <cell r="CZ178">
            <v>1747.63</v>
          </cell>
          <cell r="DA178">
            <v>1741.45</v>
          </cell>
          <cell r="DB178">
            <v>1735.92</v>
          </cell>
          <cell r="DC178">
            <v>1733.42</v>
          </cell>
          <cell r="DD178">
            <v>1728.86</v>
          </cell>
          <cell r="DE178">
            <v>1722.33</v>
          </cell>
          <cell r="DF178">
            <v>1716.12</v>
          </cell>
          <cell r="DG178">
            <v>1711.16</v>
          </cell>
          <cell r="DH178">
            <v>1704.61</v>
          </cell>
          <cell r="DI178">
            <v>1698.61</v>
          </cell>
          <cell r="DJ178">
            <v>1692.71</v>
          </cell>
          <cell r="DK178">
            <v>1685.98</v>
          </cell>
          <cell r="DL178">
            <v>1679.46</v>
          </cell>
          <cell r="DM178">
            <v>1677.01</v>
          </cell>
          <cell r="DN178" t="e">
            <v>#N/A</v>
          </cell>
          <cell r="DO178" t="e">
            <v>#N/A</v>
          </cell>
          <cell r="DP178" t="e">
            <v>#N/A</v>
          </cell>
          <cell r="DQ178" t="e">
            <v>#N/A</v>
          </cell>
          <cell r="DR178" t="e">
            <v>#N/A</v>
          </cell>
          <cell r="DS178" t="e">
            <v>#N/A</v>
          </cell>
          <cell r="DT178" t="e">
            <v>#N/A</v>
          </cell>
        </row>
        <row r="179">
          <cell r="A179" t="str">
            <v>MAA Managed Fund</v>
          </cell>
          <cell r="B179" t="str">
            <v>PT MAA Life Assurance</v>
          </cell>
          <cell r="V179">
            <v>1878.44</v>
          </cell>
          <cell r="W179">
            <v>1878.44</v>
          </cell>
          <cell r="X179">
            <v>1909.05</v>
          </cell>
          <cell r="Y179">
            <v>1913.29</v>
          </cell>
          <cell r="Z179">
            <v>1878.44</v>
          </cell>
          <cell r="AA179">
            <v>1878.44</v>
          </cell>
          <cell r="AB179">
            <v>1878.44</v>
          </cell>
          <cell r="AC179">
            <v>1878.44</v>
          </cell>
          <cell r="AD179">
            <v>1878.44</v>
          </cell>
          <cell r="AE179">
            <v>1909.05</v>
          </cell>
          <cell r="AF179">
            <v>1913.29</v>
          </cell>
          <cell r="AG179">
            <v>1851.66</v>
          </cell>
          <cell r="AH179">
            <v>1777.87</v>
          </cell>
          <cell r="AI179">
            <v>1818.8</v>
          </cell>
          <cell r="AJ179">
            <v>1742.31</v>
          </cell>
          <cell r="AK179">
            <v>1710.7</v>
          </cell>
          <cell r="AL179">
            <v>1664.45</v>
          </cell>
          <cell r="AM179">
            <v>1617.87</v>
          </cell>
          <cell r="AN179">
            <v>1610.45</v>
          </cell>
          <cell r="AO179">
            <v>1588.6</v>
          </cell>
          <cell r="AP179">
            <v>1537.59</v>
          </cell>
          <cell r="AQ179">
            <v>1459.25</v>
          </cell>
          <cell r="AR179">
            <v>1444.77</v>
          </cell>
          <cell r="AS179">
            <v>1513.48</v>
          </cell>
          <cell r="AT179">
            <v>1537.07</v>
          </cell>
          <cell r="AU179">
            <v>1556.14</v>
          </cell>
          <cell r="AV179">
            <v>1546.86</v>
          </cell>
          <cell r="AW179">
            <v>1504.07</v>
          </cell>
          <cell r="AX179">
            <v>1486.45</v>
          </cell>
          <cell r="AY179">
            <v>1457.44</v>
          </cell>
          <cell r="AZ179">
            <v>1386.76</v>
          </cell>
          <cell r="BA179">
            <v>1422.19</v>
          </cell>
          <cell r="BB179">
            <v>1391.12</v>
          </cell>
          <cell r="BC179">
            <v>1336.47</v>
          </cell>
          <cell r="BD179">
            <v>1335.04</v>
          </cell>
          <cell r="BE179">
            <v>1299.77</v>
          </cell>
          <cell r="BF179">
            <v>1286.1300000000001</v>
          </cell>
          <cell r="BG179">
            <v>1271.3599999999999</v>
          </cell>
          <cell r="BH179">
            <v>1273.1600000000001</v>
          </cell>
          <cell r="BI179">
            <v>1241.95</v>
          </cell>
          <cell r="BJ179">
            <v>1248.22</v>
          </cell>
          <cell r="BK179">
            <v>1195.6600000000001</v>
          </cell>
          <cell r="BL179">
            <v>1220.03</v>
          </cell>
          <cell r="BM179">
            <v>1148.17</v>
          </cell>
          <cell r="BN179">
            <v>1127.17</v>
          </cell>
          <cell r="BO179">
            <v>1100.48</v>
          </cell>
          <cell r="BP179">
            <v>1496.86</v>
          </cell>
          <cell r="BQ179">
            <v>1496.86</v>
          </cell>
          <cell r="BR179">
            <v>1460.78</v>
          </cell>
          <cell r="BS179">
            <v>1381.66</v>
          </cell>
          <cell r="BT179">
            <v>1402.24</v>
          </cell>
          <cell r="BU179">
            <v>1345.83</v>
          </cell>
          <cell r="BV179">
            <v>1400.01</v>
          </cell>
          <cell r="BW179">
            <v>1484.46</v>
          </cell>
          <cell r="BX179">
            <v>1696.49</v>
          </cell>
          <cell r="BY179">
            <v>1607.9</v>
          </cell>
          <cell r="BZ179">
            <v>1605.69</v>
          </cell>
          <cell r="CA179">
            <v>1566.46</v>
          </cell>
          <cell r="CB179">
            <v>1541.7</v>
          </cell>
          <cell r="CC179">
            <v>1585.72</v>
          </cell>
          <cell r="CD179">
            <v>1695.09</v>
          </cell>
          <cell r="CE179">
            <v>1711.27</v>
          </cell>
          <cell r="CF179">
            <v>1744.85</v>
          </cell>
          <cell r="CG179">
            <v>1754.1</v>
          </cell>
          <cell r="CH179">
            <v>1678.45</v>
          </cell>
          <cell r="CI179">
            <v>1689.8</v>
          </cell>
          <cell r="CJ179">
            <v>1576.88</v>
          </cell>
          <cell r="CK179">
            <v>1518.77</v>
          </cell>
          <cell r="CL179">
            <v>1551.48</v>
          </cell>
          <cell r="CM179">
            <v>1508.67</v>
          </cell>
          <cell r="CN179">
            <v>1469.64</v>
          </cell>
          <cell r="CO179">
            <v>1499.01</v>
          </cell>
          <cell r="CP179">
            <v>1434.66</v>
          </cell>
          <cell r="CQ179">
            <v>1391.11</v>
          </cell>
          <cell r="CR179">
            <v>1373.89</v>
          </cell>
          <cell r="CS179">
            <v>1398.05</v>
          </cell>
          <cell r="CT179">
            <v>1374.74</v>
          </cell>
          <cell r="CU179">
            <v>1406.78</v>
          </cell>
          <cell r="CV179">
            <v>1210.1400000000001</v>
          </cell>
          <cell r="CW179">
            <v>1153.56</v>
          </cell>
          <cell r="CX179">
            <v>1067.17</v>
          </cell>
          <cell r="CY179">
            <v>1043.6300000000001</v>
          </cell>
          <cell r="CZ179">
            <v>1005.88</v>
          </cell>
          <cell r="DA179">
            <v>1026.0999999999999</v>
          </cell>
          <cell r="DB179">
            <v>1024.6099999999999</v>
          </cell>
          <cell r="DC179">
            <v>948.62</v>
          </cell>
          <cell r="DD179">
            <v>953.77</v>
          </cell>
          <cell r="DE179">
            <v>1133.98</v>
          </cell>
          <cell r="DF179">
            <v>1218.75</v>
          </cell>
          <cell r="DG179">
            <v>1297.58</v>
          </cell>
          <cell r="DH179">
            <v>1340.5</v>
          </cell>
          <cell r="DI179">
            <v>1349.49</v>
          </cell>
          <cell r="DJ179">
            <v>1293.24</v>
          </cell>
          <cell r="DK179">
            <v>1313.54</v>
          </cell>
          <cell r="DL179">
            <v>1403.31</v>
          </cell>
          <cell r="DM179">
            <v>1401.63</v>
          </cell>
          <cell r="DN179" t="e">
            <v>#N/A</v>
          </cell>
          <cell r="DO179" t="e">
            <v>#N/A</v>
          </cell>
          <cell r="DP179" t="e">
            <v>#N/A</v>
          </cell>
          <cell r="DQ179" t="e">
            <v>#N/A</v>
          </cell>
          <cell r="DR179" t="e">
            <v>#N/A</v>
          </cell>
          <cell r="DS179" t="e">
            <v>#N/A</v>
          </cell>
          <cell r="DT179" t="e">
            <v>#N/A</v>
          </cell>
        </row>
        <row r="180">
          <cell r="A180" t="str">
            <v>MAA Income Fund</v>
          </cell>
          <cell r="B180" t="str">
            <v>PT MAA Life Assurance</v>
          </cell>
          <cell r="D180" t="str">
            <v>REP</v>
          </cell>
          <cell r="E180" t="str">
            <v>Equity</v>
          </cell>
          <cell r="F180">
            <v>11949.66</v>
          </cell>
          <cell r="G180">
            <v>11591.61</v>
          </cell>
          <cell r="H180">
            <v>11457.26</v>
          </cell>
          <cell r="I180">
            <v>11079.87</v>
          </cell>
          <cell r="J180">
            <v>11054.47</v>
          </cell>
          <cell r="K180">
            <v>10148.6</v>
          </cell>
          <cell r="L180">
            <v>10952.05</v>
          </cell>
          <cell r="M180">
            <v>11603.55</v>
          </cell>
          <cell r="N180">
            <v>11899.94</v>
          </cell>
          <cell r="O180">
            <v>12763.7</v>
          </cell>
          <cell r="P180">
            <v>12188.49</v>
          </cell>
          <cell r="Q180">
            <v>13405.08</v>
          </cell>
          <cell r="R180">
            <v>13337.17</v>
          </cell>
          <cell r="S180">
            <v>12985.15</v>
          </cell>
          <cell r="T180">
            <v>12681.41</v>
          </cell>
          <cell r="U180">
            <v>12463.61</v>
          </cell>
          <cell r="V180">
            <v>12121.76</v>
          </cell>
          <cell r="W180">
            <v>12082.12</v>
          </cell>
          <cell r="X180">
            <v>12261.56</v>
          </cell>
          <cell r="Y180">
            <v>12183.08</v>
          </cell>
          <cell r="Z180">
            <v>1244.9100000000001</v>
          </cell>
          <cell r="AA180">
            <v>1244.9100000000001</v>
          </cell>
          <cell r="AB180">
            <v>1244.9100000000001</v>
          </cell>
          <cell r="AC180">
            <v>1244.9100000000001</v>
          </cell>
          <cell r="AD180">
            <v>1244.9100000000001</v>
          </cell>
          <cell r="AE180">
            <v>1264.33</v>
          </cell>
          <cell r="AF180">
            <v>1279.24</v>
          </cell>
          <cell r="AG180">
            <v>1251.05</v>
          </cell>
          <cell r="AH180">
            <v>1243.78</v>
          </cell>
          <cell r="AI180">
            <v>1243.8499999999999</v>
          </cell>
          <cell r="AJ180">
            <v>1230.25</v>
          </cell>
          <cell r="AK180">
            <v>1232.8</v>
          </cell>
          <cell r="AL180">
            <v>1225.26</v>
          </cell>
          <cell r="AM180">
            <v>1215.96</v>
          </cell>
          <cell r="AN180">
            <v>1215.45</v>
          </cell>
          <cell r="AO180">
            <v>1208.21</v>
          </cell>
          <cell r="AP180">
            <v>1192.3599999999999</v>
          </cell>
          <cell r="AQ180">
            <v>1179.4100000000001</v>
          </cell>
          <cell r="AR180">
            <v>1181.76</v>
          </cell>
          <cell r="AS180">
            <v>1206.67</v>
          </cell>
          <cell r="AT180">
            <v>1216.1400000000001</v>
          </cell>
          <cell r="AU180">
            <v>1210.81</v>
          </cell>
          <cell r="AV180">
            <v>1185.1400000000001</v>
          </cell>
          <cell r="AW180">
            <v>1176.79</v>
          </cell>
          <cell r="AX180">
            <v>1171.8900000000001</v>
          </cell>
          <cell r="AY180">
            <v>1162.9000000000001</v>
          </cell>
          <cell r="AZ180">
            <v>1137.44</v>
          </cell>
          <cell r="BA180">
            <v>1151.7</v>
          </cell>
          <cell r="BB180">
            <v>1144.3599999999999</v>
          </cell>
          <cell r="BC180">
            <v>1136.8900000000001</v>
          </cell>
          <cell r="BD180">
            <v>1132.82</v>
          </cell>
          <cell r="BE180">
            <v>1130.3599999999999</v>
          </cell>
          <cell r="BF180">
            <v>1124.73</v>
          </cell>
          <cell r="BG180">
            <v>1116.08</v>
          </cell>
          <cell r="BH180">
            <v>1114.05</v>
          </cell>
          <cell r="BI180">
            <v>1105.67</v>
          </cell>
          <cell r="BJ180">
            <v>1102.8699999999999</v>
          </cell>
          <cell r="BK180">
            <v>1092.52</v>
          </cell>
          <cell r="BL180">
            <v>1085.19</v>
          </cell>
          <cell r="BM180">
            <v>1068.1400000000001</v>
          </cell>
          <cell r="BN180">
            <v>1062.23</v>
          </cell>
          <cell r="BO180">
            <v>1054.8499999999999</v>
          </cell>
          <cell r="BP180">
            <v>1727.93</v>
          </cell>
          <cell r="BQ180">
            <v>1727.93</v>
          </cell>
          <cell r="BR180">
            <v>1720.3</v>
          </cell>
          <cell r="BS180">
            <v>1713.47</v>
          </cell>
          <cell r="BT180">
            <v>1704.28</v>
          </cell>
          <cell r="BU180">
            <v>1696.85</v>
          </cell>
          <cell r="BV180">
            <v>1685.7</v>
          </cell>
          <cell r="BW180">
            <v>1669.18</v>
          </cell>
          <cell r="BX180">
            <v>1659.25</v>
          </cell>
          <cell r="BY180">
            <v>1650.16</v>
          </cell>
          <cell r="BZ180">
            <v>1640.07</v>
          </cell>
          <cell r="CA180">
            <v>1630.07</v>
          </cell>
          <cell r="CB180">
            <v>1615.83</v>
          </cell>
          <cell r="CC180">
            <v>1557.66</v>
          </cell>
          <cell r="CD180">
            <v>1538.1</v>
          </cell>
          <cell r="CE180">
            <v>1536.59</v>
          </cell>
          <cell r="CF180">
            <v>1516.2</v>
          </cell>
          <cell r="CG180">
            <v>1514.71</v>
          </cell>
          <cell r="CH180">
            <v>1511.78</v>
          </cell>
          <cell r="CI180">
            <v>1489.91</v>
          </cell>
          <cell r="CJ180">
            <v>1486.77</v>
          </cell>
          <cell r="CK180">
            <v>1480.25</v>
          </cell>
          <cell r="CL180">
            <v>1469.28</v>
          </cell>
          <cell r="CM180">
            <v>1458.72</v>
          </cell>
          <cell r="CN180">
            <v>1446.19</v>
          </cell>
          <cell r="CO180">
            <v>1453.04</v>
          </cell>
          <cell r="CP180">
            <v>1441.96</v>
          </cell>
          <cell r="CQ180">
            <v>1438.9</v>
          </cell>
          <cell r="CR180">
            <v>1439.48</v>
          </cell>
          <cell r="CS180">
            <v>1449.84</v>
          </cell>
          <cell r="CT180">
            <v>1454.83</v>
          </cell>
          <cell r="CU180">
            <v>1448.4</v>
          </cell>
          <cell r="CV180">
            <v>1441.83</v>
          </cell>
          <cell r="CW180">
            <v>1437.72</v>
          </cell>
          <cell r="CX180">
            <v>1435.13</v>
          </cell>
          <cell r="CY180">
            <v>1432.54</v>
          </cell>
          <cell r="CZ180">
            <v>1427.26</v>
          </cell>
          <cell r="DA180">
            <v>1422.81</v>
          </cell>
          <cell r="DB180">
            <v>1419.09</v>
          </cell>
          <cell r="DC180">
            <v>1417.2</v>
          </cell>
          <cell r="DD180">
            <v>1416.04</v>
          </cell>
          <cell r="DE180">
            <v>1413.28</v>
          </cell>
          <cell r="DF180">
            <v>1409.92</v>
          </cell>
          <cell r="DG180">
            <v>1406.01</v>
          </cell>
          <cell r="DH180">
            <v>1399.06</v>
          </cell>
          <cell r="DI180">
            <v>1390.59</v>
          </cell>
          <cell r="DJ180">
            <v>1381.98</v>
          </cell>
          <cell r="DK180">
            <v>1372.51</v>
          </cell>
          <cell r="DL180">
            <v>1364.1</v>
          </cell>
          <cell r="DM180">
            <v>1355.87</v>
          </cell>
          <cell r="DN180" t="e">
            <v>#N/A</v>
          </cell>
          <cell r="DO180" t="e">
            <v>#N/A</v>
          </cell>
          <cell r="DP180" t="e">
            <v>#N/A</v>
          </cell>
          <cell r="DQ180" t="e">
            <v>#N/A</v>
          </cell>
          <cell r="DR180" t="e">
            <v>#N/A</v>
          </cell>
          <cell r="DS180" t="e">
            <v>#N/A</v>
          </cell>
          <cell r="DT180" t="e">
            <v>#N/A</v>
          </cell>
        </row>
        <row r="181">
          <cell r="A181" t="str">
            <v>MAA USD Managed Fund</v>
          </cell>
          <cell r="B181" t="str">
            <v>PT MAA Life Assurance</v>
          </cell>
          <cell r="V181">
            <v>2.4081000000000001</v>
          </cell>
          <cell r="W181">
            <v>2.4081000000000001</v>
          </cell>
          <cell r="X181">
            <v>2.4106000000000001</v>
          </cell>
          <cell r="Y181">
            <v>2.3780999999999999</v>
          </cell>
          <cell r="Z181">
            <v>2.4081000000000001</v>
          </cell>
          <cell r="AA181">
            <v>2.4081000000000001</v>
          </cell>
          <cell r="AB181">
            <v>2.4081000000000001</v>
          </cell>
          <cell r="AC181">
            <v>2.4081000000000001</v>
          </cell>
          <cell r="AD181">
            <v>2.4081000000000001</v>
          </cell>
          <cell r="AE181">
            <v>2.4106000000000001</v>
          </cell>
          <cell r="AF181">
            <v>2.3780999999999999</v>
          </cell>
          <cell r="AG181">
            <v>2.355</v>
          </cell>
          <cell r="AH181">
            <v>2.3290999999999999</v>
          </cell>
          <cell r="AI181">
            <v>2.3490000000000002</v>
          </cell>
          <cell r="AJ181">
            <v>2.2532000000000001</v>
          </cell>
          <cell r="AK181">
            <v>2.3256999999999999</v>
          </cell>
          <cell r="AL181">
            <v>2.3178999999999998</v>
          </cell>
          <cell r="AM181">
            <v>2.2738999999999998</v>
          </cell>
          <cell r="AN181">
            <v>2.2629999999999999</v>
          </cell>
          <cell r="AO181">
            <v>2.2141999999999999</v>
          </cell>
          <cell r="AP181">
            <v>2.1945999999999999</v>
          </cell>
          <cell r="AQ181">
            <v>2.1903999999999999</v>
          </cell>
          <cell r="AR181">
            <v>2.1833999999999998</v>
          </cell>
          <cell r="AS181">
            <v>2.2124999999999999</v>
          </cell>
          <cell r="AT181">
            <v>2.2627000000000002</v>
          </cell>
          <cell r="AU181">
            <v>2.3127</v>
          </cell>
          <cell r="AV181">
            <v>2.3132000000000001</v>
          </cell>
          <cell r="AW181">
            <v>2.3008999999999999</v>
          </cell>
          <cell r="AX181">
            <v>2.2252000000000001</v>
          </cell>
          <cell r="AY181">
            <v>2.1347999999999998</v>
          </cell>
          <cell r="AZ181">
            <v>2.0809000000000002</v>
          </cell>
          <cell r="BA181">
            <v>2.1088</v>
          </cell>
          <cell r="BB181">
            <v>2.1044999999999998</v>
          </cell>
          <cell r="BC181">
            <v>2.0474000000000001</v>
          </cell>
          <cell r="BD181">
            <v>2.0426000000000002</v>
          </cell>
          <cell r="BE181">
            <v>2.0613999999999999</v>
          </cell>
          <cell r="BF181">
            <v>2.0165999999999999</v>
          </cell>
          <cell r="BG181">
            <v>1.9907999999999999</v>
          </cell>
          <cell r="BH181">
            <v>2.0051999999999999</v>
          </cell>
          <cell r="BI181">
            <v>1.9322999999999999</v>
          </cell>
          <cell r="BJ181">
            <v>1.9048</v>
          </cell>
          <cell r="BK181">
            <v>1.7998000000000001</v>
          </cell>
          <cell r="BL181">
            <v>1.7965</v>
          </cell>
          <cell r="BM181">
            <v>1.6889000000000001</v>
          </cell>
          <cell r="BN181">
            <v>1.6060000000000001</v>
          </cell>
          <cell r="BO181">
            <v>1.5305</v>
          </cell>
          <cell r="BP181">
            <v>1.1343350000000001</v>
          </cell>
          <cell r="BQ181">
            <v>1.1343350000000001</v>
          </cell>
          <cell r="BR181">
            <v>1.1212249999999999</v>
          </cell>
          <cell r="BS181">
            <v>1.116223</v>
          </cell>
          <cell r="BT181">
            <v>1.1045419999999999</v>
          </cell>
          <cell r="BU181">
            <v>1.082562</v>
          </cell>
          <cell r="BV181">
            <v>1.109545</v>
          </cell>
          <cell r="BW181">
            <v>1.1112120000000001</v>
          </cell>
          <cell r="BX181">
            <v>1.0993090000000001</v>
          </cell>
          <cell r="BY181">
            <v>1.0959810000000001</v>
          </cell>
          <cell r="BZ181">
            <v>1.0905659999999999</v>
          </cell>
          <cell r="CA181">
            <v>1.0862149999999999</v>
          </cell>
          <cell r="CB181">
            <v>1.079229</v>
          </cell>
          <cell r="CC181">
            <v>1.0799319999999999</v>
          </cell>
          <cell r="CD181">
            <v>1.087815</v>
          </cell>
          <cell r="CE181">
            <v>1.09857</v>
          </cell>
          <cell r="CF181">
            <v>1.116131</v>
          </cell>
          <cell r="CG181">
            <v>1.1066199999999999</v>
          </cell>
          <cell r="CH181">
            <v>1.1006670000000001</v>
          </cell>
          <cell r="CI181">
            <v>1.085507</v>
          </cell>
          <cell r="CJ181">
            <v>1.0817920000000001</v>
          </cell>
          <cell r="CK181">
            <v>1.0762970000000001</v>
          </cell>
          <cell r="CL181">
            <v>1.076846</v>
          </cell>
          <cell r="CM181">
            <v>1.0646690000000001</v>
          </cell>
          <cell r="CN181">
            <v>1.055099</v>
          </cell>
          <cell r="CO181">
            <v>1.0526580000000001</v>
          </cell>
          <cell r="CP181">
            <v>1.0527960000000001</v>
          </cell>
          <cell r="CQ181">
            <v>1.029938</v>
          </cell>
          <cell r="CR181">
            <v>1.0234479999999999</v>
          </cell>
          <cell r="CS181">
            <v>1.024807</v>
          </cell>
          <cell r="CT181">
            <v>1.0252730000000001</v>
          </cell>
          <cell r="CU181">
            <v>1.009339</v>
          </cell>
          <cell r="CV181">
            <v>0.99994099999999997</v>
          </cell>
          <cell r="CW181">
            <v>0.99483999999999995</v>
          </cell>
          <cell r="CX181">
            <v>0.97669899999999998</v>
          </cell>
          <cell r="CY181">
            <v>0.95405700000000004</v>
          </cell>
          <cell r="CZ181">
            <v>0.93396500000000005</v>
          </cell>
          <cell r="DA181">
            <v>0.93095300000000003</v>
          </cell>
          <cell r="DB181">
            <v>0.94420400000000004</v>
          </cell>
          <cell r="DC181">
            <v>0.91560799999999998</v>
          </cell>
          <cell r="DD181">
            <v>0.96426299999999998</v>
          </cell>
          <cell r="DE181">
            <v>1.088743</v>
          </cell>
          <cell r="DF181">
            <v>1.0855159999999999</v>
          </cell>
          <cell r="DG181">
            <v>1.0841620000000001</v>
          </cell>
          <cell r="DH181">
            <v>1.0831930000000001</v>
          </cell>
          <cell r="DI181">
            <v>1.0820350000000001</v>
          </cell>
          <cell r="DJ181">
            <v>1.0810360000000001</v>
          </cell>
          <cell r="DK181">
            <v>1.079159</v>
          </cell>
          <cell r="DL181">
            <v>1.0778909999999999</v>
          </cell>
          <cell r="DM181">
            <v>1.076573</v>
          </cell>
          <cell r="DN181" t="e">
            <v>#N/A</v>
          </cell>
          <cell r="DO181" t="e">
            <v>#N/A</v>
          </cell>
          <cell r="DP181" t="e">
            <v>#N/A</v>
          </cell>
          <cell r="DQ181" t="e">
            <v>#N/A</v>
          </cell>
          <cell r="DR181" t="e">
            <v>#N/A</v>
          </cell>
          <cell r="DS181" t="e">
            <v>#N/A</v>
          </cell>
          <cell r="DT181" t="e">
            <v>#N/A</v>
          </cell>
        </row>
        <row r="182">
          <cell r="A182" t="str">
            <v>Brilliance Aggressive</v>
          </cell>
          <cell r="B182" t="str">
            <v>Sun Life Financial Indonesia</v>
          </cell>
          <cell r="D182" t="str">
            <v>REP</v>
          </cell>
          <cell r="E182" t="str">
            <v>Equity</v>
          </cell>
          <cell r="F182">
            <v>13141.65</v>
          </cell>
          <cell r="G182">
            <v>12937.24</v>
          </cell>
          <cell r="H182">
            <v>13050.36</v>
          </cell>
          <cell r="I182">
            <v>12656.34</v>
          </cell>
          <cell r="J182">
            <v>13491.36</v>
          </cell>
          <cell r="K182">
            <v>13362.16</v>
          </cell>
          <cell r="L182">
            <v>13423.71</v>
          </cell>
          <cell r="M182">
            <v>13130.16</v>
          </cell>
          <cell r="N182">
            <v>12687.56</v>
          </cell>
          <cell r="O182">
            <v>12059.67</v>
          </cell>
          <cell r="P182">
            <v>12141.28</v>
          </cell>
          <cell r="Q182">
            <v>12197.03</v>
          </cell>
          <cell r="R182">
            <v>11949.66</v>
          </cell>
          <cell r="S182">
            <v>11591.61</v>
          </cell>
          <cell r="T182">
            <v>11457.26</v>
          </cell>
          <cell r="U182">
            <v>11079.87</v>
          </cell>
          <cell r="V182">
            <v>11054.47</v>
          </cell>
          <cell r="W182">
            <v>10148.6</v>
          </cell>
          <cell r="X182">
            <v>10952.05</v>
          </cell>
          <cell r="Y182">
            <v>11603.55</v>
          </cell>
          <cell r="Z182">
            <v>11899.94</v>
          </cell>
          <cell r="AA182">
            <v>12763.7</v>
          </cell>
          <cell r="AB182">
            <v>12188.49</v>
          </cell>
          <cell r="AC182">
            <v>13405.08</v>
          </cell>
          <cell r="AD182">
            <v>13337.17</v>
          </cell>
          <cell r="AE182">
            <v>12985.15</v>
          </cell>
          <cell r="AF182">
            <v>12681.41</v>
          </cell>
          <cell r="AG182">
            <v>12463.61</v>
          </cell>
          <cell r="AH182">
            <v>12121.76</v>
          </cell>
          <cell r="AI182">
            <v>12082.12</v>
          </cell>
          <cell r="AJ182">
            <v>12261.56</v>
          </cell>
          <cell r="AK182">
            <v>12183.08</v>
          </cell>
          <cell r="AL182">
            <v>11543.88</v>
          </cell>
          <cell r="AM182">
            <v>11562.74</v>
          </cell>
          <cell r="AN182">
            <v>11529.63</v>
          </cell>
          <cell r="AO182">
            <v>11403.92</v>
          </cell>
          <cell r="AP182">
            <v>11048.06</v>
          </cell>
          <cell r="AQ182">
            <v>10467.4</v>
          </cell>
          <cell r="AR182">
            <v>10015.64</v>
          </cell>
          <cell r="AS182">
            <v>9995.33</v>
          </cell>
          <cell r="AT182">
            <v>10731.8</v>
          </cell>
          <cell r="AU182">
            <v>10217.299999999999</v>
          </cell>
          <cell r="AV182">
            <v>9913.09</v>
          </cell>
          <cell r="AW182">
            <v>11016.75</v>
          </cell>
          <cell r="AX182">
            <v>11546.72</v>
          </cell>
          <cell r="AY182">
            <v>12319.79</v>
          </cell>
          <cell r="AZ182">
            <v>12214.99</v>
          </cell>
          <cell r="BA182">
            <v>11879.68</v>
          </cell>
          <cell r="BB182">
            <v>11583.27</v>
          </cell>
          <cell r="BC182">
            <v>10731.19</v>
          </cell>
          <cell r="BD182">
            <v>10436.280000000001</v>
          </cell>
          <cell r="BE182">
            <v>10323.41</v>
          </cell>
          <cell r="BF182">
            <v>10323.41</v>
          </cell>
          <cell r="BG182">
            <v>10536.46</v>
          </cell>
          <cell r="BH182">
            <v>10148.6</v>
          </cell>
          <cell r="BI182">
            <v>9892.91</v>
          </cell>
          <cell r="BJ182">
            <v>9892.91</v>
          </cell>
          <cell r="BK182">
            <v>10224.9</v>
          </cell>
          <cell r="BL182">
            <v>9760.1299999999992</v>
          </cell>
          <cell r="BM182">
            <v>9879.39</v>
          </cell>
          <cell r="BN182">
            <v>10553.3</v>
          </cell>
          <cell r="BO182">
            <v>10643.27</v>
          </cell>
          <cell r="BP182">
            <v>10145.18</v>
          </cell>
          <cell r="BQ182">
            <v>10197.9</v>
          </cell>
          <cell r="BR182">
            <v>10062</v>
          </cell>
          <cell r="BS182">
            <v>9787.1200000000008</v>
          </cell>
          <cell r="BT182">
            <v>10258.879999999999</v>
          </cell>
          <cell r="BU182">
            <v>9269.94</v>
          </cell>
          <cell r="BV182">
            <v>10154.129999999999</v>
          </cell>
          <cell r="BW182">
            <v>10961.08</v>
          </cell>
          <cell r="BX182">
            <v>10092.94</v>
          </cell>
          <cell r="BY182">
            <v>10150.209999999999</v>
          </cell>
          <cell r="BZ182">
            <v>10119.11</v>
          </cell>
          <cell r="CA182">
            <v>9787.3700000000008</v>
          </cell>
          <cell r="CB182">
            <v>9176.27</v>
          </cell>
          <cell r="CC182">
            <v>9381.4</v>
          </cell>
          <cell r="CD182">
            <v>9910</v>
          </cell>
          <cell r="CE182">
            <v>9814.98</v>
          </cell>
          <cell r="CF182">
            <v>9954.9500000000007</v>
          </cell>
          <cell r="CG182">
            <v>9687.89</v>
          </cell>
          <cell r="CH182">
            <v>8754.18</v>
          </cell>
          <cell r="CI182">
            <v>8825.27</v>
          </cell>
          <cell r="CJ182">
            <v>8250.17</v>
          </cell>
          <cell r="CK182">
            <v>7740.06</v>
          </cell>
          <cell r="CL182">
            <v>8297.4</v>
          </cell>
          <cell r="CM182">
            <v>8014.98</v>
          </cell>
          <cell r="CN182">
            <v>7491.2</v>
          </cell>
          <cell r="CO182">
            <v>7645.34</v>
          </cell>
          <cell r="CP182">
            <v>7405.7</v>
          </cell>
          <cell r="CQ182">
            <v>6987.76</v>
          </cell>
          <cell r="CR182">
            <v>6842.51</v>
          </cell>
          <cell r="CS182">
            <v>7050.53</v>
          </cell>
          <cell r="CT182">
            <v>6780.3</v>
          </cell>
          <cell r="CU182">
            <v>6545.76</v>
          </cell>
          <cell r="CV182">
            <v>5660.69</v>
          </cell>
          <cell r="CW182">
            <v>5217.76</v>
          </cell>
          <cell r="CX182">
            <v>4531.93</v>
          </cell>
          <cell r="CY182">
            <v>3995.5</v>
          </cell>
          <cell r="CZ182">
            <v>3664.74</v>
          </cell>
          <cell r="DA182">
            <v>3762.42</v>
          </cell>
          <cell r="DB182">
            <v>3742.27</v>
          </cell>
          <cell r="DC182">
            <v>3328</v>
          </cell>
          <cell r="DD182">
            <v>3110.95</v>
          </cell>
          <cell r="DE182">
            <v>4661.13</v>
          </cell>
          <cell r="DF182">
            <v>5194.97</v>
          </cell>
          <cell r="DG182">
            <v>5383.37</v>
          </cell>
          <cell r="DH182">
            <v>5480.59</v>
          </cell>
          <cell r="DI182">
            <v>5749.76</v>
          </cell>
          <cell r="DJ182">
            <v>5406.07</v>
          </cell>
          <cell r="DK182">
            <v>5787.5</v>
          </cell>
          <cell r="DL182">
            <v>6501.91</v>
          </cell>
          <cell r="DM182">
            <v>6141.2</v>
          </cell>
          <cell r="DN182">
            <v>6283.06</v>
          </cell>
          <cell r="DO182">
            <v>6283.06</v>
          </cell>
          <cell r="DP182">
            <v>6196.8</v>
          </cell>
          <cell r="DQ182">
            <v>5447.31</v>
          </cell>
          <cell r="DR182">
            <v>4938.24</v>
          </cell>
          <cell r="DS182">
            <v>5159.6400000000003</v>
          </cell>
          <cell r="DT182">
            <v>4679.24</v>
          </cell>
        </row>
        <row r="183">
          <cell r="A183" t="str">
            <v>Brilliance Moderate</v>
          </cell>
          <cell r="B183" t="str">
            <v>Sun Life Financial Indonesia</v>
          </cell>
          <cell r="C183" t="str">
            <v>RIE</v>
          </cell>
          <cell r="D183" t="str">
            <v>RIE</v>
          </cell>
          <cell r="E183" t="str">
            <v>Equity</v>
          </cell>
          <cell r="F183">
            <v>1692.25</v>
          </cell>
          <cell r="G183">
            <v>1641.91</v>
          </cell>
          <cell r="H183">
            <v>1626.35</v>
          </cell>
          <cell r="I183">
            <v>1570.64</v>
          </cell>
          <cell r="J183">
            <v>1562.85</v>
          </cell>
          <cell r="K183">
            <v>1433.21</v>
          </cell>
          <cell r="L183">
            <v>1549.2</v>
          </cell>
          <cell r="M183">
            <v>1646.22</v>
          </cell>
          <cell r="N183">
            <v>1681.56</v>
          </cell>
          <cell r="O183">
            <v>2.347</v>
          </cell>
          <cell r="R183">
            <v>2.33</v>
          </cell>
          <cell r="S183">
            <v>2.2494999999999998</v>
          </cell>
          <cell r="T183">
            <v>2.3593999999999999</v>
          </cell>
          <cell r="V183">
            <v>2014.78</v>
          </cell>
          <cell r="W183">
            <v>2014.78</v>
          </cell>
          <cell r="X183">
            <v>1949.73</v>
          </cell>
          <cell r="Y183">
            <v>1952.19</v>
          </cell>
          <cell r="Z183">
            <v>2014.78</v>
          </cell>
          <cell r="AA183">
            <v>2014.78</v>
          </cell>
          <cell r="AB183">
            <v>2014.78</v>
          </cell>
          <cell r="AC183">
            <v>2014.78</v>
          </cell>
          <cell r="AD183">
            <v>2014.78</v>
          </cell>
          <cell r="AE183">
            <v>1949.73</v>
          </cell>
          <cell r="AF183">
            <v>1952.19</v>
          </cell>
          <cell r="AG183">
            <v>1921.18</v>
          </cell>
          <cell r="AH183">
            <v>1874.98</v>
          </cell>
          <cell r="AI183">
            <v>1975.4</v>
          </cell>
          <cell r="AJ183">
            <v>1797.5</v>
          </cell>
          <cell r="AK183">
            <v>2000.41</v>
          </cell>
          <cell r="AL183">
            <v>2141.81</v>
          </cell>
          <cell r="AM183">
            <v>1959.9</v>
          </cell>
          <cell r="AN183">
            <v>1953.14</v>
          </cell>
          <cell r="AO183">
            <v>1932.8</v>
          </cell>
          <cell r="AP183">
            <v>1845.74</v>
          </cell>
          <cell r="AQ183">
            <v>1706.3</v>
          </cell>
          <cell r="AR183">
            <v>1760.04</v>
          </cell>
          <cell r="AS183">
            <v>1853.36</v>
          </cell>
          <cell r="AT183">
            <v>1824.98</v>
          </cell>
          <cell r="AU183">
            <v>1823.62</v>
          </cell>
          <cell r="AV183">
            <v>1711.03</v>
          </cell>
          <cell r="AW183">
            <v>1514.5</v>
          </cell>
          <cell r="AX183">
            <v>1411.36</v>
          </cell>
          <cell r="AY183">
            <v>1287.79</v>
          </cell>
          <cell r="AZ183">
            <v>1207.93</v>
          </cell>
          <cell r="BA183">
            <v>1290.54</v>
          </cell>
          <cell r="BB183">
            <v>1186.19</v>
          </cell>
          <cell r="BC183">
            <v>1072.1600000000001</v>
          </cell>
          <cell r="BD183">
            <v>1078.95</v>
          </cell>
          <cell r="BE183">
            <v>1014.34</v>
          </cell>
          <cell r="BF183">
            <v>1000</v>
          </cell>
          <cell r="BG183" t="e">
            <v>#N/A</v>
          </cell>
          <cell r="BH183" t="e">
            <v>#N/A</v>
          </cell>
          <cell r="BI183" t="e">
            <v>#N/A</v>
          </cell>
          <cell r="BJ183" t="e">
            <v>#N/A</v>
          </cell>
          <cell r="BK183" t="e">
            <v>#N/A</v>
          </cell>
          <cell r="BL183" t="e">
            <v>#N/A</v>
          </cell>
          <cell r="BM183" t="e">
            <v>#N/A</v>
          </cell>
          <cell r="BN183">
            <v>5990.11</v>
          </cell>
          <cell r="BO183">
            <v>5990.11</v>
          </cell>
          <cell r="BP183">
            <v>5791.81</v>
          </cell>
          <cell r="BQ183">
            <v>5796.47</v>
          </cell>
          <cell r="BR183">
            <v>5636.19</v>
          </cell>
          <cell r="BS183">
            <v>5647.75</v>
          </cell>
          <cell r="BT183">
            <v>5793.63</v>
          </cell>
          <cell r="BU183">
            <v>5476.22</v>
          </cell>
          <cell r="BV183">
            <v>5739.97</v>
          </cell>
          <cell r="BW183">
            <v>5922.08</v>
          </cell>
          <cell r="BX183">
            <v>5613.11</v>
          </cell>
          <cell r="BY183">
            <v>5594.42</v>
          </cell>
          <cell r="BZ183">
            <v>5558.18</v>
          </cell>
          <cell r="CA183">
            <v>5458.41</v>
          </cell>
          <cell r="CB183">
            <v>5233.1499999999996</v>
          </cell>
          <cell r="CC183">
            <v>5324.61</v>
          </cell>
          <cell r="CD183">
            <v>5537.88</v>
          </cell>
          <cell r="CE183">
            <v>5505.67</v>
          </cell>
          <cell r="CF183">
            <v>5555.96</v>
          </cell>
          <cell r="CG183">
            <v>5457.31</v>
          </cell>
          <cell r="CH183">
            <v>5133.7700000000004</v>
          </cell>
          <cell r="CI183">
            <v>5126.78</v>
          </cell>
          <cell r="CJ183">
            <v>4949.5200000000004</v>
          </cell>
          <cell r="CK183">
            <v>4775.43</v>
          </cell>
          <cell r="CL183">
            <v>4938.93</v>
          </cell>
          <cell r="CM183">
            <v>4816.76</v>
          </cell>
          <cell r="CN183">
            <v>4614.79</v>
          </cell>
          <cell r="CO183">
            <v>4668.08</v>
          </cell>
          <cell r="CP183">
            <v>4552.67</v>
          </cell>
          <cell r="CQ183">
            <v>4375.3500000000004</v>
          </cell>
          <cell r="CR183">
            <v>4303.75</v>
          </cell>
          <cell r="CS183">
            <v>4350.0200000000004</v>
          </cell>
          <cell r="CT183">
            <v>4239.3999999999996</v>
          </cell>
          <cell r="CU183">
            <v>4181.6000000000004</v>
          </cell>
          <cell r="CV183">
            <v>3772.85</v>
          </cell>
          <cell r="CW183">
            <v>3574.27</v>
          </cell>
          <cell r="CX183">
            <v>3306.49</v>
          </cell>
          <cell r="CY183">
            <v>3121.74</v>
          </cell>
          <cell r="CZ183">
            <v>2921.11</v>
          </cell>
          <cell r="DA183">
            <v>2951.63</v>
          </cell>
          <cell r="DB183">
            <v>2946.43</v>
          </cell>
          <cell r="DC183">
            <v>2745.59</v>
          </cell>
          <cell r="DD183">
            <v>2636.38</v>
          </cell>
          <cell r="DE183">
            <v>3206.5</v>
          </cell>
          <cell r="DF183">
            <v>3347.44</v>
          </cell>
          <cell r="DG183">
            <v>3386.97</v>
          </cell>
          <cell r="DH183">
            <v>3374.14</v>
          </cell>
          <cell r="DI183">
            <v>3462.46</v>
          </cell>
          <cell r="DJ183">
            <v>3339.61</v>
          </cell>
          <cell r="DK183">
            <v>3486.73</v>
          </cell>
          <cell r="DL183">
            <v>3700.42</v>
          </cell>
          <cell r="DM183">
            <v>3571.28</v>
          </cell>
          <cell r="DN183">
            <v>3608.5</v>
          </cell>
          <cell r="DO183">
            <v>3608.5</v>
          </cell>
          <cell r="DP183">
            <v>3613.71</v>
          </cell>
          <cell r="DQ183">
            <v>3345.14</v>
          </cell>
          <cell r="DR183">
            <v>3146.86</v>
          </cell>
          <cell r="DS183">
            <v>3267.62</v>
          </cell>
          <cell r="DT183">
            <v>3095.68</v>
          </cell>
        </row>
        <row r="184">
          <cell r="A184" t="str">
            <v>Brilliance Conservative</v>
          </cell>
          <cell r="B184" t="str">
            <v>Sun Life Financial Indonesia</v>
          </cell>
          <cell r="E184" t="str">
            <v>Fixed</v>
          </cell>
          <cell r="F184">
            <v>3066.53</v>
          </cell>
          <cell r="G184">
            <v>3035.86</v>
          </cell>
          <cell r="H184">
            <v>3017.01</v>
          </cell>
          <cell r="K184">
            <v>3096.77</v>
          </cell>
          <cell r="L184">
            <v>3096.77</v>
          </cell>
          <cell r="M184">
            <v>3096.77</v>
          </cell>
          <cell r="N184">
            <v>3003.38</v>
          </cell>
          <cell r="O184">
            <v>2922.6</v>
          </cell>
          <cell r="P184">
            <v>2930.68</v>
          </cell>
          <cell r="Q184">
            <v>2895.03</v>
          </cell>
          <cell r="R184">
            <v>2792.96</v>
          </cell>
          <cell r="S184">
            <v>2786.31</v>
          </cell>
          <cell r="T184">
            <v>2714.23</v>
          </cell>
          <cell r="U184">
            <v>2726.75</v>
          </cell>
          <cell r="V184">
            <v>2671.19</v>
          </cell>
          <cell r="W184">
            <v>2537.7199999999998</v>
          </cell>
          <cell r="X184">
            <v>2649.59</v>
          </cell>
          <cell r="Y184">
            <v>2698.76</v>
          </cell>
          <cell r="Z184">
            <v>2732.85</v>
          </cell>
          <cell r="AA184">
            <v>2766.67</v>
          </cell>
          <cell r="AB184">
            <v>2794.9</v>
          </cell>
          <cell r="AC184">
            <v>2857.34</v>
          </cell>
          <cell r="AD184">
            <v>2914.17</v>
          </cell>
          <cell r="AE184">
            <v>2874.32</v>
          </cell>
          <cell r="AF184">
            <v>2726.2</v>
          </cell>
          <cell r="AG184">
            <v>2732.78</v>
          </cell>
          <cell r="AH184">
            <v>2667.19</v>
          </cell>
          <cell r="AI184">
            <v>2601.25</v>
          </cell>
          <cell r="AJ184">
            <v>2623.26</v>
          </cell>
          <cell r="AK184">
            <v>2621.7</v>
          </cell>
          <cell r="AL184">
            <v>2574.64</v>
          </cell>
          <cell r="AM184">
            <v>2586.02</v>
          </cell>
          <cell r="AN184">
            <v>2580.11</v>
          </cell>
          <cell r="AO184">
            <v>2558.5100000000002</v>
          </cell>
          <cell r="AP184">
            <v>2495.59</v>
          </cell>
          <cell r="AQ184">
            <v>2429.4</v>
          </cell>
          <cell r="AR184">
            <v>2444.34</v>
          </cell>
          <cell r="AS184">
            <v>2418.0100000000002</v>
          </cell>
          <cell r="AT184">
            <v>2587.34</v>
          </cell>
          <cell r="AU184">
            <v>2454.56</v>
          </cell>
          <cell r="AV184">
            <v>2440.14</v>
          </cell>
          <cell r="AW184">
            <v>2522.7399999999998</v>
          </cell>
          <cell r="AX184">
            <v>1054.5899999999999</v>
          </cell>
          <cell r="AY184">
            <v>1031.47</v>
          </cell>
          <cell r="AZ184">
            <v>1014.3</v>
          </cell>
          <cell r="BA184">
            <v>1061.1500000000001</v>
          </cell>
          <cell r="BB184">
            <v>1045.73</v>
          </cell>
          <cell r="BC184">
            <v>1023.56</v>
          </cell>
          <cell r="BD184">
            <v>1031.3699999999999</v>
          </cell>
          <cell r="BE184">
            <v>2745.48</v>
          </cell>
          <cell r="BF184">
            <v>2745.48</v>
          </cell>
          <cell r="BG184">
            <v>2537.7199999999998</v>
          </cell>
          <cell r="BH184">
            <v>2537.7199999999998</v>
          </cell>
          <cell r="BI184">
            <v>2590.48</v>
          </cell>
          <cell r="BJ184">
            <v>2590.48</v>
          </cell>
          <cell r="BK184">
            <v>2653.86</v>
          </cell>
          <cell r="BL184">
            <v>2571.9499999999998</v>
          </cell>
          <cell r="BM184">
            <v>2539.5500000000002</v>
          </cell>
          <cell r="BN184">
            <v>2610.92</v>
          </cell>
          <cell r="BO184">
            <v>2598.89</v>
          </cell>
          <cell r="BP184">
            <v>2614.17</v>
          </cell>
          <cell r="BQ184">
            <v>2624.71</v>
          </cell>
          <cell r="BR184">
            <v>2533.19</v>
          </cell>
          <cell r="BS184">
            <v>2456.84</v>
          </cell>
          <cell r="BT184">
            <v>2508.86</v>
          </cell>
          <cell r="BU184">
            <v>2414.29</v>
          </cell>
          <cell r="BV184">
            <v>2418.5100000000002</v>
          </cell>
          <cell r="BW184">
            <v>2371.1</v>
          </cell>
          <cell r="BX184">
            <v>2301.4899999999998</v>
          </cell>
          <cell r="BY184">
            <v>2292.77</v>
          </cell>
          <cell r="BZ184">
            <v>2257.7800000000002</v>
          </cell>
          <cell r="CA184">
            <v>2213.7399999999998</v>
          </cell>
          <cell r="CB184">
            <v>2133.66</v>
          </cell>
          <cell r="CC184">
            <v>2135.58</v>
          </cell>
          <cell r="CD184">
            <v>2226.6999999999998</v>
          </cell>
          <cell r="CE184">
            <v>2252.89</v>
          </cell>
          <cell r="CF184">
            <v>2275.63</v>
          </cell>
          <cell r="CG184">
            <v>2247.5100000000002</v>
          </cell>
          <cell r="CH184">
            <v>2162.5100000000002</v>
          </cell>
          <cell r="CI184">
            <v>2152.5300000000002</v>
          </cell>
          <cell r="CJ184">
            <v>2113.2600000000002</v>
          </cell>
          <cell r="CK184">
            <v>2010.58</v>
          </cell>
          <cell r="CL184">
            <v>2072.38</v>
          </cell>
          <cell r="CM184">
            <v>2022.59</v>
          </cell>
          <cell r="CN184">
            <v>1962.63</v>
          </cell>
          <cell r="CO184">
            <v>1959.85</v>
          </cell>
          <cell r="CP184">
            <v>1912.84</v>
          </cell>
          <cell r="CQ184">
            <v>1878.12</v>
          </cell>
          <cell r="CR184">
            <v>1849.01</v>
          </cell>
          <cell r="CS184">
            <v>1864.02</v>
          </cell>
          <cell r="CT184">
            <v>1819.19</v>
          </cell>
          <cell r="CU184">
            <v>1833.44</v>
          </cell>
          <cell r="CV184">
            <v>1736.57</v>
          </cell>
          <cell r="CW184">
            <v>1752.65</v>
          </cell>
          <cell r="CX184">
            <v>1637.88</v>
          </cell>
          <cell r="CY184">
            <v>1586.02</v>
          </cell>
          <cell r="CZ184">
            <v>1507.32</v>
          </cell>
          <cell r="DA184">
            <v>1613.09</v>
          </cell>
          <cell r="DB184">
            <v>1603.73</v>
          </cell>
          <cell r="DC184">
            <v>1418.54</v>
          </cell>
          <cell r="DD184">
            <v>1337.42</v>
          </cell>
          <cell r="DE184">
            <v>1528.27</v>
          </cell>
          <cell r="DF184">
            <v>1580.01</v>
          </cell>
          <cell r="DG184">
            <v>1581.24</v>
          </cell>
          <cell r="DH184">
            <v>1495.99</v>
          </cell>
          <cell r="DI184">
            <v>1512.66</v>
          </cell>
          <cell r="DJ184">
            <v>1500.81</v>
          </cell>
          <cell r="DK184">
            <v>1559.27</v>
          </cell>
          <cell r="DL184">
            <v>1589.87</v>
          </cell>
          <cell r="DM184">
            <v>1587.93</v>
          </cell>
          <cell r="DN184">
            <v>1559.84</v>
          </cell>
          <cell r="DO184">
            <v>1559.84</v>
          </cell>
          <cell r="DP184">
            <v>1594.18</v>
          </cell>
          <cell r="DQ184">
            <v>1564.89</v>
          </cell>
          <cell r="DR184">
            <v>1524.46</v>
          </cell>
          <cell r="DS184">
            <v>1573.43</v>
          </cell>
          <cell r="DT184">
            <v>1561.46</v>
          </cell>
        </row>
        <row r="185">
          <cell r="A185" t="str">
            <v>Brilliance Xtra Aggressive</v>
          </cell>
          <cell r="B185" t="str">
            <v>Sun Life Financial Indonesia</v>
          </cell>
          <cell r="C185" t="str">
            <v>RIE</v>
          </cell>
          <cell r="D185" t="str">
            <v>RIE</v>
          </cell>
          <cell r="E185" t="str">
            <v>Equity</v>
          </cell>
          <cell r="F185">
            <v>1838.55</v>
          </cell>
          <cell r="G185">
            <v>1808.52</v>
          </cell>
          <cell r="H185">
            <v>1824</v>
          </cell>
          <cell r="I185">
            <v>1768.78</v>
          </cell>
          <cell r="J185">
            <v>1899.62</v>
          </cell>
          <cell r="K185">
            <v>1880.27</v>
          </cell>
          <cell r="L185">
            <v>1896.6</v>
          </cell>
          <cell r="M185">
            <v>1859.49</v>
          </cell>
          <cell r="N185">
            <v>1801.45</v>
          </cell>
          <cell r="O185">
            <v>1709.62</v>
          </cell>
          <cell r="P185">
            <v>1719.06</v>
          </cell>
          <cell r="Q185">
            <v>1728.6</v>
          </cell>
          <cell r="R185">
            <v>1692.25</v>
          </cell>
          <cell r="S185">
            <v>1641.91</v>
          </cell>
          <cell r="T185">
            <v>1626.35</v>
          </cell>
          <cell r="U185">
            <v>1570.64</v>
          </cell>
          <cell r="V185">
            <v>1562.85</v>
          </cell>
          <cell r="W185">
            <v>1433.21</v>
          </cell>
          <cell r="X185">
            <v>1549.2</v>
          </cell>
          <cell r="Y185">
            <v>1646.22</v>
          </cell>
          <cell r="Z185">
            <v>1681.56</v>
          </cell>
          <cell r="AA185">
            <v>1488.66</v>
          </cell>
          <cell r="AB185">
            <v>1488.66</v>
          </cell>
          <cell r="AC185">
            <v>1488.66</v>
          </cell>
          <cell r="AD185">
            <v>1488.66</v>
          </cell>
          <cell r="AE185">
            <v>1409.97</v>
          </cell>
          <cell r="AF185">
            <v>1398.36</v>
          </cell>
          <cell r="AG185">
            <v>1347.94</v>
          </cell>
          <cell r="AH185">
            <v>1283.49</v>
          </cell>
          <cell r="AI185">
            <v>1340.52</v>
          </cell>
          <cell r="AJ185">
            <v>1229.8699999999999</v>
          </cell>
          <cell r="AK185">
            <v>1339.8</v>
          </cell>
          <cell r="AL185">
            <v>1450.27</v>
          </cell>
          <cell r="AM185">
            <v>1325.43</v>
          </cell>
          <cell r="AN185">
            <v>1328.68</v>
          </cell>
          <cell r="AO185">
            <v>1318.11</v>
          </cell>
          <cell r="AP185">
            <v>1269.07</v>
          </cell>
          <cell r="AQ185">
            <v>1217.75</v>
          </cell>
          <cell r="AR185">
            <v>1235.17</v>
          </cell>
          <cell r="AS185">
            <v>1320.7</v>
          </cell>
          <cell r="AT185">
            <v>1296.8800000000001</v>
          </cell>
          <cell r="AU185">
            <v>1335.64</v>
          </cell>
          <cell r="AV185">
            <v>1275.46</v>
          </cell>
          <cell r="AW185">
            <v>1167.51</v>
          </cell>
          <cell r="AX185">
            <v>1179.3399999999999</v>
          </cell>
          <cell r="AY185">
            <v>1109</v>
          </cell>
          <cell r="AZ185">
            <v>1044.2</v>
          </cell>
          <cell r="BA185">
            <v>1145.99</v>
          </cell>
          <cell r="BB185">
            <v>1092.76</v>
          </cell>
          <cell r="BC185">
            <v>1540.78</v>
          </cell>
          <cell r="BD185">
            <v>1540.78</v>
          </cell>
          <cell r="BE185">
            <v>1521.51</v>
          </cell>
          <cell r="BF185">
            <v>1521.51</v>
          </cell>
          <cell r="BG185">
            <v>1546.06</v>
          </cell>
          <cell r="BH185">
            <v>1433.21</v>
          </cell>
          <cell r="BI185" t="e">
            <v>#N/A</v>
          </cell>
          <cell r="BJ185" t="e">
            <v>#N/A</v>
          </cell>
          <cell r="BK185" t="e">
            <v>#N/A</v>
          </cell>
          <cell r="BL185" t="e">
            <v>#N/A</v>
          </cell>
          <cell r="BM185" t="e">
            <v>#N/A</v>
          </cell>
          <cell r="BN185">
            <v>1527.09</v>
          </cell>
          <cell r="BO185">
            <v>1527.09</v>
          </cell>
          <cell r="BP185">
            <v>1452.37</v>
          </cell>
          <cell r="BQ185">
            <v>1436.92</v>
          </cell>
          <cell r="BR185">
            <v>1400.83</v>
          </cell>
          <cell r="BS185">
            <v>1347.43</v>
          </cell>
          <cell r="BT185">
            <v>1413.01</v>
          </cell>
          <cell r="BU185">
            <v>1278.8800000000001</v>
          </cell>
          <cell r="BV185">
            <v>1416.53</v>
          </cell>
          <cell r="BW185">
            <v>1537.52</v>
          </cell>
          <cell r="BX185">
            <v>1404.44</v>
          </cell>
          <cell r="BY185">
            <v>1414.1</v>
          </cell>
          <cell r="BZ185">
            <v>1417.6</v>
          </cell>
          <cell r="CA185">
            <v>1360.65</v>
          </cell>
          <cell r="CB185">
            <v>1275.3900000000001</v>
          </cell>
          <cell r="CC185">
            <v>1326.52</v>
          </cell>
          <cell r="CD185">
            <v>1408.17</v>
          </cell>
          <cell r="CE185">
            <v>1388.12</v>
          </cell>
          <cell r="CF185">
            <v>1417.13</v>
          </cell>
          <cell r="CG185">
            <v>1363.12</v>
          </cell>
          <cell r="CH185">
            <v>1227.28</v>
          </cell>
          <cell r="CI185">
            <v>1234.6600000000001</v>
          </cell>
          <cell r="CJ185">
            <v>1144.44</v>
          </cell>
          <cell r="CK185">
            <v>1064.4100000000001</v>
          </cell>
          <cell r="CL185">
            <v>1174.1199999999999</v>
          </cell>
          <cell r="CM185">
            <v>1123.96</v>
          </cell>
          <cell r="CN185">
            <v>1036.2</v>
          </cell>
          <cell r="CO185">
            <v>1050.5</v>
          </cell>
          <cell r="CP185">
            <v>1010.42</v>
          </cell>
          <cell r="CQ185">
            <v>960.13</v>
          </cell>
          <cell r="CR185">
            <v>940.92</v>
          </cell>
          <cell r="CS185">
            <v>975.69</v>
          </cell>
          <cell r="CT185">
            <v>945.1</v>
          </cell>
          <cell r="CU185">
            <v>911.27</v>
          </cell>
          <cell r="CV185">
            <v>799.36</v>
          </cell>
          <cell r="CW185">
            <v>741.69</v>
          </cell>
          <cell r="CX185">
            <v>615.72</v>
          </cell>
          <cell r="CY185">
            <v>522.83000000000004</v>
          </cell>
          <cell r="CZ185">
            <v>479.91</v>
          </cell>
          <cell r="DA185">
            <v>492.3</v>
          </cell>
          <cell r="DB185">
            <v>491.95</v>
          </cell>
          <cell r="DC185">
            <v>437.18</v>
          </cell>
          <cell r="DD185">
            <v>404.64</v>
          </cell>
          <cell r="DE185">
            <v>657.49</v>
          </cell>
          <cell r="DF185">
            <v>790.23</v>
          </cell>
          <cell r="DG185">
            <v>841.85</v>
          </cell>
          <cell r="DH185">
            <v>888.08</v>
          </cell>
          <cell r="DI185">
            <v>923.65</v>
          </cell>
          <cell r="DJ185">
            <v>840.38</v>
          </cell>
          <cell r="DK185">
            <v>905.73</v>
          </cell>
          <cell r="DL185">
            <v>1028.08</v>
          </cell>
          <cell r="DM185">
            <v>986.56</v>
          </cell>
          <cell r="DN185" t="e">
            <v>#N/A</v>
          </cell>
          <cell r="DO185" t="e">
            <v>#N/A</v>
          </cell>
          <cell r="DP185" t="e">
            <v>#N/A</v>
          </cell>
          <cell r="DQ185" t="e">
            <v>#N/A</v>
          </cell>
          <cell r="DR185" t="e">
            <v>#N/A</v>
          </cell>
          <cell r="DS185" t="e">
            <v>#N/A</v>
          </cell>
          <cell r="DT185" t="e">
            <v>#N/A</v>
          </cell>
        </row>
        <row r="186">
          <cell r="A186" t="str">
            <v>Brilliance Xtra Dynamic</v>
          </cell>
          <cell r="B186" t="str">
            <v>Sun Life Financial Indonesia</v>
          </cell>
          <cell r="V186">
            <v>1156.3800000000001</v>
          </cell>
          <cell r="W186">
            <v>1156.3800000000001</v>
          </cell>
          <cell r="X186">
            <v>1098.43</v>
          </cell>
          <cell r="Y186">
            <v>1094.8499999999999</v>
          </cell>
          <cell r="Z186">
            <v>1156.3800000000001</v>
          </cell>
          <cell r="AA186">
            <v>1156.3800000000001</v>
          </cell>
          <cell r="AB186">
            <v>1156.3800000000001</v>
          </cell>
          <cell r="AC186">
            <v>1156.3800000000001</v>
          </cell>
          <cell r="AD186">
            <v>1156.3800000000001</v>
          </cell>
          <cell r="AE186">
            <v>1098.43</v>
          </cell>
          <cell r="AF186">
            <v>1094.8499999999999</v>
          </cell>
          <cell r="AG186">
            <v>1053.68</v>
          </cell>
          <cell r="AH186">
            <v>1007.64</v>
          </cell>
          <cell r="AI186">
            <v>1050.31</v>
          </cell>
          <cell r="AJ186">
            <v>958.62</v>
          </cell>
          <cell r="AK186">
            <v>1042.95</v>
          </cell>
          <cell r="AL186">
            <v>1128.26</v>
          </cell>
          <cell r="AM186">
            <v>1042.32</v>
          </cell>
          <cell r="AN186">
            <v>1042.3900000000001</v>
          </cell>
          <cell r="AO186">
            <v>1034.21</v>
          </cell>
          <cell r="AP186">
            <v>995.83</v>
          </cell>
          <cell r="AQ186">
            <v>953</v>
          </cell>
          <cell r="AR186">
            <v>969.59</v>
          </cell>
          <cell r="AS186">
            <v>1039.53</v>
          </cell>
          <cell r="AT186" t="e">
            <v>#N/A</v>
          </cell>
          <cell r="AU186" t="e">
            <v>#N/A</v>
          </cell>
          <cell r="AV186" t="e">
            <v>#N/A</v>
          </cell>
          <cell r="AW186" t="e">
            <v>#N/A</v>
          </cell>
          <cell r="AX186" t="e">
            <v>#N/A</v>
          </cell>
          <cell r="AY186" t="e">
            <v>#N/A</v>
          </cell>
          <cell r="AZ186" t="e">
            <v>#N/A</v>
          </cell>
          <cell r="BA186" t="e">
            <v>#N/A</v>
          </cell>
          <cell r="BB186" t="e">
            <v>#N/A</v>
          </cell>
          <cell r="BC186" t="e">
            <v>#N/A</v>
          </cell>
          <cell r="BD186" t="e">
            <v>#N/A</v>
          </cell>
          <cell r="BE186" t="e">
            <v>#N/A</v>
          </cell>
          <cell r="BF186" t="e">
            <v>#N/A</v>
          </cell>
          <cell r="BG186" t="e">
            <v>#N/A</v>
          </cell>
          <cell r="BH186" t="e">
            <v>#N/A</v>
          </cell>
          <cell r="BI186" t="e">
            <v>#N/A</v>
          </cell>
          <cell r="BJ186" t="e">
            <v>#N/A</v>
          </cell>
          <cell r="BK186" t="e">
            <v>#N/A</v>
          </cell>
          <cell r="BL186" t="e">
            <v>#N/A</v>
          </cell>
          <cell r="BM186" t="e">
            <v>#N/A</v>
          </cell>
          <cell r="BN186">
            <v>1486.87</v>
          </cell>
          <cell r="BO186">
            <v>1486.87</v>
          </cell>
          <cell r="BP186">
            <v>1468.25</v>
          </cell>
          <cell r="BQ186">
            <v>1469.56</v>
          </cell>
          <cell r="BR186">
            <v>1465.27</v>
          </cell>
          <cell r="BS186">
            <v>1459.79</v>
          </cell>
          <cell r="BT186">
            <v>1461.66</v>
          </cell>
          <cell r="BU186">
            <v>1450.11</v>
          </cell>
          <cell r="BV186">
            <v>1476.91</v>
          </cell>
          <cell r="BW186">
            <v>1498.59</v>
          </cell>
          <cell r="BX186">
            <v>1475.1</v>
          </cell>
          <cell r="BY186">
            <v>1478.2</v>
          </cell>
          <cell r="BZ186">
            <v>1477.23</v>
          </cell>
          <cell r="CA186">
            <v>1463.18</v>
          </cell>
          <cell r="CB186">
            <v>1438.05</v>
          </cell>
          <cell r="CC186">
            <v>1448.75</v>
          </cell>
          <cell r="CD186">
            <v>1465.17</v>
          </cell>
          <cell r="CE186">
            <v>1461.24</v>
          </cell>
          <cell r="CF186">
            <v>1467.33</v>
          </cell>
          <cell r="CG186">
            <v>1445.54</v>
          </cell>
          <cell r="CH186">
            <v>1400.41</v>
          </cell>
          <cell r="CI186">
            <v>1403.68</v>
          </cell>
          <cell r="CJ186">
            <v>1374.02</v>
          </cell>
          <cell r="CK186">
            <v>1354.24</v>
          </cell>
          <cell r="CL186">
            <v>1390.59</v>
          </cell>
          <cell r="CM186">
            <v>1379.89</v>
          </cell>
          <cell r="CN186">
            <v>1352.62</v>
          </cell>
          <cell r="CO186">
            <v>1358.87</v>
          </cell>
          <cell r="CP186">
            <v>1347.96</v>
          </cell>
          <cell r="CQ186">
            <v>1312.41</v>
          </cell>
          <cell r="CR186">
            <v>1302.18</v>
          </cell>
          <cell r="CS186">
            <v>1360.85</v>
          </cell>
          <cell r="CT186">
            <v>1330.05</v>
          </cell>
          <cell r="CU186">
            <v>1282.97</v>
          </cell>
          <cell r="CV186">
            <v>1180.02</v>
          </cell>
          <cell r="CW186">
            <v>1139.92</v>
          </cell>
          <cell r="CX186">
            <v>1046.58</v>
          </cell>
          <cell r="CY186">
            <v>980.06</v>
          </cell>
          <cell r="CZ186">
            <v>953.51</v>
          </cell>
          <cell r="DA186">
            <v>954.22</v>
          </cell>
          <cell r="DB186">
            <v>959.14</v>
          </cell>
          <cell r="DC186">
            <v>948.1</v>
          </cell>
          <cell r="DD186">
            <v>940.7</v>
          </cell>
          <cell r="DE186">
            <v>960.17</v>
          </cell>
          <cell r="DF186">
            <v>969.03</v>
          </cell>
          <cell r="DG186">
            <v>968.53</v>
          </cell>
          <cell r="DH186">
            <v>978.38</v>
          </cell>
          <cell r="DI186">
            <v>980.35</v>
          </cell>
          <cell r="DJ186">
            <v>968.94</v>
          </cell>
          <cell r="DK186">
            <v>981.03</v>
          </cell>
          <cell r="DL186">
            <v>1006.88</v>
          </cell>
          <cell r="DM186">
            <v>995.2</v>
          </cell>
          <cell r="DN186" t="e">
            <v>#N/A</v>
          </cell>
          <cell r="DO186" t="e">
            <v>#N/A</v>
          </cell>
          <cell r="DP186" t="e">
            <v>#N/A</v>
          </cell>
          <cell r="DQ186" t="e">
            <v>#N/A</v>
          </cell>
          <cell r="DR186" t="e">
            <v>#N/A</v>
          </cell>
          <cell r="DS186" t="e">
            <v>#N/A</v>
          </cell>
          <cell r="DT186" t="e">
            <v>#N/A</v>
          </cell>
        </row>
        <row r="187">
          <cell r="A187" t="str">
            <v>Brilliance Xtra Prima</v>
          </cell>
          <cell r="B187" t="str">
            <v>Sun Life Financial Indonesia</v>
          </cell>
          <cell r="D187" t="str">
            <v>DFF</v>
          </cell>
          <cell r="E187" t="str">
            <v>USDManaged</v>
          </cell>
          <cell r="F187">
            <v>2.5272999999999999</v>
          </cell>
          <cell r="G187">
            <v>2.5042</v>
          </cell>
          <cell r="H187">
            <v>2.4906000000000001</v>
          </cell>
          <cell r="I187">
            <v>2.5057</v>
          </cell>
          <cell r="J187">
            <v>2.5424000000000002</v>
          </cell>
          <cell r="K187">
            <v>2.4821</v>
          </cell>
          <cell r="L187">
            <v>2.5087000000000002</v>
          </cell>
          <cell r="M187">
            <v>2.5569000000000002</v>
          </cell>
          <cell r="N187">
            <v>2.5621</v>
          </cell>
          <cell r="O187">
            <v>2.5912000000000002</v>
          </cell>
          <cell r="P187">
            <v>2.637</v>
          </cell>
          <cell r="Q187">
            <v>2.6318000000000001</v>
          </cell>
          <cell r="R187">
            <v>2.6459999999999999</v>
          </cell>
          <cell r="S187">
            <v>2.6364000000000001</v>
          </cell>
          <cell r="T187">
            <v>2.5788000000000002</v>
          </cell>
          <cell r="U187">
            <v>2.5888</v>
          </cell>
          <cell r="V187">
            <v>2.5712999999999999</v>
          </cell>
          <cell r="W187">
            <v>2.5226999999999999</v>
          </cell>
          <cell r="X187">
            <v>2.5626000000000002</v>
          </cell>
          <cell r="Y187">
            <v>2.54</v>
          </cell>
          <cell r="Z187">
            <v>1096.6500000000001</v>
          </cell>
          <cell r="AA187">
            <v>1096.6500000000001</v>
          </cell>
          <cell r="AB187">
            <v>1096.6500000000001</v>
          </cell>
          <cell r="AC187">
            <v>1096.6500000000001</v>
          </cell>
          <cell r="AD187">
            <v>1096.6500000000001</v>
          </cell>
          <cell r="AE187">
            <v>1055.2</v>
          </cell>
          <cell r="AF187">
            <v>1045.3399999999999</v>
          </cell>
          <cell r="AG187">
            <v>1021.13</v>
          </cell>
          <cell r="AH187">
            <v>1002.62</v>
          </cell>
          <cell r="AI187">
            <v>1003.27</v>
          </cell>
          <cell r="AJ187">
            <v>994.86</v>
          </cell>
          <cell r="AK187">
            <v>1009.34</v>
          </cell>
          <cell r="AL187">
            <v>1021.2</v>
          </cell>
          <cell r="AM187">
            <v>1005.68</v>
          </cell>
          <cell r="AN187">
            <v>1005.29</v>
          </cell>
          <cell r="AO187">
            <v>1005.9</v>
          </cell>
          <cell r="AP187">
            <v>996.53</v>
          </cell>
          <cell r="AQ187">
            <v>985.06</v>
          </cell>
          <cell r="AR187">
            <v>992.19</v>
          </cell>
          <cell r="AS187">
            <v>1006.73</v>
          </cell>
          <cell r="AT187" t="e">
            <v>#N/A</v>
          </cell>
          <cell r="AU187" t="e">
            <v>#N/A</v>
          </cell>
          <cell r="AV187" t="e">
            <v>#N/A</v>
          </cell>
          <cell r="AW187" t="e">
            <v>#N/A</v>
          </cell>
          <cell r="AX187" t="e">
            <v>#N/A</v>
          </cell>
          <cell r="AY187" t="e">
            <v>#N/A</v>
          </cell>
          <cell r="AZ187" t="e">
            <v>#N/A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E187" t="e">
            <v>#N/A</v>
          </cell>
          <cell r="BF187" t="e">
            <v>#N/A</v>
          </cell>
          <cell r="BG187" t="e">
            <v>#N/A</v>
          </cell>
          <cell r="BH187" t="e">
            <v>#N/A</v>
          </cell>
          <cell r="BI187" t="e">
            <v>#N/A</v>
          </cell>
          <cell r="BJ187" t="e">
            <v>#N/A</v>
          </cell>
          <cell r="BK187" t="e">
            <v>#N/A</v>
          </cell>
          <cell r="BL187" t="e">
            <v>#N/A</v>
          </cell>
          <cell r="BM187" t="e">
            <v>#N/A</v>
          </cell>
          <cell r="BN187">
            <v>1878.44</v>
          </cell>
          <cell r="BO187">
            <v>1878.44</v>
          </cell>
          <cell r="BP187">
            <v>1909.05</v>
          </cell>
          <cell r="BQ187">
            <v>1913.29</v>
          </cell>
          <cell r="BR187">
            <v>1851.66</v>
          </cell>
          <cell r="BS187">
            <v>1777.87</v>
          </cell>
          <cell r="BT187">
            <v>1818.8</v>
          </cell>
          <cell r="BU187">
            <v>1742.31</v>
          </cell>
          <cell r="BV187">
            <v>1710.7</v>
          </cell>
          <cell r="BW187">
            <v>1664.45</v>
          </cell>
          <cell r="BX187">
            <v>1617.87</v>
          </cell>
          <cell r="BY187">
            <v>1610.45</v>
          </cell>
          <cell r="BZ187">
            <v>1588.6</v>
          </cell>
          <cell r="CA187">
            <v>1537.59</v>
          </cell>
          <cell r="CB187">
            <v>1459.25</v>
          </cell>
          <cell r="CC187">
            <v>1444.77</v>
          </cell>
          <cell r="CD187">
            <v>1513.48</v>
          </cell>
          <cell r="CE187">
            <v>1537.07</v>
          </cell>
          <cell r="CF187">
            <v>1556.14</v>
          </cell>
          <cell r="CG187">
            <v>1546.86</v>
          </cell>
          <cell r="CH187">
            <v>1504.07</v>
          </cell>
          <cell r="CI187">
            <v>1486.45</v>
          </cell>
          <cell r="CJ187">
            <v>1457.44</v>
          </cell>
          <cell r="CK187">
            <v>1386.76</v>
          </cell>
          <cell r="CL187">
            <v>1422.19</v>
          </cell>
          <cell r="CM187">
            <v>1391.12</v>
          </cell>
          <cell r="CN187">
            <v>1336.47</v>
          </cell>
          <cell r="CO187">
            <v>1335.04</v>
          </cell>
          <cell r="CP187">
            <v>1299.77</v>
          </cell>
          <cell r="CQ187">
            <v>1286.1300000000001</v>
          </cell>
          <cell r="CR187">
            <v>1271.3599999999999</v>
          </cell>
          <cell r="CS187">
            <v>1273.1600000000001</v>
          </cell>
          <cell r="CT187">
            <v>1241.95</v>
          </cell>
          <cell r="CU187">
            <v>1248.22</v>
          </cell>
          <cell r="CV187">
            <v>1195.6600000000001</v>
          </cell>
          <cell r="CW187">
            <v>1220.03</v>
          </cell>
          <cell r="CX187">
            <v>1148.17</v>
          </cell>
          <cell r="CY187">
            <v>1127.17</v>
          </cell>
          <cell r="CZ187">
            <v>1100.48</v>
          </cell>
          <cell r="DA187">
            <v>1119.5</v>
          </cell>
          <cell r="DB187">
            <v>1101.3499999999999</v>
          </cell>
          <cell r="DC187">
            <v>1031.53</v>
          </cell>
          <cell r="DD187">
            <v>982</v>
          </cell>
          <cell r="DE187">
            <v>1039.1500000000001</v>
          </cell>
          <cell r="DF187">
            <v>1049.83</v>
          </cell>
          <cell r="DG187">
            <v>1038.72</v>
          </cell>
          <cell r="DH187">
            <v>1006.62</v>
          </cell>
          <cell r="DI187" t="e">
            <v>#N/A</v>
          </cell>
          <cell r="DJ187" t="e">
            <v>#N/A</v>
          </cell>
          <cell r="DK187" t="e">
            <v>#N/A</v>
          </cell>
          <cell r="DL187" t="e">
            <v>#N/A</v>
          </cell>
          <cell r="DM187" t="e">
            <v>#N/A</v>
          </cell>
          <cell r="DN187" t="e">
            <v>#N/A</v>
          </cell>
          <cell r="DO187" t="e">
            <v>#N/A</v>
          </cell>
          <cell r="DP187" t="e">
            <v>#N/A</v>
          </cell>
          <cell r="DQ187" t="e">
            <v>#N/A</v>
          </cell>
          <cell r="DR187" t="e">
            <v>#N/A</v>
          </cell>
          <cell r="DS187" t="e">
            <v>#N/A</v>
          </cell>
          <cell r="DT187" t="e">
            <v>#N/A</v>
          </cell>
        </row>
        <row r="188">
          <cell r="A188" t="str">
            <v>Brilliance Xtra Progressive</v>
          </cell>
          <cell r="B188" t="str">
            <v>Sun Life Financial Indonesia</v>
          </cell>
          <cell r="V188">
            <v>1090.42</v>
          </cell>
          <cell r="W188">
            <v>1090.42</v>
          </cell>
          <cell r="X188">
            <v>1076.95</v>
          </cell>
          <cell r="Y188">
            <v>1082.54</v>
          </cell>
          <cell r="Z188">
            <v>1090.42</v>
          </cell>
          <cell r="AA188">
            <v>1090.42</v>
          </cell>
          <cell r="AB188">
            <v>1090.42</v>
          </cell>
          <cell r="AC188">
            <v>1090.42</v>
          </cell>
          <cell r="AD188">
            <v>1090.42</v>
          </cell>
          <cell r="AE188">
            <v>1076.95</v>
          </cell>
          <cell r="AF188">
            <v>1082.54</v>
          </cell>
          <cell r="AG188">
            <v>1054.44</v>
          </cell>
          <cell r="AH188">
            <v>1018.8</v>
          </cell>
          <cell r="AI188">
            <v>1059.46</v>
          </cell>
          <cell r="AJ188">
            <v>986.74</v>
          </cell>
          <cell r="AK188">
            <v>1061.6300000000001</v>
          </cell>
          <cell r="AL188">
            <v>1124.77</v>
          </cell>
          <cell r="AM188">
            <v>1040.42</v>
          </cell>
          <cell r="AN188">
            <v>1043.51</v>
          </cell>
          <cell r="AO188">
            <v>1037.28</v>
          </cell>
          <cell r="AP188">
            <v>996.04</v>
          </cell>
          <cell r="AQ188">
            <v>929.26</v>
          </cell>
          <cell r="AR188">
            <v>954.59</v>
          </cell>
          <cell r="AS188">
            <v>1000.47</v>
          </cell>
          <cell r="AT188" t="e">
            <v>#N/A</v>
          </cell>
          <cell r="AU188" t="e">
            <v>#N/A</v>
          </cell>
          <cell r="AV188" t="e">
            <v>#N/A</v>
          </cell>
          <cell r="AW188" t="e">
            <v>#N/A</v>
          </cell>
          <cell r="AX188" t="e">
            <v>#N/A</v>
          </cell>
          <cell r="AY188" t="e">
            <v>#N/A</v>
          </cell>
          <cell r="AZ188" t="e">
            <v>#N/A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E188" t="e">
            <v>#N/A</v>
          </cell>
          <cell r="BF188" t="e">
            <v>#N/A</v>
          </cell>
          <cell r="BG188" t="e">
            <v>#N/A</v>
          </cell>
          <cell r="BH188" t="e">
            <v>#N/A</v>
          </cell>
          <cell r="BI188" t="e">
            <v>#N/A</v>
          </cell>
          <cell r="BJ188" t="e">
            <v>#N/A</v>
          </cell>
          <cell r="BK188" t="e">
            <v>#N/A</v>
          </cell>
          <cell r="BL188" t="e">
            <v>#N/A</v>
          </cell>
          <cell r="BM188" t="e">
            <v>#N/A</v>
          </cell>
          <cell r="BN188">
            <v>1244.9100000000001</v>
          </cell>
          <cell r="BO188">
            <v>1244.9100000000001</v>
          </cell>
          <cell r="BP188">
            <v>1264.33</v>
          </cell>
          <cell r="BQ188">
            <v>1279.24</v>
          </cell>
          <cell r="BR188">
            <v>1251.05</v>
          </cell>
          <cell r="BS188">
            <v>1243.78</v>
          </cell>
          <cell r="BT188">
            <v>1243.8499999999999</v>
          </cell>
          <cell r="BU188">
            <v>1230.25</v>
          </cell>
          <cell r="BV188">
            <v>1232.8</v>
          </cell>
          <cell r="BW188">
            <v>1225.26</v>
          </cell>
          <cell r="BX188">
            <v>1215.96</v>
          </cell>
          <cell r="BY188">
            <v>1215.45</v>
          </cell>
          <cell r="BZ188">
            <v>1208.21</v>
          </cell>
          <cell r="CA188">
            <v>1192.3599999999999</v>
          </cell>
          <cell r="CB188">
            <v>1179.4100000000001</v>
          </cell>
          <cell r="CC188">
            <v>1181.76</v>
          </cell>
          <cell r="CD188">
            <v>1206.67</v>
          </cell>
          <cell r="CE188">
            <v>1216.1400000000001</v>
          </cell>
          <cell r="CF188">
            <v>1210.81</v>
          </cell>
          <cell r="CG188">
            <v>1185.1400000000001</v>
          </cell>
          <cell r="CH188">
            <v>1176.79</v>
          </cell>
          <cell r="CI188">
            <v>1171.8900000000001</v>
          </cell>
          <cell r="CJ188">
            <v>1162.9000000000001</v>
          </cell>
          <cell r="CK188">
            <v>1137.44</v>
          </cell>
          <cell r="CL188">
            <v>1151.7</v>
          </cell>
          <cell r="CM188">
            <v>1144.3599999999999</v>
          </cell>
          <cell r="CN188">
            <v>1136.8900000000001</v>
          </cell>
          <cell r="CO188">
            <v>1132.82</v>
          </cell>
          <cell r="CP188">
            <v>1130.3599999999999</v>
          </cell>
          <cell r="CQ188">
            <v>1124.73</v>
          </cell>
          <cell r="CR188">
            <v>1116.08</v>
          </cell>
          <cell r="CS188">
            <v>1114.05</v>
          </cell>
          <cell r="CT188">
            <v>1105.67</v>
          </cell>
          <cell r="CU188">
            <v>1102.8699999999999</v>
          </cell>
          <cell r="CV188">
            <v>1092.52</v>
          </cell>
          <cell r="CW188">
            <v>1085.19</v>
          </cell>
          <cell r="CX188">
            <v>1068.1400000000001</v>
          </cell>
          <cell r="CY188">
            <v>1062.23</v>
          </cell>
          <cell r="CZ188">
            <v>1054.8499999999999</v>
          </cell>
          <cell r="DA188">
            <v>1051.6500000000001</v>
          </cell>
          <cell r="DB188">
            <v>1044.83</v>
          </cell>
          <cell r="DC188">
            <v>1034</v>
          </cell>
          <cell r="DD188">
            <v>1024.21</v>
          </cell>
          <cell r="DE188">
            <v>1019.52</v>
          </cell>
          <cell r="DF188">
            <v>1026.18</v>
          </cell>
          <cell r="DG188">
            <v>1020.05</v>
          </cell>
          <cell r="DH188">
            <v>1001.3</v>
          </cell>
          <cell r="DI188" t="e">
            <v>#N/A</v>
          </cell>
          <cell r="DJ188" t="e">
            <v>#N/A</v>
          </cell>
          <cell r="DK188" t="e">
            <v>#N/A</v>
          </cell>
          <cell r="DL188" t="e">
            <v>#N/A</v>
          </cell>
          <cell r="DM188" t="e">
            <v>#N/A</v>
          </cell>
          <cell r="DN188" t="e">
            <v>#N/A</v>
          </cell>
          <cell r="DO188" t="e">
            <v>#N/A</v>
          </cell>
          <cell r="DP188" t="e">
            <v>#N/A</v>
          </cell>
          <cell r="DQ188" t="e">
            <v>#N/A</v>
          </cell>
          <cell r="DR188" t="e">
            <v>#N/A</v>
          </cell>
          <cell r="DS188" t="e">
            <v>#N/A</v>
          </cell>
          <cell r="DT188" t="e">
            <v>#N/A</v>
          </cell>
        </row>
        <row r="189">
          <cell r="A189" t="str">
            <v>Brilliance USD Managed Fund</v>
          </cell>
          <cell r="B189" t="str">
            <v>Sun Life Financial Indonesia</v>
          </cell>
          <cell r="C189" t="str">
            <v>REF</v>
          </cell>
          <cell r="D189" t="str">
            <v>DFF</v>
          </cell>
          <cell r="E189" t="str">
            <v>USDManaged</v>
          </cell>
          <cell r="F189">
            <v>2.7427999999999999</v>
          </cell>
          <cell r="G189">
            <v>2.681</v>
          </cell>
          <cell r="H189">
            <v>2.6482999999999999</v>
          </cell>
          <cell r="I189">
            <v>2.6829999999999998</v>
          </cell>
          <cell r="J189">
            <v>2.7448000000000001</v>
          </cell>
          <cell r="K189">
            <v>2.7705000000000002</v>
          </cell>
          <cell r="L189">
            <v>2.7709999999999999</v>
          </cell>
          <cell r="M189">
            <v>2.7534999999999998</v>
          </cell>
          <cell r="N189">
            <v>2.6802999999999999</v>
          </cell>
          <cell r="O189">
            <v>2.6379000000000001</v>
          </cell>
          <cell r="P189">
            <v>2.6387</v>
          </cell>
          <cell r="Q189">
            <v>2.6025</v>
          </cell>
          <cell r="R189">
            <v>2.5272999999999999</v>
          </cell>
          <cell r="S189">
            <v>2.5042</v>
          </cell>
          <cell r="T189">
            <v>2.4906000000000001</v>
          </cell>
          <cell r="U189">
            <v>2.5057</v>
          </cell>
          <cell r="V189">
            <v>2.5424000000000002</v>
          </cell>
          <cell r="W189">
            <v>2.4821</v>
          </cell>
          <cell r="X189">
            <v>2.5087000000000002</v>
          </cell>
          <cell r="Y189">
            <v>2.5569000000000002</v>
          </cell>
          <cell r="Z189">
            <v>2.5621</v>
          </cell>
          <cell r="AA189">
            <v>2.5912000000000002</v>
          </cell>
          <cell r="AB189">
            <v>2.637</v>
          </cell>
          <cell r="AC189">
            <v>2.6318000000000001</v>
          </cell>
          <cell r="AD189">
            <v>2.6459999999999999</v>
          </cell>
          <cell r="AE189">
            <v>2.6364000000000001</v>
          </cell>
          <cell r="AF189">
            <v>2.5788000000000002</v>
          </cell>
          <cell r="AG189">
            <v>2.5888</v>
          </cell>
          <cell r="AH189">
            <v>2.5712999999999999</v>
          </cell>
          <cell r="AI189">
            <v>2.5226999999999999</v>
          </cell>
          <cell r="AJ189">
            <v>2.5626000000000002</v>
          </cell>
          <cell r="AK189">
            <v>2.54</v>
          </cell>
          <cell r="AL189">
            <v>2.4901</v>
          </cell>
          <cell r="AM189">
            <v>2.5175000000000001</v>
          </cell>
          <cell r="AN189">
            <v>2.4552999999999998</v>
          </cell>
          <cell r="AO189">
            <v>2.4342000000000001</v>
          </cell>
          <cell r="AP189">
            <v>2.4184000000000001</v>
          </cell>
          <cell r="AQ189">
            <v>2.343</v>
          </cell>
          <cell r="AR189">
            <v>2.347</v>
          </cell>
          <cell r="AS189">
            <v>2.34</v>
          </cell>
          <cell r="AT189">
            <v>2.42</v>
          </cell>
          <cell r="AU189">
            <v>2.33</v>
          </cell>
          <cell r="AV189">
            <v>2.2494999999999998</v>
          </cell>
          <cell r="AW189">
            <v>2.3593999999999999</v>
          </cell>
          <cell r="AX189">
            <v>2.3593999999999999</v>
          </cell>
          <cell r="AY189">
            <v>2.4552</v>
          </cell>
          <cell r="AZ189">
            <v>2.5341</v>
          </cell>
          <cell r="BA189">
            <v>2.4794</v>
          </cell>
          <cell r="BB189">
            <v>2.4820000000000002</v>
          </cell>
          <cell r="BC189">
            <v>2.5053000000000001</v>
          </cell>
          <cell r="BD189">
            <v>2.5531999999999999</v>
          </cell>
          <cell r="BE189">
            <v>2.544</v>
          </cell>
          <cell r="BF189">
            <v>2.544</v>
          </cell>
          <cell r="BG189">
            <v>2.5347</v>
          </cell>
          <cell r="BH189">
            <v>2.5165000000000002</v>
          </cell>
          <cell r="BI189">
            <v>2.4790000000000001</v>
          </cell>
          <cell r="BJ189">
            <v>2.4790000000000001</v>
          </cell>
          <cell r="BK189">
            <v>2.4780000000000002</v>
          </cell>
          <cell r="BL189">
            <v>2.39</v>
          </cell>
          <cell r="BM189">
            <v>2.34</v>
          </cell>
          <cell r="BN189">
            <v>2.38</v>
          </cell>
          <cell r="BO189">
            <v>2.4081000000000001</v>
          </cell>
          <cell r="BP189">
            <v>2.4106000000000001</v>
          </cell>
          <cell r="BQ189">
            <v>2.3780999999999999</v>
          </cell>
          <cell r="BR189">
            <v>2.355</v>
          </cell>
          <cell r="BS189">
            <v>2.3290999999999999</v>
          </cell>
          <cell r="BT189">
            <v>2.3490000000000002</v>
          </cell>
          <cell r="BU189">
            <v>2.2532000000000001</v>
          </cell>
          <cell r="BV189">
            <v>2.3256999999999999</v>
          </cell>
          <cell r="BW189">
            <v>2.3178999999999998</v>
          </cell>
          <cell r="BX189">
            <v>2.2738999999999998</v>
          </cell>
          <cell r="BY189">
            <v>2.2629999999999999</v>
          </cell>
          <cell r="BZ189">
            <v>2.2141999999999999</v>
          </cell>
          <cell r="CA189">
            <v>2.1945999999999999</v>
          </cell>
          <cell r="CB189">
            <v>2.1903999999999999</v>
          </cell>
          <cell r="CC189">
            <v>2.1833999999999998</v>
          </cell>
          <cell r="CD189">
            <v>2.2124999999999999</v>
          </cell>
          <cell r="CE189">
            <v>2.2627000000000002</v>
          </cell>
          <cell r="CF189">
            <v>2.3127</v>
          </cell>
          <cell r="CG189">
            <v>2.3132000000000001</v>
          </cell>
          <cell r="CH189">
            <v>2.3008999999999999</v>
          </cell>
          <cell r="CI189">
            <v>2.2252000000000001</v>
          </cell>
          <cell r="CJ189">
            <v>2.1347999999999998</v>
          </cell>
          <cell r="CK189">
            <v>2.0809000000000002</v>
          </cell>
          <cell r="CL189">
            <v>2.1088</v>
          </cell>
          <cell r="CM189">
            <v>2.1044999999999998</v>
          </cell>
          <cell r="CN189">
            <v>2.0474000000000001</v>
          </cell>
          <cell r="CO189">
            <v>2.0426000000000002</v>
          </cell>
          <cell r="CP189">
            <v>2.0613999999999999</v>
          </cell>
          <cell r="CQ189">
            <v>2.0165999999999999</v>
          </cell>
          <cell r="CR189">
            <v>1.9907999999999999</v>
          </cell>
          <cell r="CS189">
            <v>2.0051999999999999</v>
          </cell>
          <cell r="CT189">
            <v>1.9322999999999999</v>
          </cell>
          <cell r="CU189">
            <v>1.9048</v>
          </cell>
          <cell r="CV189">
            <v>1.7998000000000001</v>
          </cell>
          <cell r="CW189">
            <v>1.7965</v>
          </cell>
          <cell r="CX189">
            <v>1.6889000000000001</v>
          </cell>
          <cell r="CY189">
            <v>1.6060000000000001</v>
          </cell>
          <cell r="CZ189">
            <v>1.5305</v>
          </cell>
          <cell r="DA189">
            <v>1.5313000000000001</v>
          </cell>
          <cell r="DB189">
            <v>1.6048</v>
          </cell>
          <cell r="DC189">
            <v>1.3926000000000001</v>
          </cell>
          <cell r="DD189">
            <v>1.2825</v>
          </cell>
          <cell r="DE189">
            <v>1.6673</v>
          </cell>
          <cell r="DF189">
            <v>1.7363999999999999</v>
          </cell>
          <cell r="DG189">
            <v>1.7208000000000001</v>
          </cell>
          <cell r="DH189">
            <v>1.6863999999999999</v>
          </cell>
          <cell r="DI189">
            <v>1.7486999999999999</v>
          </cell>
          <cell r="DJ189">
            <v>1.7618400000000001</v>
          </cell>
          <cell r="DK189">
            <v>1.78111</v>
          </cell>
          <cell r="DL189">
            <v>1.7654399999999999</v>
          </cell>
          <cell r="DM189">
            <v>1.7539</v>
          </cell>
          <cell r="DN189">
            <v>1.73386</v>
          </cell>
          <cell r="DO189">
            <v>1.73386</v>
          </cell>
          <cell r="DP189">
            <v>1.7415</v>
          </cell>
          <cell r="DQ189">
            <v>1.7264200000000001</v>
          </cell>
          <cell r="DR189">
            <v>1.71627</v>
          </cell>
          <cell r="DS189">
            <v>1.71976</v>
          </cell>
          <cell r="DT189">
            <v>1.7246300000000001</v>
          </cell>
        </row>
        <row r="190">
          <cell r="A190" t="str">
            <v>Optima Principal Value</v>
          </cell>
          <cell r="B190" t="str">
            <v>Sun Life Financial Indonesia</v>
          </cell>
          <cell r="C190" t="str">
            <v>RMFP</v>
          </cell>
          <cell r="D190" t="str">
            <v>Managed</v>
          </cell>
          <cell r="E190">
            <v>2496.98</v>
          </cell>
          <cell r="F190">
            <v>2482.48</v>
          </cell>
          <cell r="G190">
            <v>2659.74</v>
          </cell>
          <cell r="H190">
            <v>2552.54</v>
          </cell>
          <cell r="I190">
            <v>2547.2399999999998</v>
          </cell>
          <cell r="J190">
            <v>2730.19</v>
          </cell>
          <cell r="K190">
            <v>2810.15</v>
          </cell>
          <cell r="L190">
            <v>2995.86</v>
          </cell>
          <cell r="M190">
            <v>2946.55</v>
          </cell>
          <cell r="N190">
            <v>2871.69</v>
          </cell>
          <cell r="O190">
            <v>2817.04</v>
          </cell>
          <cell r="P190">
            <v>2667.44</v>
          </cell>
          <cell r="Q190">
            <v>2589.48</v>
          </cell>
          <cell r="R190">
            <v>2589.48</v>
          </cell>
          <cell r="S190">
            <v>2570.4299999999998</v>
          </cell>
          <cell r="T190">
            <v>2561.4299999999998</v>
          </cell>
          <cell r="U190">
            <v>2534.5300000000002</v>
          </cell>
          <cell r="V190">
            <v>2552.77</v>
          </cell>
          <cell r="W190">
            <v>2487.7199999999998</v>
          </cell>
          <cell r="X190">
            <v>2586.54</v>
          </cell>
          <cell r="Y190">
            <v>2562.52</v>
          </cell>
          <cell r="Z190">
            <v>2481.4699999999998</v>
          </cell>
          <cell r="AA190">
            <v>2634.41</v>
          </cell>
          <cell r="AB190">
            <v>2624.76</v>
          </cell>
          <cell r="AC190">
            <v>2536.16</v>
          </cell>
          <cell r="AD190">
            <v>2537.75</v>
          </cell>
          <cell r="AE190">
            <v>2497.71</v>
          </cell>
          <cell r="AF190">
            <v>2469.85</v>
          </cell>
          <cell r="AG190">
            <v>2533.7800000000002</v>
          </cell>
          <cell r="AH190">
            <v>2393.2600000000002</v>
          </cell>
          <cell r="AI190">
            <v>2508.9499999999998</v>
          </cell>
          <cell r="AJ190">
            <v>2588.81</v>
          </cell>
          <cell r="AK190">
            <v>2451.8200000000002</v>
          </cell>
          <cell r="AL190">
            <v>2443.11</v>
          </cell>
          <cell r="AM190">
            <v>2426.52</v>
          </cell>
          <cell r="AN190">
            <v>2381.75</v>
          </cell>
          <cell r="AO190">
            <v>2281.65</v>
          </cell>
          <cell r="AP190">
            <v>2321.41</v>
          </cell>
          <cell r="AQ190">
            <v>2412.2199999999998</v>
          </cell>
          <cell r="AR190">
            <v>2397.86</v>
          </cell>
          <cell r="AS190">
            <v>2419.4</v>
          </cell>
          <cell r="AT190">
            <v>2375.35</v>
          </cell>
          <cell r="AU190">
            <v>2233.42</v>
          </cell>
          <cell r="AV190">
            <v>2229.52</v>
          </cell>
          <cell r="AW190">
            <v>2151.9699999999998</v>
          </cell>
          <cell r="AX190">
            <v>2072.2399999999998</v>
          </cell>
          <cell r="AY190">
            <v>2147.42</v>
          </cell>
          <cell r="AZ190">
            <v>2093.6</v>
          </cell>
          <cell r="BA190">
            <v>2004.22</v>
          </cell>
          <cell r="BB190">
            <v>2027.3</v>
          </cell>
          <cell r="BC190">
            <v>1885.44</v>
          </cell>
          <cell r="BD190">
            <v>1897.51</v>
          </cell>
          <cell r="BE190">
            <v>1865.78</v>
          </cell>
          <cell r="BF190">
            <v>1885.75</v>
          </cell>
          <cell r="BG190">
            <v>1836.57</v>
          </cell>
          <cell r="BH190">
            <v>1810.91</v>
          </cell>
          <cell r="BI190">
            <v>1631.48</v>
          </cell>
          <cell r="BJ190">
            <v>1543.12</v>
          </cell>
          <cell r="BK190">
            <v>1424.3</v>
          </cell>
          <cell r="BL190">
            <v>1342.17</v>
          </cell>
          <cell r="BM190">
            <v>1252.98</v>
          </cell>
          <cell r="BN190">
            <v>1177.6600000000001</v>
          </cell>
          <cell r="BO190">
            <v>1177.6600000000001</v>
          </cell>
          <cell r="BP190">
            <v>1167.67</v>
          </cell>
          <cell r="BQ190">
            <v>1159.33</v>
          </cell>
          <cell r="BR190">
            <v>1153.96</v>
          </cell>
          <cell r="BS190">
            <v>1145.28</v>
          </cell>
          <cell r="BT190">
            <v>1140.58</v>
          </cell>
          <cell r="BU190">
            <v>1142.49</v>
          </cell>
          <cell r="BV190">
            <v>1138.8699999999999</v>
          </cell>
          <cell r="BW190">
            <v>1143.71</v>
          </cell>
          <cell r="BX190">
            <v>1134.3900000000001</v>
          </cell>
          <cell r="BY190">
            <v>1129.42</v>
          </cell>
          <cell r="BZ190">
            <v>1132.3800000000001</v>
          </cell>
          <cell r="CA190">
            <v>1117.5999999999999</v>
          </cell>
          <cell r="CB190" t="e">
            <v>#N/A</v>
          </cell>
          <cell r="CC190" t="e">
            <v>#N/A</v>
          </cell>
          <cell r="CD190" t="e">
            <v>#N/A</v>
          </cell>
          <cell r="CE190" t="e">
            <v>#N/A</v>
          </cell>
          <cell r="CF190" t="e">
            <v>#N/A</v>
          </cell>
          <cell r="CG190" t="e">
            <v>#N/A</v>
          </cell>
          <cell r="CH190" t="e">
            <v>#N/A</v>
          </cell>
          <cell r="CI190" t="e">
            <v>#N/A</v>
          </cell>
          <cell r="CJ190" t="e">
            <v>#N/A</v>
          </cell>
          <cell r="CK190" t="e">
            <v>#N/A</v>
          </cell>
          <cell r="CL190" t="e">
            <v>#N/A</v>
          </cell>
          <cell r="CM190" t="e">
            <v>#N/A</v>
          </cell>
          <cell r="CN190" t="e">
            <v>#N/A</v>
          </cell>
          <cell r="CO190" t="e">
            <v>#N/A</v>
          </cell>
          <cell r="CP190" t="e">
            <v>#N/A</v>
          </cell>
          <cell r="CQ190" t="e">
            <v>#N/A</v>
          </cell>
          <cell r="CR190" t="e">
            <v>#N/A</v>
          </cell>
          <cell r="CS190" t="e">
            <v>#N/A</v>
          </cell>
          <cell r="CT190" t="e">
            <v>#N/A</v>
          </cell>
          <cell r="CU190" t="e">
            <v>#N/A</v>
          </cell>
          <cell r="CV190" t="e">
            <v>#N/A</v>
          </cell>
          <cell r="CW190" t="e">
            <v>#N/A</v>
          </cell>
          <cell r="CX190" t="e">
            <v>#N/A</v>
          </cell>
          <cell r="CY190" t="e">
            <v>#N/A</v>
          </cell>
          <cell r="CZ190" t="e">
            <v>#N/A</v>
          </cell>
          <cell r="DA190" t="e">
            <v>#N/A</v>
          </cell>
          <cell r="DB190" t="e">
            <v>#N/A</v>
          </cell>
          <cell r="DC190" t="e">
            <v>#N/A</v>
          </cell>
          <cell r="DD190" t="e">
            <v>#N/A</v>
          </cell>
          <cell r="DE190" t="e">
            <v>#N/A</v>
          </cell>
          <cell r="DF190" t="e">
            <v>#N/A</v>
          </cell>
          <cell r="DG190" t="e">
            <v>#N/A</v>
          </cell>
          <cell r="DH190" t="e">
            <v>#N/A</v>
          </cell>
          <cell r="DI190" t="e">
            <v>#N/A</v>
          </cell>
          <cell r="DJ190" t="e">
            <v>#N/A</v>
          </cell>
          <cell r="DK190" t="e">
            <v>#N/A</v>
          </cell>
          <cell r="DL190" t="e">
            <v>#N/A</v>
          </cell>
          <cell r="DM190" t="e">
            <v>#N/A</v>
          </cell>
          <cell r="DN190" t="e">
            <v>#N/A</v>
          </cell>
          <cell r="DO190" t="e">
            <v>#N/A</v>
          </cell>
          <cell r="DP190" t="e">
            <v>#N/A</v>
          </cell>
          <cell r="DQ190" t="e">
            <v>#N/A</v>
          </cell>
          <cell r="DR190" t="e">
            <v>#N/A</v>
          </cell>
          <cell r="DS190" t="e">
            <v>#N/A</v>
          </cell>
          <cell r="DT190" t="e">
            <v>#N/A</v>
          </cell>
        </row>
        <row r="191">
          <cell r="A191" t="str">
            <v>Brilliance Aggressive Multi Plus Fund</v>
          </cell>
          <cell r="B191" t="str">
            <v>Sun Life Financial Indonesia</v>
          </cell>
          <cell r="C191" t="str">
            <v>RFF</v>
          </cell>
          <cell r="D191" t="str">
            <v>RVDF</v>
          </cell>
          <cell r="E191">
            <v>1759.55</v>
          </cell>
          <cell r="F191">
            <v>2488.38</v>
          </cell>
          <cell r="G191">
            <v>2435.0700000000002</v>
          </cell>
          <cell r="H191">
            <v>2444.42</v>
          </cell>
          <cell r="I191">
            <v>2393.35</v>
          </cell>
          <cell r="J191">
            <v>2564.4</v>
          </cell>
          <cell r="K191">
            <v>1850.89</v>
          </cell>
          <cell r="L191">
            <v>1961.37</v>
          </cell>
          <cell r="M191">
            <v>2007.1</v>
          </cell>
          <cell r="N191">
            <v>1987.36</v>
          </cell>
          <cell r="O191">
            <v>2007.04</v>
          </cell>
          <cell r="P191">
            <v>1994.94</v>
          </cell>
          <cell r="Q191">
            <v>2008.99</v>
          </cell>
          <cell r="R191">
            <v>2008.99</v>
          </cell>
          <cell r="S191">
            <v>1998.08</v>
          </cell>
          <cell r="T191">
            <v>1952.08</v>
          </cell>
          <cell r="U191">
            <v>1914.49</v>
          </cell>
          <cell r="V191">
            <v>1917.65</v>
          </cell>
          <cell r="W191">
            <v>1883.57</v>
          </cell>
          <cell r="X191">
            <v>1924.89</v>
          </cell>
          <cell r="Y191">
            <v>1869.67</v>
          </cell>
          <cell r="Z191">
            <v>1834.63</v>
          </cell>
          <cell r="AA191">
            <v>1873.26</v>
          </cell>
          <cell r="AB191">
            <v>1863.46</v>
          </cell>
          <cell r="AC191">
            <v>1890.75</v>
          </cell>
          <cell r="AD191">
            <v>1896.58</v>
          </cell>
          <cell r="AE191">
            <v>1821.53</v>
          </cell>
          <cell r="AF191">
            <v>1758.48</v>
          </cell>
          <cell r="AG191">
            <v>1792.58</v>
          </cell>
          <cell r="AH191">
            <v>1731.31</v>
          </cell>
          <cell r="AI191">
            <v>1713</v>
          </cell>
          <cell r="AJ191">
            <v>1666.52</v>
          </cell>
          <cell r="AK191">
            <v>1621.51</v>
          </cell>
          <cell r="AL191">
            <v>1614.53</v>
          </cell>
          <cell r="AM191">
            <v>1587.77</v>
          </cell>
          <cell r="AN191">
            <v>1545.04</v>
          </cell>
          <cell r="AO191">
            <v>1490.83</v>
          </cell>
          <cell r="AP191">
            <v>1485.75</v>
          </cell>
          <cell r="AQ191">
            <v>1543.35</v>
          </cell>
          <cell r="AR191">
            <v>1568.55</v>
          </cell>
          <cell r="AS191">
            <v>1581.8</v>
          </cell>
          <cell r="AT191">
            <v>1562.8</v>
          </cell>
          <cell r="AU191">
            <v>1506.67</v>
          </cell>
          <cell r="AV191">
            <v>1497.14</v>
          </cell>
          <cell r="AW191">
            <v>1474.26</v>
          </cell>
          <cell r="AX191">
            <v>1406.5</v>
          </cell>
          <cell r="AY191">
            <v>1434.09</v>
          </cell>
          <cell r="AZ191">
            <v>1398.07</v>
          </cell>
          <cell r="BA191">
            <v>1358.26</v>
          </cell>
          <cell r="BB191">
            <v>1351.3</v>
          </cell>
          <cell r="BC191">
            <v>1294.9000000000001</v>
          </cell>
          <cell r="BD191">
            <v>1305.19</v>
          </cell>
          <cell r="BE191">
            <v>1284.43</v>
          </cell>
          <cell r="BF191">
            <v>1292.56</v>
          </cell>
          <cell r="BG191">
            <v>1258.79</v>
          </cell>
          <cell r="BH191">
            <v>1273.92</v>
          </cell>
          <cell r="BI191">
            <v>1210.02</v>
          </cell>
          <cell r="BJ191">
            <v>1220.8900000000001</v>
          </cell>
          <cell r="BK191">
            <v>1139.76</v>
          </cell>
          <cell r="BL191">
            <v>1103.4000000000001</v>
          </cell>
          <cell r="BM191">
            <v>1043.94</v>
          </cell>
          <cell r="BN191">
            <v>2014.78</v>
          </cell>
          <cell r="BO191">
            <v>2014.78</v>
          </cell>
          <cell r="BP191">
            <v>1949.73</v>
          </cell>
          <cell r="BQ191">
            <v>1952.19</v>
          </cell>
          <cell r="BR191">
            <v>1921.18</v>
          </cell>
          <cell r="BS191">
            <v>1874.98</v>
          </cell>
          <cell r="BT191">
            <v>1975.4</v>
          </cell>
          <cell r="BU191">
            <v>1797.5</v>
          </cell>
          <cell r="BV191">
            <v>2000.41</v>
          </cell>
          <cell r="BW191">
            <v>2141.81</v>
          </cell>
          <cell r="BX191">
            <v>1959.9</v>
          </cell>
          <cell r="BY191">
            <v>1953.14</v>
          </cell>
          <cell r="BZ191">
            <v>1932.8</v>
          </cell>
          <cell r="CA191">
            <v>1845.74</v>
          </cell>
          <cell r="CB191">
            <v>1706.3</v>
          </cell>
          <cell r="CC191">
            <v>1760.04</v>
          </cell>
          <cell r="CD191">
            <v>1853.36</v>
          </cell>
          <cell r="CE191">
            <v>1824.98</v>
          </cell>
          <cell r="CF191">
            <v>1823.62</v>
          </cell>
          <cell r="CG191">
            <v>1711.03</v>
          </cell>
          <cell r="CH191">
            <v>1514.5</v>
          </cell>
          <cell r="CI191">
            <v>1411.36</v>
          </cell>
          <cell r="CJ191">
            <v>1287.79</v>
          </cell>
          <cell r="CK191">
            <v>1207.93</v>
          </cell>
          <cell r="CL191">
            <v>1290.54</v>
          </cell>
          <cell r="CM191">
            <v>1186.19</v>
          </cell>
          <cell r="CN191">
            <v>1072.1600000000001</v>
          </cell>
          <cell r="CO191">
            <v>1078.95</v>
          </cell>
          <cell r="CP191">
            <v>1014.34</v>
          </cell>
          <cell r="CQ191">
            <v>1000</v>
          </cell>
          <cell r="CR191" t="e">
            <v>#N/A</v>
          </cell>
          <cell r="CS191" t="e">
            <v>#N/A</v>
          </cell>
          <cell r="CT191" t="e">
            <v>#N/A</v>
          </cell>
          <cell r="CU191" t="e">
            <v>#N/A</v>
          </cell>
          <cell r="CV191" t="e">
            <v>#N/A</v>
          </cell>
          <cell r="CW191" t="e">
            <v>#N/A</v>
          </cell>
          <cell r="CX191" t="e">
            <v>#N/A</v>
          </cell>
          <cell r="CY191" t="e">
            <v>#N/A</v>
          </cell>
          <cell r="CZ191" t="e">
            <v>#N/A</v>
          </cell>
          <cell r="DA191" t="e">
            <v>#N/A</v>
          </cell>
          <cell r="DB191" t="e">
            <v>#N/A</v>
          </cell>
          <cell r="DC191" t="e">
            <v>#N/A</v>
          </cell>
          <cell r="DD191" t="e">
            <v>#N/A</v>
          </cell>
          <cell r="DE191" t="e">
            <v>#N/A</v>
          </cell>
          <cell r="DF191" t="e">
            <v>#N/A</v>
          </cell>
          <cell r="DG191" t="e">
            <v>#N/A</v>
          </cell>
          <cell r="DH191" t="e">
            <v>#N/A</v>
          </cell>
          <cell r="DI191" t="e">
            <v>#N/A</v>
          </cell>
          <cell r="DJ191" t="e">
            <v>#N/A</v>
          </cell>
          <cell r="DK191" t="e">
            <v>#N/A</v>
          </cell>
          <cell r="DL191" t="e">
            <v>#N/A</v>
          </cell>
          <cell r="DM191" t="e">
            <v>#N/A</v>
          </cell>
          <cell r="DN191" t="e">
            <v>#N/A</v>
          </cell>
          <cell r="DO191" t="e">
            <v>#N/A</v>
          </cell>
          <cell r="DP191" t="e">
            <v>#N/A</v>
          </cell>
          <cell r="DQ191" t="e">
            <v>#N/A</v>
          </cell>
          <cell r="DR191" t="e">
            <v>#N/A</v>
          </cell>
          <cell r="DS191" t="e">
            <v>#N/A</v>
          </cell>
          <cell r="DT191" t="e">
            <v>#N/A</v>
          </cell>
        </row>
        <row r="192">
          <cell r="A192" t="str">
            <v>Brilliance Hasanah Balanced Fund</v>
          </cell>
          <cell r="B192" t="str">
            <v>Sun Life Financial Indonesia</v>
          </cell>
          <cell r="C192" t="str">
            <v>SIE</v>
          </cell>
          <cell r="D192" t="str">
            <v>Cash</v>
          </cell>
          <cell r="E192" t="str">
            <v>Syequity</v>
          </cell>
          <cell r="F192">
            <v>1239.82</v>
          </cell>
          <cell r="G192">
            <v>1196.93</v>
          </cell>
          <cell r="H192">
            <v>1187.4000000000001</v>
          </cell>
          <cell r="I192">
            <v>1153.22</v>
          </cell>
          <cell r="J192">
            <v>1167.4100000000001</v>
          </cell>
          <cell r="K192">
            <v>1109.1400000000001</v>
          </cell>
          <cell r="L192">
            <v>1178.1600000000001</v>
          </cell>
          <cell r="M192">
            <v>1287.43</v>
          </cell>
          <cell r="N192">
            <v>1318.56</v>
          </cell>
          <cell r="O192">
            <v>2496.98</v>
          </cell>
          <cell r="P192">
            <v>2482.48</v>
          </cell>
          <cell r="Q192">
            <v>2659.74</v>
          </cell>
          <cell r="R192">
            <v>2552.54</v>
          </cell>
          <cell r="S192">
            <v>2547.2399999999998</v>
          </cell>
          <cell r="T192">
            <v>2730.19</v>
          </cell>
          <cell r="U192">
            <v>2810.15</v>
          </cell>
          <cell r="V192">
            <v>2995.86</v>
          </cell>
          <cell r="W192">
            <v>2946.55</v>
          </cell>
          <cell r="X192">
            <v>2871.69</v>
          </cell>
          <cell r="Y192">
            <v>2817.04</v>
          </cell>
          <cell r="Z192">
            <v>1224.0899999999999</v>
          </cell>
          <cell r="AA192">
            <v>1224.0899999999999</v>
          </cell>
          <cell r="AB192">
            <v>1224.0899999999999</v>
          </cell>
          <cell r="AC192">
            <v>1224.0899999999999</v>
          </cell>
          <cell r="AD192">
            <v>1224.0899999999999</v>
          </cell>
          <cell r="AE192">
            <v>1219.26</v>
          </cell>
          <cell r="AF192">
            <v>1214.5899999999999</v>
          </cell>
          <cell r="AG192">
            <v>1209.1199999999999</v>
          </cell>
          <cell r="AH192">
            <v>1204.07</v>
          </cell>
          <cell r="AI192">
            <v>1197.54</v>
          </cell>
          <cell r="AJ192">
            <v>1192.29</v>
          </cell>
          <cell r="AK192">
            <v>1186</v>
          </cell>
          <cell r="AL192">
            <v>1180.97</v>
          </cell>
          <cell r="AM192">
            <v>1175.8</v>
          </cell>
          <cell r="AN192">
            <v>1170.8900000000001</v>
          </cell>
          <cell r="AO192">
            <v>1165.44</v>
          </cell>
          <cell r="AP192">
            <v>1160.53</v>
          </cell>
          <cell r="AQ192">
            <v>1154.8800000000001</v>
          </cell>
          <cell r="AR192">
            <v>1149.3399999999999</v>
          </cell>
          <cell r="AS192">
            <v>1144.06</v>
          </cell>
          <cell r="AT192">
            <v>1138.92</v>
          </cell>
          <cell r="AU192">
            <v>1133.69</v>
          </cell>
          <cell r="AV192">
            <v>1128.81</v>
          </cell>
          <cell r="AW192">
            <v>1123.9100000000001</v>
          </cell>
          <cell r="AX192">
            <v>1118.78</v>
          </cell>
          <cell r="AY192">
            <v>1114.1400000000001</v>
          </cell>
          <cell r="AZ192">
            <v>1109.27</v>
          </cell>
          <cell r="BA192">
            <v>1105.1099999999999</v>
          </cell>
          <cell r="BB192">
            <v>1100.74</v>
          </cell>
          <cell r="BC192">
            <v>1095.8499999999999</v>
          </cell>
          <cell r="BD192">
            <v>1091.8</v>
          </cell>
          <cell r="BE192">
            <v>1076.29</v>
          </cell>
          <cell r="BF192">
            <v>1081.5</v>
          </cell>
          <cell r="BG192">
            <v>1076.0899999999999</v>
          </cell>
          <cell r="BH192">
            <v>1070.1300000000001</v>
          </cell>
          <cell r="BI192">
            <v>1063.92</v>
          </cell>
          <cell r="BJ192">
            <v>1058.18</v>
          </cell>
          <cell r="BK192">
            <v>1051.44</v>
          </cell>
          <cell r="BL192">
            <v>1044.2</v>
          </cell>
          <cell r="BM192">
            <v>1037.26</v>
          </cell>
          <cell r="BN192">
            <v>1066.82</v>
          </cell>
          <cell r="BO192">
            <v>1066.82</v>
          </cell>
          <cell r="BP192">
            <v>1035.3</v>
          </cell>
          <cell r="BQ192">
            <v>1025</v>
          </cell>
          <cell r="BR192">
            <v>1011.01</v>
          </cell>
          <cell r="BS192">
            <v>998.29</v>
          </cell>
          <cell r="BT192">
            <v>1007.28</v>
          </cell>
          <cell r="BU192">
            <v>1002.81</v>
          </cell>
          <cell r="BV192">
            <v>1026.7</v>
          </cell>
          <cell r="BW192">
            <v>1043.6500000000001</v>
          </cell>
          <cell r="BX192">
            <v>1033.68</v>
          </cell>
          <cell r="BY192">
            <v>1038.8</v>
          </cell>
          <cell r="BZ192">
            <v>1045.79</v>
          </cell>
          <cell r="CA192">
            <v>1038.8399999999999</v>
          </cell>
          <cell r="CB192">
            <v>1031.49</v>
          </cell>
          <cell r="CC192">
            <v>1043.1199999999999</v>
          </cell>
          <cell r="CD192">
            <v>1078.44</v>
          </cell>
          <cell r="CE192">
            <v>1077.69</v>
          </cell>
          <cell r="CF192">
            <v>1093.5999999999999</v>
          </cell>
          <cell r="CG192">
            <v>1078.3800000000001</v>
          </cell>
          <cell r="CH192">
            <v>1042.99</v>
          </cell>
          <cell r="CI192">
            <v>1054.5899999999999</v>
          </cell>
          <cell r="CJ192">
            <v>1031.47</v>
          </cell>
          <cell r="CK192">
            <v>1014.3</v>
          </cell>
          <cell r="CL192">
            <v>1061.1500000000001</v>
          </cell>
          <cell r="CM192">
            <v>1045.73</v>
          </cell>
          <cell r="CN192">
            <v>1023.56</v>
          </cell>
          <cell r="CO192">
            <v>1031.3699999999999</v>
          </cell>
          <cell r="CP192">
            <v>1023</v>
          </cell>
          <cell r="CQ192">
            <v>1006.21</v>
          </cell>
          <cell r="CR192">
            <v>1000.14</v>
          </cell>
          <cell r="CS192" t="e">
            <v>#N/A</v>
          </cell>
          <cell r="CT192" t="e">
            <v>#N/A</v>
          </cell>
          <cell r="CU192" t="e">
            <v>#N/A</v>
          </cell>
          <cell r="CV192" t="e">
            <v>#N/A</v>
          </cell>
          <cell r="CW192" t="e">
            <v>#N/A</v>
          </cell>
          <cell r="CX192" t="e">
            <v>#N/A</v>
          </cell>
          <cell r="CY192" t="e">
            <v>#N/A</v>
          </cell>
          <cell r="CZ192" t="e">
            <v>#N/A</v>
          </cell>
          <cell r="DA192" t="e">
            <v>#N/A</v>
          </cell>
          <cell r="DB192" t="e">
            <v>#N/A</v>
          </cell>
          <cell r="DC192" t="e">
            <v>#N/A</v>
          </cell>
          <cell r="DD192" t="e">
            <v>#N/A</v>
          </cell>
          <cell r="DE192" t="e">
            <v>#N/A</v>
          </cell>
          <cell r="DF192" t="e">
            <v>#N/A</v>
          </cell>
          <cell r="DG192" t="e">
            <v>#N/A</v>
          </cell>
          <cell r="DH192" t="e">
            <v>#N/A</v>
          </cell>
          <cell r="DI192" t="e">
            <v>#N/A</v>
          </cell>
          <cell r="DJ192" t="e">
            <v>#N/A</v>
          </cell>
          <cell r="DK192" t="e">
            <v>#N/A</v>
          </cell>
          <cell r="DL192" t="e">
            <v>#N/A</v>
          </cell>
          <cell r="DM192" t="e">
            <v>#N/A</v>
          </cell>
          <cell r="DN192" t="e">
            <v>#N/A</v>
          </cell>
          <cell r="DO192" t="e">
            <v>#N/A</v>
          </cell>
          <cell r="DP192" t="e">
            <v>#N/A</v>
          </cell>
          <cell r="DQ192" t="e">
            <v>#N/A</v>
          </cell>
          <cell r="DR192" t="e">
            <v>#N/A</v>
          </cell>
          <cell r="DS192" t="e">
            <v>#N/A</v>
          </cell>
          <cell r="DT192" t="e">
            <v>#N/A</v>
          </cell>
        </row>
        <row r="193">
          <cell r="A193" t="str">
            <v>Brilliance Hasanah Equity Fund</v>
          </cell>
          <cell r="B193" t="str">
            <v>Sun Life Financial Indonesia</v>
          </cell>
          <cell r="C193" t="str">
            <v>RFF</v>
          </cell>
          <cell r="D193" t="str">
            <v>USDFixed</v>
          </cell>
          <cell r="E193" t="str">
            <v>Fixed</v>
          </cell>
          <cell r="F193">
            <v>1848.86</v>
          </cell>
          <cell r="G193">
            <v>1863.68</v>
          </cell>
          <cell r="H193">
            <v>1861.63</v>
          </cell>
          <cell r="I193">
            <v>1836.84</v>
          </cell>
          <cell r="J193">
            <v>1844.15</v>
          </cell>
          <cell r="K193">
            <v>1841.23</v>
          </cell>
          <cell r="L193">
            <v>1827.21</v>
          </cell>
          <cell r="M193">
            <v>1782.72</v>
          </cell>
          <cell r="N193">
            <v>1731</v>
          </cell>
          <cell r="O193">
            <v>1759.55</v>
          </cell>
          <cell r="P193">
            <v>1736.85</v>
          </cell>
          <cell r="Q193">
            <v>1861.41</v>
          </cell>
          <cell r="R193">
            <v>1761.92</v>
          </cell>
          <cell r="S193">
            <v>1748.38</v>
          </cell>
          <cell r="T193">
            <v>1794.36</v>
          </cell>
          <cell r="U193">
            <v>1850.89</v>
          </cell>
          <cell r="V193">
            <v>1961.37</v>
          </cell>
          <cell r="W193">
            <v>2007.1</v>
          </cell>
          <cell r="X193">
            <v>1987.36</v>
          </cell>
          <cell r="Y193">
            <v>2007.04</v>
          </cell>
          <cell r="Z193">
            <v>158.63</v>
          </cell>
          <cell r="AA193">
            <v>158.63</v>
          </cell>
          <cell r="AB193">
            <v>158.63</v>
          </cell>
          <cell r="AC193">
            <v>158.63</v>
          </cell>
          <cell r="AD193">
            <v>158.63</v>
          </cell>
          <cell r="AE193">
            <v>158.80000000000001</v>
          </cell>
          <cell r="AF193">
            <v>157.24</v>
          </cell>
          <cell r="AG193">
            <v>154.94999999999999</v>
          </cell>
          <cell r="AH193">
            <v>154.16999999999999</v>
          </cell>
          <cell r="AI193">
            <v>154.47999999999999</v>
          </cell>
          <cell r="AJ193">
            <v>152.63999999999999</v>
          </cell>
          <cell r="AK193">
            <v>156.58000000000001</v>
          </cell>
          <cell r="AL193">
            <v>157.86000000000001</v>
          </cell>
          <cell r="AM193">
            <v>155.87</v>
          </cell>
          <cell r="AN193">
            <v>155.71</v>
          </cell>
          <cell r="AO193">
            <v>154.22</v>
          </cell>
          <cell r="AP193">
            <v>152.93</v>
          </cell>
          <cell r="AQ193">
            <v>152.22999999999999</v>
          </cell>
          <cell r="AR193">
            <v>152.69999999999999</v>
          </cell>
          <cell r="AS193">
            <v>153.09</v>
          </cell>
          <cell r="AT193">
            <v>154.34</v>
          </cell>
          <cell r="AU193">
            <v>155.27000000000001</v>
          </cell>
          <cell r="AV193">
            <v>154.35</v>
          </cell>
          <cell r="AW193">
            <v>154.28</v>
          </cell>
          <cell r="AX193">
            <v>151.66</v>
          </cell>
          <cell r="AY193">
            <v>149.47</v>
          </cell>
          <cell r="AZ193">
            <v>146.4</v>
          </cell>
          <cell r="BA193">
            <v>147.51</v>
          </cell>
          <cell r="BB193">
            <v>146.84</v>
          </cell>
          <cell r="BC193">
            <v>144.63999999999999</v>
          </cell>
          <cell r="BD193">
            <v>144.02000000000001</v>
          </cell>
          <cell r="BE193">
            <v>138.53</v>
          </cell>
          <cell r="BF193">
            <v>139.62</v>
          </cell>
          <cell r="BG193">
            <v>138.79</v>
          </cell>
          <cell r="BH193">
            <v>138.01</v>
          </cell>
          <cell r="BI193">
            <v>135.07</v>
          </cell>
          <cell r="BJ193">
            <v>132.43</v>
          </cell>
          <cell r="BK193">
            <v>128.13</v>
          </cell>
          <cell r="BL193">
            <v>126.82</v>
          </cell>
          <cell r="BM193">
            <v>120.78</v>
          </cell>
          <cell r="BN193">
            <v>1488.66</v>
          </cell>
          <cell r="BO193">
            <v>1488.66</v>
          </cell>
          <cell r="BP193">
            <v>1409.97</v>
          </cell>
          <cell r="BQ193">
            <v>1398.36</v>
          </cell>
          <cell r="BR193">
            <v>1347.94</v>
          </cell>
          <cell r="BS193">
            <v>1283.49</v>
          </cell>
          <cell r="BT193">
            <v>1340.52</v>
          </cell>
          <cell r="BU193">
            <v>1229.8699999999999</v>
          </cell>
          <cell r="BV193">
            <v>1339.8</v>
          </cell>
          <cell r="BW193">
            <v>1450.27</v>
          </cell>
          <cell r="BX193">
            <v>1325.43</v>
          </cell>
          <cell r="BY193">
            <v>1328.68</v>
          </cell>
          <cell r="BZ193">
            <v>1318.11</v>
          </cell>
          <cell r="CA193">
            <v>1269.07</v>
          </cell>
          <cell r="CB193">
            <v>1217.75</v>
          </cell>
          <cell r="CC193">
            <v>1235.17</v>
          </cell>
          <cell r="CD193">
            <v>1320.7</v>
          </cell>
          <cell r="CE193">
            <v>1296.8800000000001</v>
          </cell>
          <cell r="CF193">
            <v>1335.64</v>
          </cell>
          <cell r="CG193">
            <v>1275.46</v>
          </cell>
          <cell r="CH193">
            <v>1167.51</v>
          </cell>
          <cell r="CI193">
            <v>1179.3399999999999</v>
          </cell>
          <cell r="CJ193">
            <v>1109</v>
          </cell>
          <cell r="CK193">
            <v>1044.2</v>
          </cell>
          <cell r="CL193">
            <v>1145.99</v>
          </cell>
          <cell r="CM193">
            <v>1092.76</v>
          </cell>
          <cell r="CN193">
            <v>1024.72</v>
          </cell>
          <cell r="CO193">
            <v>1051.46</v>
          </cell>
          <cell r="CP193">
            <v>1023.13</v>
          </cell>
          <cell r="CQ193">
            <v>972.69</v>
          </cell>
          <cell r="CR193">
            <v>953.81</v>
          </cell>
          <cell r="CS193" t="e">
            <v>#N/A</v>
          </cell>
          <cell r="CT193" t="e">
            <v>#N/A</v>
          </cell>
          <cell r="CU193" t="e">
            <v>#N/A</v>
          </cell>
          <cell r="CV193" t="e">
            <v>#N/A</v>
          </cell>
          <cell r="CW193" t="e">
            <v>#N/A</v>
          </cell>
          <cell r="CX193" t="e">
            <v>#N/A</v>
          </cell>
          <cell r="CY193" t="e">
            <v>#N/A</v>
          </cell>
          <cell r="CZ193" t="e">
            <v>#N/A</v>
          </cell>
          <cell r="DA193" t="e">
            <v>#N/A</v>
          </cell>
          <cell r="DB193" t="e">
            <v>#N/A</v>
          </cell>
          <cell r="DC193" t="e">
            <v>#N/A</v>
          </cell>
          <cell r="DD193" t="e">
            <v>#N/A</v>
          </cell>
          <cell r="DE193" t="e">
            <v>#N/A</v>
          </cell>
          <cell r="DF193" t="e">
            <v>#N/A</v>
          </cell>
          <cell r="DG193" t="e">
            <v>#N/A</v>
          </cell>
          <cell r="DH193" t="e">
            <v>#N/A</v>
          </cell>
          <cell r="DI193" t="e">
            <v>#N/A</v>
          </cell>
          <cell r="DJ193" t="e">
            <v>#N/A</v>
          </cell>
          <cell r="DK193" t="e">
            <v>#N/A</v>
          </cell>
          <cell r="DL193" t="e">
            <v>#N/A</v>
          </cell>
          <cell r="DM193" t="e">
            <v>#N/A</v>
          </cell>
          <cell r="DN193" t="e">
            <v>#N/A</v>
          </cell>
          <cell r="DO193" t="e">
            <v>#N/A</v>
          </cell>
          <cell r="DP193" t="e">
            <v>#N/A</v>
          </cell>
          <cell r="DQ193" t="e">
            <v>#N/A</v>
          </cell>
          <cell r="DR193" t="e">
            <v>#N/A</v>
          </cell>
          <cell r="DS193" t="e">
            <v>#N/A</v>
          </cell>
          <cell r="DT193" t="e">
            <v>#N/A</v>
          </cell>
        </row>
        <row r="194">
          <cell r="A194" t="str">
            <v>Salam Equity Fund</v>
          </cell>
          <cell r="B194" t="str">
            <v>Sun Life Financial Indonesia</v>
          </cell>
          <cell r="C194" t="str">
            <v>SIE</v>
          </cell>
          <cell r="D194" t="str">
            <v>SIE</v>
          </cell>
          <cell r="E194" t="str">
            <v>Syequity</v>
          </cell>
          <cell r="F194">
            <v>1342.52</v>
          </cell>
          <cell r="G194">
            <v>1331.6</v>
          </cell>
          <cell r="H194">
            <v>1340.49</v>
          </cell>
          <cell r="I194">
            <v>1328.17</v>
          </cell>
          <cell r="J194">
            <v>1424.22</v>
          </cell>
          <cell r="K194">
            <v>1413.63</v>
          </cell>
          <cell r="L194">
            <v>1428.79</v>
          </cell>
          <cell r="M194">
            <v>1407.69</v>
          </cell>
          <cell r="N194">
            <v>1353.72</v>
          </cell>
          <cell r="O194">
            <v>1271.01</v>
          </cell>
          <cell r="P194">
            <v>1279.19</v>
          </cell>
          <cell r="Q194">
            <v>1273.05</v>
          </cell>
          <cell r="R194">
            <v>1239.82</v>
          </cell>
          <cell r="S194">
            <v>1196.93</v>
          </cell>
          <cell r="T194">
            <v>1187.4000000000001</v>
          </cell>
          <cell r="U194">
            <v>1153.22</v>
          </cell>
          <cell r="V194">
            <v>1167.4100000000001</v>
          </cell>
          <cell r="W194">
            <v>1109.1400000000001</v>
          </cell>
          <cell r="X194">
            <v>1178.1600000000001</v>
          </cell>
          <cell r="Y194">
            <v>1287.43</v>
          </cell>
          <cell r="Z194">
            <v>1318.56</v>
          </cell>
          <cell r="AA194">
            <v>1962.19</v>
          </cell>
          <cell r="AB194">
            <v>1962.19</v>
          </cell>
          <cell r="AC194">
            <v>1962.19</v>
          </cell>
          <cell r="AD194">
            <v>1962.19</v>
          </cell>
          <cell r="AE194">
            <v>1965.8</v>
          </cell>
          <cell r="AF194">
            <v>1963.79</v>
          </cell>
          <cell r="AG194">
            <v>1911.76</v>
          </cell>
          <cell r="AH194">
            <v>1870.6</v>
          </cell>
          <cell r="AI194">
            <v>1878.49</v>
          </cell>
          <cell r="AJ194">
            <v>1834.26</v>
          </cell>
          <cell r="AK194">
            <v>1839.46</v>
          </cell>
          <cell r="AL194">
            <v>1812.94</v>
          </cell>
          <cell r="AM194">
            <v>1779.46</v>
          </cell>
          <cell r="AN194">
            <v>1769.88</v>
          </cell>
          <cell r="AO194">
            <v>1751.51</v>
          </cell>
          <cell r="AP194">
            <v>1712.4</v>
          </cell>
          <cell r="AQ194">
            <v>1667.79</v>
          </cell>
          <cell r="AR194">
            <v>1668.28</v>
          </cell>
          <cell r="AS194">
            <v>1729.01</v>
          </cell>
          <cell r="AT194">
            <v>1749.63</v>
          </cell>
          <cell r="AU194">
            <v>1759.13</v>
          </cell>
          <cell r="AV194">
            <v>1734.14</v>
          </cell>
          <cell r="AW194">
            <v>1693.37</v>
          </cell>
          <cell r="AX194">
            <v>1684.05</v>
          </cell>
          <cell r="AY194">
            <v>1663.35</v>
          </cell>
          <cell r="AZ194">
            <v>1592.82</v>
          </cell>
          <cell r="BA194">
            <v>1618.3</v>
          </cell>
          <cell r="BB194">
            <v>1588.85</v>
          </cell>
          <cell r="BC194">
            <v>1231.25</v>
          </cell>
          <cell r="BD194">
            <v>1231.25</v>
          </cell>
          <cell r="BE194">
            <v>1217.2</v>
          </cell>
          <cell r="BF194">
            <v>1217.2</v>
          </cell>
          <cell r="BG194">
            <v>1245.1199999999999</v>
          </cell>
          <cell r="BH194">
            <v>1109.1400000000001</v>
          </cell>
          <cell r="BI194">
            <v>1460.35</v>
          </cell>
          <cell r="BJ194">
            <v>1474.5</v>
          </cell>
          <cell r="BK194">
            <v>1427.81</v>
          </cell>
          <cell r="BL194">
            <v>1427.89</v>
          </cell>
          <cell r="BM194">
            <v>1386.77</v>
          </cell>
          <cell r="BN194">
            <v>1156.3800000000001</v>
          </cell>
          <cell r="BO194">
            <v>1156.3800000000001</v>
          </cell>
          <cell r="BP194">
            <v>1098.43</v>
          </cell>
          <cell r="BQ194">
            <v>1094.8499999999999</v>
          </cell>
          <cell r="BR194">
            <v>1053.68</v>
          </cell>
          <cell r="BS194">
            <v>1007.64</v>
          </cell>
          <cell r="BT194">
            <v>1050.31</v>
          </cell>
          <cell r="BU194">
            <v>958.62</v>
          </cell>
          <cell r="BV194">
            <v>1042.95</v>
          </cell>
          <cell r="BW194">
            <v>1128.26</v>
          </cell>
          <cell r="BX194">
            <v>1042.32</v>
          </cell>
          <cell r="BY194">
            <v>1042.3900000000001</v>
          </cell>
          <cell r="BZ194">
            <v>1034.21</v>
          </cell>
          <cell r="CA194">
            <v>995.83</v>
          </cell>
          <cell r="CB194">
            <v>953</v>
          </cell>
          <cell r="CC194">
            <v>969.59</v>
          </cell>
          <cell r="CD194">
            <v>1039.53</v>
          </cell>
          <cell r="CE194" t="e">
            <v>#N/A</v>
          </cell>
          <cell r="CF194" t="e">
            <v>#N/A</v>
          </cell>
          <cell r="CG194" t="e">
            <v>#N/A</v>
          </cell>
          <cell r="CH194" t="e">
            <v>#N/A</v>
          </cell>
          <cell r="CI194" t="e">
            <v>#N/A</v>
          </cell>
          <cell r="CJ194" t="e">
            <v>#N/A</v>
          </cell>
          <cell r="CK194" t="e">
            <v>#N/A</v>
          </cell>
          <cell r="CL194" t="e">
            <v>#N/A</v>
          </cell>
          <cell r="CM194" t="e">
            <v>#N/A</v>
          </cell>
          <cell r="CN194" t="e">
            <v>#N/A</v>
          </cell>
          <cell r="CO194" t="e">
            <v>#N/A</v>
          </cell>
          <cell r="CP194" t="e">
            <v>#N/A</v>
          </cell>
          <cell r="CQ194" t="e">
            <v>#N/A</v>
          </cell>
          <cell r="CR194" t="e">
            <v>#N/A</v>
          </cell>
          <cell r="CS194" t="e">
            <v>#N/A</v>
          </cell>
          <cell r="CT194" t="e">
            <v>#N/A</v>
          </cell>
          <cell r="CU194" t="e">
            <v>#N/A</v>
          </cell>
          <cell r="CV194" t="e">
            <v>#N/A</v>
          </cell>
          <cell r="CW194" t="e">
            <v>#N/A</v>
          </cell>
          <cell r="CX194" t="e">
            <v>#N/A</v>
          </cell>
          <cell r="CY194" t="e">
            <v>#N/A</v>
          </cell>
          <cell r="CZ194" t="e">
            <v>#N/A</v>
          </cell>
          <cell r="DA194" t="e">
            <v>#N/A</v>
          </cell>
          <cell r="DB194" t="e">
            <v>#N/A</v>
          </cell>
          <cell r="DC194" t="e">
            <v>#N/A</v>
          </cell>
          <cell r="DD194" t="e">
            <v>#N/A</v>
          </cell>
          <cell r="DE194" t="e">
            <v>#N/A</v>
          </cell>
          <cell r="DF194" t="e">
            <v>#N/A</v>
          </cell>
          <cell r="DG194" t="e">
            <v>#N/A</v>
          </cell>
          <cell r="DH194" t="e">
            <v>#N/A</v>
          </cell>
          <cell r="DI194" t="e">
            <v>#N/A</v>
          </cell>
          <cell r="DJ194" t="e">
            <v>#N/A</v>
          </cell>
          <cell r="DK194" t="e">
            <v>#N/A</v>
          </cell>
          <cell r="DL194" t="e">
            <v>#N/A</v>
          </cell>
          <cell r="DM194" t="e">
            <v>#N/A</v>
          </cell>
          <cell r="DN194" t="e">
            <v>#N/A</v>
          </cell>
          <cell r="DO194" t="e">
            <v>#N/A</v>
          </cell>
          <cell r="DP194" t="e">
            <v>#N/A</v>
          </cell>
          <cell r="DQ194" t="e">
            <v>#N/A</v>
          </cell>
          <cell r="DR194" t="e">
            <v>#N/A</v>
          </cell>
          <cell r="DS194" t="e">
            <v>#N/A</v>
          </cell>
          <cell r="DT194" t="e">
            <v>#N/A</v>
          </cell>
        </row>
        <row r="195">
          <cell r="A195" t="str">
            <v>Salam Balanced Fund</v>
          </cell>
          <cell r="B195" t="str">
            <v>Sun Life Financial Indonesia</v>
          </cell>
          <cell r="C195" t="str">
            <v>REF</v>
          </cell>
          <cell r="E195" t="str">
            <v>Equity</v>
          </cell>
          <cell r="F195">
            <v>14553.722819266191</v>
          </cell>
          <cell r="G195">
            <v>18408.918539889943</v>
          </cell>
          <cell r="H195">
            <v>21737.853411295779</v>
          </cell>
          <cell r="I195">
            <v>24535.930980287798</v>
          </cell>
          <cell r="J195">
            <v>27321.3417741638</v>
          </cell>
          <cell r="K195">
            <v>14553.722819266191</v>
          </cell>
          <cell r="L195">
            <v>18408.918539889943</v>
          </cell>
          <cell r="M195">
            <v>21737.853411295779</v>
          </cell>
          <cell r="N195">
            <v>24535.930980287798</v>
          </cell>
          <cell r="O195">
            <v>27321.3417741638</v>
          </cell>
          <cell r="P195">
            <v>28091.3249922</v>
          </cell>
          <cell r="Q195">
            <v>29758.39</v>
          </cell>
          <cell r="R195">
            <v>28896.95</v>
          </cell>
          <cell r="S195">
            <v>28036.61</v>
          </cell>
          <cell r="T195">
            <v>27155.51</v>
          </cell>
          <cell r="U195">
            <v>26535.69</v>
          </cell>
          <cell r="V195">
            <v>25877.59</v>
          </cell>
          <cell r="W195">
            <v>25827.3</v>
          </cell>
          <cell r="X195">
            <v>26211.34</v>
          </cell>
          <cell r="Y195">
            <v>26108.9</v>
          </cell>
          <cell r="Z195">
            <v>2909.69</v>
          </cell>
          <cell r="AA195">
            <v>2909.69</v>
          </cell>
          <cell r="AB195">
            <v>2909.69</v>
          </cell>
          <cell r="AC195">
            <v>2909.69</v>
          </cell>
          <cell r="AD195">
            <v>2909.69</v>
          </cell>
          <cell r="AE195">
            <v>2779.04</v>
          </cell>
          <cell r="AF195">
            <v>2826.71</v>
          </cell>
          <cell r="AG195">
            <v>2746.1</v>
          </cell>
          <cell r="AH195">
            <v>2696.82</v>
          </cell>
          <cell r="AI195">
            <v>2815.91</v>
          </cell>
          <cell r="AJ195">
            <v>2565.41</v>
          </cell>
          <cell r="AK195">
            <v>2801.62</v>
          </cell>
          <cell r="AL195">
            <v>3032.04</v>
          </cell>
          <cell r="AM195">
            <v>2823.71</v>
          </cell>
          <cell r="AN195">
            <v>2821.3</v>
          </cell>
          <cell r="AO195">
            <v>2812.44</v>
          </cell>
          <cell r="AP195">
            <v>2704.81</v>
          </cell>
          <cell r="AQ195">
            <v>2552.4499999999998</v>
          </cell>
          <cell r="AR195">
            <v>2668.65</v>
          </cell>
          <cell r="AS195">
            <v>2823.7</v>
          </cell>
          <cell r="AT195">
            <v>2812.08</v>
          </cell>
          <cell r="AU195">
            <v>2882.06</v>
          </cell>
          <cell r="AV195">
            <v>2810.61</v>
          </cell>
          <cell r="AW195">
            <v>2551.35</v>
          </cell>
          <cell r="AX195">
            <v>2599.4699999999998</v>
          </cell>
          <cell r="AY195">
            <v>2443.61</v>
          </cell>
          <cell r="AZ195">
            <v>2295.8000000000002</v>
          </cell>
          <cell r="BA195">
            <v>2468.87</v>
          </cell>
          <cell r="BB195">
            <v>2402.9499999999998</v>
          </cell>
          <cell r="BC195">
            <v>2234.7399999999998</v>
          </cell>
          <cell r="BD195">
            <v>2281.2399999999998</v>
          </cell>
          <cell r="BE195">
            <v>2107.9299999999998</v>
          </cell>
          <cell r="BF195">
            <v>2120.4699999999998</v>
          </cell>
          <cell r="BG195">
            <v>2090.79</v>
          </cell>
          <cell r="BH195">
            <v>2173.0500000000002</v>
          </cell>
          <cell r="BI195">
            <v>2112.9299999999998</v>
          </cell>
          <cell r="BJ195">
            <v>2031.64</v>
          </cell>
          <cell r="BK195">
            <v>1794.43</v>
          </cell>
          <cell r="BL195">
            <v>1677.24</v>
          </cell>
          <cell r="BM195">
            <v>1420.89</v>
          </cell>
          <cell r="BN195">
            <v>1096.6500000000001</v>
          </cell>
          <cell r="BO195">
            <v>1096.6500000000001</v>
          </cell>
          <cell r="BP195">
            <v>1055.2</v>
          </cell>
          <cell r="BQ195">
            <v>1045.3399999999999</v>
          </cell>
          <cell r="BR195">
            <v>1021.13</v>
          </cell>
          <cell r="BS195">
            <v>1002.62</v>
          </cell>
          <cell r="BT195">
            <v>1003.27</v>
          </cell>
          <cell r="BU195">
            <v>994.86</v>
          </cell>
          <cell r="BV195">
            <v>1009.34</v>
          </cell>
          <cell r="BW195">
            <v>1021.2</v>
          </cell>
          <cell r="BX195">
            <v>1005.68</v>
          </cell>
          <cell r="BY195">
            <v>1005.29</v>
          </cell>
          <cell r="BZ195">
            <v>1005.9</v>
          </cell>
          <cell r="CA195">
            <v>996.53</v>
          </cell>
          <cell r="CB195">
            <v>985.06</v>
          </cell>
          <cell r="CC195">
            <v>992.19</v>
          </cell>
          <cell r="CD195">
            <v>1006.73</v>
          </cell>
          <cell r="CE195" t="e">
            <v>#N/A</v>
          </cell>
          <cell r="CF195" t="e">
            <v>#N/A</v>
          </cell>
          <cell r="CG195" t="e">
            <v>#N/A</v>
          </cell>
          <cell r="CH195" t="e">
            <v>#N/A</v>
          </cell>
          <cell r="CI195" t="e">
            <v>#N/A</v>
          </cell>
          <cell r="CJ195" t="e">
            <v>#N/A</v>
          </cell>
          <cell r="CK195" t="e">
            <v>#N/A</v>
          </cell>
          <cell r="CL195" t="e">
            <v>#N/A</v>
          </cell>
          <cell r="CM195" t="e">
            <v>#N/A</v>
          </cell>
          <cell r="CN195" t="e">
            <v>#N/A</v>
          </cell>
          <cell r="CO195" t="e">
            <v>#N/A</v>
          </cell>
          <cell r="CP195" t="e">
            <v>#N/A</v>
          </cell>
          <cell r="CQ195" t="e">
            <v>#N/A</v>
          </cell>
          <cell r="CR195" t="e">
            <v>#N/A</v>
          </cell>
          <cell r="CS195" t="e">
            <v>#N/A</v>
          </cell>
          <cell r="CT195" t="e">
            <v>#N/A</v>
          </cell>
          <cell r="CU195" t="e">
            <v>#N/A</v>
          </cell>
          <cell r="CV195" t="e">
            <v>#N/A</v>
          </cell>
          <cell r="CW195" t="e">
            <v>#N/A</v>
          </cell>
          <cell r="CX195" t="e">
            <v>#N/A</v>
          </cell>
          <cell r="CY195" t="e">
            <v>#N/A</v>
          </cell>
          <cell r="CZ195" t="e">
            <v>#N/A</v>
          </cell>
          <cell r="DA195" t="e">
            <v>#N/A</v>
          </cell>
          <cell r="DB195" t="e">
            <v>#N/A</v>
          </cell>
          <cell r="DC195" t="e">
            <v>#N/A</v>
          </cell>
          <cell r="DD195" t="e">
            <v>#N/A</v>
          </cell>
          <cell r="DE195" t="e">
            <v>#N/A</v>
          </cell>
          <cell r="DF195" t="e">
            <v>#N/A</v>
          </cell>
          <cell r="DG195" t="e">
            <v>#N/A</v>
          </cell>
          <cell r="DH195" t="e">
            <v>#N/A</v>
          </cell>
          <cell r="DI195" t="e">
            <v>#N/A</v>
          </cell>
          <cell r="DJ195" t="e">
            <v>#N/A</v>
          </cell>
          <cell r="DK195" t="e">
            <v>#N/A</v>
          </cell>
          <cell r="DL195" t="e">
            <v>#N/A</v>
          </cell>
          <cell r="DM195" t="e">
            <v>#N/A</v>
          </cell>
          <cell r="DN195" t="e">
            <v>#N/A</v>
          </cell>
          <cell r="DO195" t="e">
            <v>#N/A</v>
          </cell>
          <cell r="DP195" t="e">
            <v>#N/A</v>
          </cell>
          <cell r="DQ195" t="e">
            <v>#N/A</v>
          </cell>
          <cell r="DR195" t="e">
            <v>#N/A</v>
          </cell>
          <cell r="DS195" t="e">
            <v>#N/A</v>
          </cell>
          <cell r="DT195" t="e">
            <v>#N/A</v>
          </cell>
        </row>
        <row r="196">
          <cell r="A196" t="str">
            <v>Maxi Fund 1</v>
          </cell>
          <cell r="B196" t="str">
            <v>Sun Life Financial Indonesia</v>
          </cell>
          <cell r="C196" t="str">
            <v>RMFP</v>
          </cell>
          <cell r="E196" t="str">
            <v>Managed</v>
          </cell>
          <cell r="F196">
            <v>1888.6589770798801</v>
          </cell>
          <cell r="G196">
            <v>2245.623248691953</v>
          </cell>
          <cell r="H196">
            <v>2542.8867044411199</v>
          </cell>
          <cell r="I196">
            <v>2774.5929627613173</v>
          </cell>
          <cell r="J196">
            <v>2999.5275324172899</v>
          </cell>
          <cell r="K196">
            <v>1888.6589770798801</v>
          </cell>
          <cell r="L196">
            <v>2245.623248691953</v>
          </cell>
          <cell r="M196">
            <v>2542.8867044411199</v>
          </cell>
          <cell r="N196">
            <v>2774.5929627613173</v>
          </cell>
          <cell r="O196">
            <v>2999.5275324172899</v>
          </cell>
          <cell r="P196">
            <v>3093.6040309999998</v>
          </cell>
          <cell r="Q196">
            <v>3213.7</v>
          </cell>
          <cell r="R196">
            <v>3225.62</v>
          </cell>
          <cell r="S196">
            <v>3150.86</v>
          </cell>
          <cell r="T196">
            <v>3004.71</v>
          </cell>
          <cell r="U196">
            <v>2945.66</v>
          </cell>
          <cell r="V196">
            <v>2861.15</v>
          </cell>
          <cell r="W196">
            <v>2808.62</v>
          </cell>
          <cell r="X196">
            <v>2856.79</v>
          </cell>
          <cell r="Y196">
            <v>2852.53</v>
          </cell>
          <cell r="Z196">
            <v>2577.5300000000002</v>
          </cell>
          <cell r="AA196">
            <v>2577.5300000000002</v>
          </cell>
          <cell r="AB196">
            <v>2577.5300000000002</v>
          </cell>
          <cell r="AC196">
            <v>2577.5300000000002</v>
          </cell>
          <cell r="AD196">
            <v>2577.5300000000002</v>
          </cell>
          <cell r="AE196">
            <v>2474.14</v>
          </cell>
          <cell r="AF196">
            <v>2517.86</v>
          </cell>
          <cell r="AG196">
            <v>2457.5100000000002</v>
          </cell>
          <cell r="AH196">
            <v>2419.11</v>
          </cell>
          <cell r="AI196">
            <v>2516.0500000000002</v>
          </cell>
          <cell r="AJ196">
            <v>2299.9499999999998</v>
          </cell>
          <cell r="AK196">
            <v>2499.58</v>
          </cell>
          <cell r="AL196">
            <v>2695.18</v>
          </cell>
          <cell r="AM196">
            <v>2519.65</v>
          </cell>
          <cell r="AN196">
            <v>2516.7199999999998</v>
          </cell>
          <cell r="AO196">
            <v>2506.42</v>
          </cell>
          <cell r="AP196">
            <v>2416.1799999999998</v>
          </cell>
          <cell r="AQ196">
            <v>2283.1999999999998</v>
          </cell>
          <cell r="AR196">
            <v>2385.4499999999998</v>
          </cell>
          <cell r="AS196">
            <v>2513.4299999999998</v>
          </cell>
          <cell r="AT196">
            <v>2507.16</v>
          </cell>
          <cell r="AU196">
            <v>2561.5100000000002</v>
          </cell>
          <cell r="AV196">
            <v>2497.7199999999998</v>
          </cell>
          <cell r="AW196">
            <v>2293.4699999999998</v>
          </cell>
          <cell r="AX196">
            <v>2333.4</v>
          </cell>
          <cell r="AY196">
            <v>2212.9299999999998</v>
          </cell>
          <cell r="AZ196">
            <v>2088.8000000000002</v>
          </cell>
          <cell r="BA196">
            <v>2226.15</v>
          </cell>
          <cell r="BB196">
            <v>2172.38</v>
          </cell>
          <cell r="BC196">
            <v>2045.23</v>
          </cell>
          <cell r="BD196">
            <v>2083.85</v>
          </cell>
          <cell r="BE196">
            <v>1935.68</v>
          </cell>
          <cell r="BF196">
            <v>1947.07</v>
          </cell>
          <cell r="BG196">
            <v>1919.1</v>
          </cell>
          <cell r="BH196">
            <v>1992.52</v>
          </cell>
          <cell r="BI196">
            <v>1942.32</v>
          </cell>
          <cell r="BJ196">
            <v>1865.98</v>
          </cell>
          <cell r="BK196">
            <v>1654.43</v>
          </cell>
          <cell r="BL196">
            <v>1551.58</v>
          </cell>
          <cell r="BM196">
            <v>1336.45</v>
          </cell>
          <cell r="BN196">
            <v>1090.42</v>
          </cell>
          <cell r="BO196">
            <v>1090.42</v>
          </cell>
          <cell r="BP196">
            <v>1076.95</v>
          </cell>
          <cell r="BQ196">
            <v>1082.54</v>
          </cell>
          <cell r="BR196">
            <v>1054.44</v>
          </cell>
          <cell r="BS196">
            <v>1018.8</v>
          </cell>
          <cell r="BT196">
            <v>1059.46</v>
          </cell>
          <cell r="BU196">
            <v>986.74</v>
          </cell>
          <cell r="BV196">
            <v>1061.6300000000001</v>
          </cell>
          <cell r="BW196">
            <v>1124.77</v>
          </cell>
          <cell r="BX196">
            <v>1040.42</v>
          </cell>
          <cell r="BY196">
            <v>1043.51</v>
          </cell>
          <cell r="BZ196">
            <v>1037.28</v>
          </cell>
          <cell r="CA196">
            <v>996.04</v>
          </cell>
          <cell r="CB196">
            <v>929.26</v>
          </cell>
          <cell r="CC196">
            <v>954.59</v>
          </cell>
          <cell r="CD196">
            <v>1000.47</v>
          </cell>
          <cell r="CE196" t="e">
            <v>#N/A</v>
          </cell>
          <cell r="CF196" t="e">
            <v>#N/A</v>
          </cell>
          <cell r="CG196" t="e">
            <v>#N/A</v>
          </cell>
          <cell r="CH196" t="e">
            <v>#N/A</v>
          </cell>
          <cell r="CI196" t="e">
            <v>#N/A</v>
          </cell>
          <cell r="CJ196" t="e">
            <v>#N/A</v>
          </cell>
          <cell r="CK196" t="e">
            <v>#N/A</v>
          </cell>
          <cell r="CL196" t="e">
            <v>#N/A</v>
          </cell>
          <cell r="CM196" t="e">
            <v>#N/A</v>
          </cell>
          <cell r="CN196" t="e">
            <v>#N/A</v>
          </cell>
          <cell r="CO196" t="e">
            <v>#N/A</v>
          </cell>
          <cell r="CP196" t="e">
            <v>#N/A</v>
          </cell>
          <cell r="CQ196" t="e">
            <v>#N/A</v>
          </cell>
          <cell r="CR196" t="e">
            <v>#N/A</v>
          </cell>
          <cell r="CS196" t="e">
            <v>#N/A</v>
          </cell>
          <cell r="CT196" t="e">
            <v>#N/A</v>
          </cell>
          <cell r="CU196" t="e">
            <v>#N/A</v>
          </cell>
          <cell r="CV196" t="e">
            <v>#N/A</v>
          </cell>
          <cell r="CW196" t="e">
            <v>#N/A</v>
          </cell>
          <cell r="CX196" t="e">
            <v>#N/A</v>
          </cell>
          <cell r="CY196" t="e">
            <v>#N/A</v>
          </cell>
          <cell r="CZ196" t="e">
            <v>#N/A</v>
          </cell>
          <cell r="DA196" t="e">
            <v>#N/A</v>
          </cell>
          <cell r="DB196" t="e">
            <v>#N/A</v>
          </cell>
          <cell r="DC196" t="e">
            <v>#N/A</v>
          </cell>
          <cell r="DD196" t="e">
            <v>#N/A</v>
          </cell>
          <cell r="DE196" t="e">
            <v>#N/A</v>
          </cell>
          <cell r="DF196" t="e">
            <v>#N/A</v>
          </cell>
          <cell r="DG196" t="e">
            <v>#N/A</v>
          </cell>
          <cell r="DH196" t="e">
            <v>#N/A</v>
          </cell>
          <cell r="DI196" t="e">
            <v>#N/A</v>
          </cell>
          <cell r="DJ196" t="e">
            <v>#N/A</v>
          </cell>
          <cell r="DK196" t="e">
            <v>#N/A</v>
          </cell>
          <cell r="DL196" t="e">
            <v>#N/A</v>
          </cell>
          <cell r="DM196" t="e">
            <v>#N/A</v>
          </cell>
          <cell r="DN196" t="e">
            <v>#N/A</v>
          </cell>
          <cell r="DO196" t="e">
            <v>#N/A</v>
          </cell>
          <cell r="DP196" t="e">
            <v>#N/A</v>
          </cell>
          <cell r="DQ196" t="e">
            <v>#N/A</v>
          </cell>
          <cell r="DR196" t="e">
            <v>#N/A</v>
          </cell>
          <cell r="DS196" t="e">
            <v>#N/A</v>
          </cell>
          <cell r="DT196" t="e">
            <v>#N/A</v>
          </cell>
        </row>
        <row r="197">
          <cell r="A197" t="str">
            <v>Sequis Life Rupiah Equity Fund</v>
          </cell>
          <cell r="B197" t="str">
            <v>PT AJ Sequis Life</v>
          </cell>
          <cell r="C197" t="str">
            <v>REF</v>
          </cell>
          <cell r="D197" t="str">
            <v>RVDF</v>
          </cell>
          <cell r="E197" t="str">
            <v>Equity</v>
          </cell>
          <cell r="F197">
            <v>1019.83</v>
          </cell>
          <cell r="G197">
            <v>1001.27</v>
          </cell>
          <cell r="H197">
            <v>1012.24</v>
          </cell>
          <cell r="I197">
            <v>982.96</v>
          </cell>
          <cell r="J197">
            <v>1054.99</v>
          </cell>
          <cell r="K197">
            <v>1532.3914564815734</v>
          </cell>
          <cell r="L197">
            <v>1693.3063598589713</v>
          </cell>
          <cell r="M197">
            <v>1792.9590223194887</v>
          </cell>
          <cell r="N197">
            <v>1876.167030104629</v>
          </cell>
          <cell r="O197">
            <v>1944.9804380011083</v>
          </cell>
          <cell r="P197">
            <v>2005.7754932000003</v>
          </cell>
          <cell r="Q197">
            <v>2036.92</v>
          </cell>
          <cell r="R197">
            <v>2084.5700000000002</v>
          </cell>
          <cell r="S197">
            <v>2059.4</v>
          </cell>
          <cell r="T197">
            <v>1941.65</v>
          </cell>
          <cell r="U197">
            <v>14553.722819266191</v>
          </cell>
          <cell r="V197">
            <v>14553.722819266191</v>
          </cell>
          <cell r="W197">
            <v>14553.722819266191</v>
          </cell>
          <cell r="X197">
            <v>18408.918539889943</v>
          </cell>
          <cell r="Y197">
            <v>21737.853411295779</v>
          </cell>
          <cell r="Z197">
            <v>24535.930980287798</v>
          </cell>
          <cell r="AA197">
            <v>27321.3417741638</v>
          </cell>
          <cell r="AB197">
            <v>28091.3249922</v>
          </cell>
          <cell r="AC197">
            <v>29758.39</v>
          </cell>
          <cell r="AD197">
            <v>28896.95</v>
          </cell>
          <cell r="AE197">
            <v>28036.61</v>
          </cell>
          <cell r="AF197">
            <v>27155.51</v>
          </cell>
          <cell r="AG197">
            <v>26535.69</v>
          </cell>
          <cell r="AH197">
            <v>25877.59</v>
          </cell>
          <cell r="AI197">
            <v>25827.3</v>
          </cell>
          <cell r="AJ197">
            <v>26211.34</v>
          </cell>
          <cell r="AK197">
            <v>26108.9</v>
          </cell>
          <cell r="AL197">
            <v>24754.49</v>
          </cell>
          <cell r="AM197">
            <v>24660.65</v>
          </cell>
          <cell r="AN197">
            <v>24520.560000000001</v>
          </cell>
          <cell r="AO197">
            <v>24212.9</v>
          </cell>
          <cell r="AP197">
            <v>23450.34</v>
          </cell>
          <cell r="AQ197">
            <v>22386.33</v>
          </cell>
          <cell r="AR197">
            <v>21422.89</v>
          </cell>
          <cell r="AS197">
            <v>21347.59</v>
          </cell>
          <cell r="AT197">
            <v>22718.31</v>
          </cell>
          <cell r="AU197">
            <v>21589.34</v>
          </cell>
          <cell r="AV197">
            <v>21176.720000000001</v>
          </cell>
          <cell r="AW197">
            <v>23319.35</v>
          </cell>
          <cell r="AX197">
            <v>24193.49</v>
          </cell>
          <cell r="AY197">
            <v>25771.13</v>
          </cell>
          <cell r="AZ197">
            <v>25710.13</v>
          </cell>
          <cell r="BA197">
            <v>24995.86</v>
          </cell>
          <cell r="BB197">
            <v>24410.11</v>
          </cell>
          <cell r="BC197">
            <v>22606.79</v>
          </cell>
          <cell r="BD197">
            <v>21780.18</v>
          </cell>
          <cell r="BE197">
            <v>21780.18</v>
          </cell>
          <cell r="BF197">
            <v>21760.67</v>
          </cell>
          <cell r="BG197">
            <v>22210.400000000001</v>
          </cell>
          <cell r="BH197">
            <v>21668.05</v>
          </cell>
          <cell r="BI197">
            <v>21837.91</v>
          </cell>
          <cell r="BJ197">
            <v>21057.13</v>
          </cell>
          <cell r="BK197">
            <v>21881.31</v>
          </cell>
          <cell r="BL197">
            <v>20915.259999999998</v>
          </cell>
          <cell r="BM197">
            <v>20223.830000000002</v>
          </cell>
          <cell r="BN197">
            <v>22216.19</v>
          </cell>
          <cell r="BO197">
            <v>22403.23</v>
          </cell>
          <cell r="BP197">
            <v>21346.38</v>
          </cell>
          <cell r="BQ197">
            <v>21459.52</v>
          </cell>
          <cell r="BR197">
            <v>20923.830000000002</v>
          </cell>
          <cell r="BS197">
            <v>20585.95</v>
          </cell>
          <cell r="BT197">
            <v>21572.83</v>
          </cell>
          <cell r="BU197">
            <v>19487.240000000002</v>
          </cell>
          <cell r="BV197">
            <v>21336.73</v>
          </cell>
          <cell r="BW197">
            <v>23014.42</v>
          </cell>
          <cell r="BX197">
            <v>21190.94</v>
          </cell>
          <cell r="BY197">
            <v>21304.86</v>
          </cell>
          <cell r="BZ197">
            <v>21234.45</v>
          </cell>
          <cell r="CA197">
            <v>20537.93</v>
          </cell>
          <cell r="CB197">
            <v>19250.060000000001</v>
          </cell>
          <cell r="CC197">
            <v>19676.900000000001</v>
          </cell>
          <cell r="CD197">
            <v>20782.39</v>
          </cell>
          <cell r="CE197">
            <v>20572</v>
          </cell>
          <cell r="CF197">
            <v>20860.3</v>
          </cell>
          <cell r="CG197">
            <v>20297.509999999998</v>
          </cell>
          <cell r="CH197">
            <v>18343.61</v>
          </cell>
          <cell r="CI197">
            <v>18487.54</v>
          </cell>
          <cell r="CJ197">
            <v>17280.32</v>
          </cell>
          <cell r="CK197">
            <v>16303.83</v>
          </cell>
          <cell r="CL197">
            <v>17373.2</v>
          </cell>
          <cell r="CM197">
            <v>16782.62</v>
          </cell>
          <cell r="CN197">
            <v>15682.6</v>
          </cell>
          <cell r="CO197">
            <v>16003.02</v>
          </cell>
          <cell r="CP197">
            <v>14506.96</v>
          </cell>
          <cell r="CQ197">
            <v>14618.53</v>
          </cell>
          <cell r="CR197">
            <v>14312.08</v>
          </cell>
          <cell r="CS197">
            <v>14741.74</v>
          </cell>
          <cell r="CT197">
            <v>14169.53</v>
          </cell>
          <cell r="CU197">
            <v>13672.61</v>
          </cell>
          <cell r="CV197">
            <v>11795.37</v>
          </cell>
          <cell r="CW197">
            <v>10855.17</v>
          </cell>
          <cell r="CX197">
            <v>9388.35</v>
          </cell>
          <cell r="CY197">
            <v>8237.84</v>
          </cell>
          <cell r="CZ197">
            <v>7531.49</v>
          </cell>
          <cell r="DA197">
            <v>7739.92</v>
          </cell>
          <cell r="DB197">
            <v>7697.32</v>
          </cell>
          <cell r="DC197">
            <v>6808.91</v>
          </cell>
          <cell r="DD197">
            <v>6344.07</v>
          </cell>
          <cell r="DE197">
            <v>9668.3700000000008</v>
          </cell>
          <cell r="DF197">
            <v>10727.23</v>
          </cell>
          <cell r="DG197">
            <v>11213.73</v>
          </cell>
          <cell r="DH197">
            <v>11420.64</v>
          </cell>
          <cell r="DI197">
            <v>11996.84</v>
          </cell>
          <cell r="DJ197">
            <v>10979.87</v>
          </cell>
          <cell r="DK197">
            <v>12084</v>
          </cell>
          <cell r="DL197">
            <v>13591.98</v>
          </cell>
          <cell r="DM197">
            <v>12833.62</v>
          </cell>
          <cell r="DN197">
            <v>13144.23</v>
          </cell>
          <cell r="DO197">
            <v>13144.23</v>
          </cell>
          <cell r="DP197">
            <v>12981.97</v>
          </cell>
          <cell r="DQ197">
            <v>11403.2</v>
          </cell>
          <cell r="DR197">
            <v>10330.11</v>
          </cell>
          <cell r="DS197">
            <v>10826.19</v>
          </cell>
          <cell r="DT197">
            <v>9834.5499999999993</v>
          </cell>
        </row>
        <row r="198">
          <cell r="A198" t="str">
            <v>Sequis Life Rupiah Managed Fund</v>
          </cell>
          <cell r="B198" t="str">
            <v>PT AJ Sequis Life</v>
          </cell>
          <cell r="C198" t="str">
            <v>RMFP</v>
          </cell>
          <cell r="E198" t="str">
            <v>Managed</v>
          </cell>
          <cell r="U198">
            <v>1888.6589770798801</v>
          </cell>
          <cell r="V198">
            <v>1888.6589770798801</v>
          </cell>
          <cell r="W198">
            <v>1888.6589770798801</v>
          </cell>
          <cell r="X198">
            <v>2245.623248691953</v>
          </cell>
          <cell r="Y198">
            <v>2542.8867044411199</v>
          </cell>
          <cell r="Z198">
            <v>2774.5929627613173</v>
          </cell>
          <cell r="AA198">
            <v>2999.5275324172899</v>
          </cell>
          <cell r="AB198">
            <v>3093.6040309999998</v>
          </cell>
          <cell r="AC198">
            <v>3213.7</v>
          </cell>
          <cell r="AD198">
            <v>3225.62</v>
          </cell>
          <cell r="AE198">
            <v>3150.86</v>
          </cell>
          <cell r="AF198">
            <v>3004.71</v>
          </cell>
          <cell r="AG198">
            <v>2945.66</v>
          </cell>
          <cell r="AH198">
            <v>2861.15</v>
          </cell>
          <cell r="AI198">
            <v>2808.62</v>
          </cell>
          <cell r="AJ198">
            <v>2856.79</v>
          </cell>
          <cell r="AK198">
            <v>2852.53</v>
          </cell>
          <cell r="AL198">
            <v>2756.1</v>
          </cell>
          <cell r="AM198">
            <v>2770.91</v>
          </cell>
          <cell r="AN198">
            <v>2756.48</v>
          </cell>
          <cell r="AO198">
            <v>2741.53</v>
          </cell>
          <cell r="AP198">
            <v>2666.16</v>
          </cell>
          <cell r="AQ198">
            <v>2555.9299999999998</v>
          </cell>
          <cell r="AR198">
            <v>2496.98</v>
          </cell>
          <cell r="AS198">
            <v>2482.48</v>
          </cell>
          <cell r="AT198">
            <v>2659.74</v>
          </cell>
          <cell r="AU198">
            <v>2552.54</v>
          </cell>
          <cell r="AV198">
            <v>2547.2399999999998</v>
          </cell>
          <cell r="AW198">
            <v>2730.19</v>
          </cell>
          <cell r="AX198">
            <v>2810.15</v>
          </cell>
          <cell r="AY198">
            <v>2995.86</v>
          </cell>
          <cell r="AZ198">
            <v>2946.55</v>
          </cell>
          <cell r="BA198">
            <v>2871.69</v>
          </cell>
          <cell r="BB198">
            <v>2817.04</v>
          </cell>
          <cell r="BC198">
            <v>2667.44</v>
          </cell>
          <cell r="BD198">
            <v>2589.48</v>
          </cell>
          <cell r="BE198">
            <v>2589.48</v>
          </cell>
          <cell r="BF198">
            <v>2570.4299999999998</v>
          </cell>
          <cell r="BG198">
            <v>2561.4299999999998</v>
          </cell>
          <cell r="BH198">
            <v>2534.5300000000002</v>
          </cell>
          <cell r="BI198">
            <v>2552.77</v>
          </cell>
          <cell r="BJ198">
            <v>2487.7199999999998</v>
          </cell>
          <cell r="BK198">
            <v>2586.54</v>
          </cell>
          <cell r="BL198">
            <v>2562.52</v>
          </cell>
          <cell r="BM198">
            <v>2481.4699999999998</v>
          </cell>
          <cell r="BN198">
            <v>2634.41</v>
          </cell>
          <cell r="BO198">
            <v>2624.76</v>
          </cell>
          <cell r="BP198">
            <v>2536.16</v>
          </cell>
          <cell r="BQ198">
            <v>2537.75</v>
          </cell>
          <cell r="BR198">
            <v>2497.71</v>
          </cell>
          <cell r="BS198">
            <v>2469.85</v>
          </cell>
          <cell r="BT198">
            <v>2533.7800000000002</v>
          </cell>
          <cell r="BU198">
            <v>2393.2600000000002</v>
          </cell>
          <cell r="BV198">
            <v>2508.9499999999998</v>
          </cell>
          <cell r="BW198">
            <v>2588.81</v>
          </cell>
          <cell r="BX198">
            <v>2451.8200000000002</v>
          </cell>
          <cell r="BY198">
            <v>2443.11</v>
          </cell>
          <cell r="BZ198">
            <v>2426.52</v>
          </cell>
          <cell r="CA198">
            <v>2381.75</v>
          </cell>
          <cell r="CB198">
            <v>2281.65</v>
          </cell>
          <cell r="CC198">
            <v>2321.41</v>
          </cell>
          <cell r="CD198">
            <v>2412.2199999999998</v>
          </cell>
          <cell r="CE198">
            <v>2397.86</v>
          </cell>
          <cell r="CF198">
            <v>2419.4</v>
          </cell>
          <cell r="CG198">
            <v>2375.35</v>
          </cell>
          <cell r="CH198">
            <v>2233.42</v>
          </cell>
          <cell r="CI198">
            <v>2229.52</v>
          </cell>
          <cell r="CJ198">
            <v>2151.9699999999998</v>
          </cell>
          <cell r="CK198">
            <v>2072.2399999999998</v>
          </cell>
          <cell r="CL198">
            <v>2147.42</v>
          </cell>
          <cell r="CM198">
            <v>2093.6</v>
          </cell>
          <cell r="CN198">
            <v>2004.22</v>
          </cell>
          <cell r="CO198">
            <v>2027.3</v>
          </cell>
          <cell r="CP198">
            <v>1885.44</v>
          </cell>
          <cell r="CQ198">
            <v>1897.51</v>
          </cell>
          <cell r="CR198">
            <v>1865.78</v>
          </cell>
          <cell r="CS198">
            <v>1885.75</v>
          </cell>
          <cell r="CT198">
            <v>1836.57</v>
          </cell>
          <cell r="CU198">
            <v>1810.91</v>
          </cell>
          <cell r="CV198">
            <v>1631.48</v>
          </cell>
          <cell r="CW198">
            <v>1543.12</v>
          </cell>
          <cell r="CX198">
            <v>1424.3</v>
          </cell>
          <cell r="CY198">
            <v>1342.17</v>
          </cell>
          <cell r="CZ198">
            <v>1252.98</v>
          </cell>
          <cell r="DA198">
            <v>1266.3</v>
          </cell>
          <cell r="DB198">
            <v>1262.53</v>
          </cell>
          <cell r="DC198">
            <v>1173.25</v>
          </cell>
          <cell r="DD198">
            <v>1124.49</v>
          </cell>
          <cell r="DE198">
            <v>1378.6</v>
          </cell>
          <cell r="DF198">
            <v>1434.32</v>
          </cell>
          <cell r="DG198">
            <v>1458.07</v>
          </cell>
          <cell r="DH198">
            <v>1452.5</v>
          </cell>
          <cell r="DI198">
            <v>1491.42</v>
          </cell>
          <cell r="DJ198">
            <v>1417.07</v>
          </cell>
          <cell r="DK198">
            <v>1502.47</v>
          </cell>
          <cell r="DL198">
            <v>1596.12</v>
          </cell>
          <cell r="DM198">
            <v>1543.38</v>
          </cell>
          <cell r="DN198">
            <v>1547.9</v>
          </cell>
          <cell r="DO198">
            <v>1547.9</v>
          </cell>
          <cell r="DP198">
            <v>1550.9</v>
          </cell>
          <cell r="DQ198">
            <v>1437.43</v>
          </cell>
          <cell r="DR198">
            <v>1352.15</v>
          </cell>
          <cell r="DS198">
            <v>1401.21</v>
          </cell>
          <cell r="DT198">
            <v>1318.92</v>
          </cell>
        </row>
        <row r="199">
          <cell r="A199" t="str">
            <v>Sequis Life Rupiah Stable Fund</v>
          </cell>
          <cell r="B199" t="str">
            <v>PT AJ Sequis Life</v>
          </cell>
          <cell r="C199" t="str">
            <v>RFF</v>
          </cell>
          <cell r="E199" t="str">
            <v>Fixed</v>
          </cell>
          <cell r="U199">
            <v>1532.3914564815734</v>
          </cell>
          <cell r="V199">
            <v>1532.3914564815734</v>
          </cell>
          <cell r="W199">
            <v>1532.3914564815734</v>
          </cell>
          <cell r="X199">
            <v>1693.3063598589713</v>
          </cell>
          <cell r="Y199">
            <v>1792.9590223194887</v>
          </cell>
          <cell r="Z199">
            <v>1876.167030104629</v>
          </cell>
          <cell r="AA199">
            <v>1944.9804380011083</v>
          </cell>
          <cell r="AB199">
            <v>2005.7754932000003</v>
          </cell>
          <cell r="AC199">
            <v>2036.92</v>
          </cell>
          <cell r="AD199">
            <v>2084.5700000000002</v>
          </cell>
          <cell r="AE199">
            <v>2059.4</v>
          </cell>
          <cell r="AF199">
            <v>1941.65</v>
          </cell>
          <cell r="AG199">
            <v>1951.95</v>
          </cell>
          <cell r="AH199">
            <v>1904.46</v>
          </cell>
          <cell r="AI199">
            <v>1848.86</v>
          </cell>
          <cell r="AJ199">
            <v>1863.68</v>
          </cell>
          <cell r="AK199">
            <v>1861.63</v>
          </cell>
          <cell r="AL199">
            <v>1836.84</v>
          </cell>
          <cell r="AM199">
            <v>1844.15</v>
          </cell>
          <cell r="AN199">
            <v>1841.23</v>
          </cell>
          <cell r="AO199">
            <v>1827.21</v>
          </cell>
          <cell r="AP199">
            <v>1782.72</v>
          </cell>
          <cell r="AQ199">
            <v>1731</v>
          </cell>
          <cell r="AR199">
            <v>1759.55</v>
          </cell>
          <cell r="AS199">
            <v>1736.85</v>
          </cell>
          <cell r="AT199">
            <v>1861.41</v>
          </cell>
          <cell r="AU199">
            <v>1761.92</v>
          </cell>
          <cell r="AV199">
            <v>1748.38</v>
          </cell>
          <cell r="AW199">
            <v>1794.36</v>
          </cell>
          <cell r="AX199">
            <v>1850.89</v>
          </cell>
          <cell r="AY199">
            <v>1961.37</v>
          </cell>
          <cell r="AZ199">
            <v>2007.1</v>
          </cell>
          <cell r="BA199">
            <v>1987.36</v>
          </cell>
          <cell r="BB199">
            <v>2007.04</v>
          </cell>
          <cell r="BC199">
            <v>1994.94</v>
          </cell>
          <cell r="BD199">
            <v>2008.99</v>
          </cell>
          <cell r="BE199">
            <v>2008.99</v>
          </cell>
          <cell r="BF199">
            <v>1998.08</v>
          </cell>
          <cell r="BG199">
            <v>1952.08</v>
          </cell>
          <cell r="BH199">
            <v>1914.49</v>
          </cell>
          <cell r="BI199">
            <v>1917.65</v>
          </cell>
          <cell r="BJ199">
            <v>1883.57</v>
          </cell>
          <cell r="BK199">
            <v>1924.89</v>
          </cell>
          <cell r="BL199">
            <v>1869.67</v>
          </cell>
          <cell r="BM199">
            <v>1834.63</v>
          </cell>
          <cell r="BN199">
            <v>1873.26</v>
          </cell>
          <cell r="BO199">
            <v>1863.46</v>
          </cell>
          <cell r="BP199">
            <v>1890.75</v>
          </cell>
          <cell r="BQ199">
            <v>1896.58</v>
          </cell>
          <cell r="BR199">
            <v>1821.53</v>
          </cell>
          <cell r="BS199">
            <v>1758.48</v>
          </cell>
          <cell r="BT199">
            <v>1792.58</v>
          </cell>
          <cell r="BU199">
            <v>1731.31</v>
          </cell>
          <cell r="BV199">
            <v>1713</v>
          </cell>
          <cell r="BW199">
            <v>1666.52</v>
          </cell>
          <cell r="BX199">
            <v>1621.51</v>
          </cell>
          <cell r="BY199">
            <v>1614.53</v>
          </cell>
          <cell r="BZ199">
            <v>1587.77</v>
          </cell>
          <cell r="CA199">
            <v>1545.04</v>
          </cell>
          <cell r="CB199">
            <v>1490.83</v>
          </cell>
          <cell r="CC199">
            <v>1485.75</v>
          </cell>
          <cell r="CD199">
            <v>1543.35</v>
          </cell>
          <cell r="CE199">
            <v>1568.55</v>
          </cell>
          <cell r="CF199">
            <v>1581.8</v>
          </cell>
          <cell r="CG199">
            <v>1562.8</v>
          </cell>
          <cell r="CH199">
            <v>1506.67</v>
          </cell>
          <cell r="CI199">
            <v>1497.14</v>
          </cell>
          <cell r="CJ199">
            <v>1474.26</v>
          </cell>
          <cell r="CK199">
            <v>1406.5</v>
          </cell>
          <cell r="CL199">
            <v>1434.09</v>
          </cell>
          <cell r="CM199">
            <v>1398.07</v>
          </cell>
          <cell r="CN199">
            <v>1358.26</v>
          </cell>
          <cell r="CO199">
            <v>1351.3</v>
          </cell>
          <cell r="CP199">
            <v>1294.9000000000001</v>
          </cell>
          <cell r="CQ199">
            <v>1305.19</v>
          </cell>
          <cell r="CR199">
            <v>1284.43</v>
          </cell>
          <cell r="CS199">
            <v>1292.56</v>
          </cell>
          <cell r="CT199">
            <v>1258.79</v>
          </cell>
          <cell r="CU199">
            <v>1273.92</v>
          </cell>
          <cell r="CV199">
            <v>1210.02</v>
          </cell>
          <cell r="CW199">
            <v>1220.8900000000001</v>
          </cell>
          <cell r="CX199">
            <v>1139.76</v>
          </cell>
          <cell r="CY199">
            <v>1103.4000000000001</v>
          </cell>
          <cell r="CZ199">
            <v>1043.94</v>
          </cell>
          <cell r="DA199">
            <v>1124.1099999999999</v>
          </cell>
          <cell r="DB199">
            <v>1113.57</v>
          </cell>
          <cell r="DC199">
            <v>968.99</v>
          </cell>
          <cell r="DD199">
            <v>916.46</v>
          </cell>
          <cell r="DE199">
            <v>1050.1199999999999</v>
          </cell>
          <cell r="DF199">
            <v>1085.7</v>
          </cell>
          <cell r="DG199">
            <v>1084.46</v>
          </cell>
          <cell r="DH199">
            <v>1021.8</v>
          </cell>
          <cell r="DI199">
            <v>1028.6199999999999</v>
          </cell>
          <cell r="DJ199">
            <v>1028.1099999999999</v>
          </cell>
          <cell r="DK199">
            <v>1066.1500000000001</v>
          </cell>
          <cell r="DL199">
            <v>1083.46</v>
          </cell>
          <cell r="DM199">
            <v>1086.67</v>
          </cell>
          <cell r="DN199">
            <v>1051.1400000000001</v>
          </cell>
          <cell r="DO199">
            <v>1051.1400000000001</v>
          </cell>
          <cell r="DP199">
            <v>1080.8800000000001</v>
          </cell>
          <cell r="DQ199">
            <v>1065.17</v>
          </cell>
          <cell r="DR199">
            <v>1047.4100000000001</v>
          </cell>
          <cell r="DS199">
            <v>1065.17</v>
          </cell>
          <cell r="DT199">
            <v>1066.3499999999999</v>
          </cell>
        </row>
        <row r="200">
          <cell r="A200" t="str">
            <v>Sequis Life Rupiah Cash Fund</v>
          </cell>
          <cell r="B200" t="str">
            <v>PT AJ Sequis Life</v>
          </cell>
          <cell r="X200">
            <v>1652.15</v>
          </cell>
          <cell r="Y200">
            <v>1652.15</v>
          </cell>
          <cell r="Z200">
            <v>1640.37</v>
          </cell>
          <cell r="AA200">
            <v>1575.07</v>
          </cell>
          <cell r="AB200">
            <v>1652.15</v>
          </cell>
          <cell r="AC200">
            <v>1652.15</v>
          </cell>
          <cell r="AD200">
            <v>1652.15</v>
          </cell>
          <cell r="AE200">
            <v>1652.15</v>
          </cell>
          <cell r="AF200">
            <v>1652.15</v>
          </cell>
          <cell r="AG200">
            <v>1640.37</v>
          </cell>
          <cell r="AH200">
            <v>1575.07</v>
          </cell>
          <cell r="AI200">
            <v>1672.24</v>
          </cell>
          <cell r="AJ200">
            <v>1510.57</v>
          </cell>
          <cell r="AK200">
            <v>1653.94</v>
          </cell>
          <cell r="AL200">
            <v>1783.98</v>
          </cell>
          <cell r="AM200">
            <v>1642.64</v>
          </cell>
          <cell r="AN200">
            <v>1651.47</v>
          </cell>
          <cell r="AO200">
            <v>1649.31</v>
          </cell>
          <cell r="AP200">
            <v>1592.02</v>
          </cell>
          <cell r="AQ200">
            <v>1492.19</v>
          </cell>
          <cell r="AR200">
            <v>1521.89</v>
          </cell>
          <cell r="AS200">
            <v>1610.97</v>
          </cell>
          <cell r="AT200">
            <v>1594.66</v>
          </cell>
          <cell r="AU200">
            <v>1617.01</v>
          </cell>
          <cell r="AV200">
            <v>1562.82</v>
          </cell>
          <cell r="AW200">
            <v>1424.53</v>
          </cell>
          <cell r="AX200">
            <v>1433.08</v>
          </cell>
          <cell r="AY200">
            <v>1339.5</v>
          </cell>
          <cell r="AZ200">
            <v>1263.81</v>
          </cell>
          <cell r="BA200">
            <v>1346.7</v>
          </cell>
          <cell r="BB200">
            <v>1300.92</v>
          </cell>
          <cell r="BC200">
            <v>1215.6500000000001</v>
          </cell>
          <cell r="BD200">
            <v>1240.49</v>
          </cell>
          <cell r="BE200">
            <v>1206.49</v>
          </cell>
          <cell r="BF200">
            <v>1133.17</v>
          </cell>
          <cell r="BG200">
            <v>1109.4100000000001</v>
          </cell>
          <cell r="BH200">
            <v>1142.72</v>
          </cell>
          <cell r="BI200">
            <v>1098.3599999999999</v>
          </cell>
          <cell r="BJ200">
            <v>1059.8399999999999</v>
          </cell>
          <cell r="BK200">
            <v>914.33</v>
          </cell>
          <cell r="BL200">
            <v>841.45</v>
          </cell>
          <cell r="BM200">
            <v>727.74</v>
          </cell>
          <cell r="BN200">
            <v>1224.0899999999999</v>
          </cell>
          <cell r="BO200">
            <v>1224.0899999999999</v>
          </cell>
          <cell r="BP200">
            <v>1219.26</v>
          </cell>
          <cell r="BQ200">
            <v>1214.5899999999999</v>
          </cell>
          <cell r="BR200">
            <v>1209.1199999999999</v>
          </cell>
          <cell r="BS200">
            <v>1204.07</v>
          </cell>
          <cell r="BT200">
            <v>1197.54</v>
          </cell>
          <cell r="BU200">
            <v>1192.29</v>
          </cell>
          <cell r="BV200">
            <v>1186</v>
          </cell>
          <cell r="BW200">
            <v>1180.97</v>
          </cell>
          <cell r="BX200">
            <v>1175.8</v>
          </cell>
          <cell r="BY200">
            <v>1170.8900000000001</v>
          </cell>
          <cell r="BZ200">
            <v>1165.44</v>
          </cell>
          <cell r="CA200">
            <v>1160.53</v>
          </cell>
          <cell r="CB200">
            <v>1154.8800000000001</v>
          </cell>
          <cell r="CC200">
            <v>1149.3399999999999</v>
          </cell>
          <cell r="CD200">
            <v>1144.06</v>
          </cell>
          <cell r="CE200">
            <v>1138.92</v>
          </cell>
          <cell r="CF200">
            <v>1133.69</v>
          </cell>
          <cell r="CG200">
            <v>1128.81</v>
          </cell>
          <cell r="CH200">
            <v>1123.9100000000001</v>
          </cell>
          <cell r="CI200">
            <v>1118.78</v>
          </cell>
          <cell r="CJ200">
            <v>1114.1400000000001</v>
          </cell>
          <cell r="CK200">
            <v>1109.27</v>
          </cell>
          <cell r="CL200">
            <v>1105.1099999999999</v>
          </cell>
          <cell r="CM200">
            <v>1100.74</v>
          </cell>
          <cell r="CN200">
            <v>1095.8499999999999</v>
          </cell>
          <cell r="CO200">
            <v>1091.8</v>
          </cell>
          <cell r="CP200">
            <v>1076.29</v>
          </cell>
          <cell r="CQ200">
            <v>1081.5</v>
          </cell>
          <cell r="CR200">
            <v>1076.0899999999999</v>
          </cell>
          <cell r="CS200">
            <v>1070.1300000000001</v>
          </cell>
          <cell r="CT200">
            <v>1063.92</v>
          </cell>
          <cell r="CU200">
            <v>1058.18</v>
          </cell>
          <cell r="CV200">
            <v>1051.44</v>
          </cell>
          <cell r="CW200">
            <v>1044.2</v>
          </cell>
          <cell r="CX200">
            <v>1037.26</v>
          </cell>
          <cell r="CY200">
            <v>1029.75</v>
          </cell>
          <cell r="CZ200">
            <v>1021.41</v>
          </cell>
          <cell r="DA200">
            <v>1013.67</v>
          </cell>
          <cell r="DB200">
            <v>1004.32</v>
          </cell>
          <cell r="DC200" t="e">
            <v>#N/A</v>
          </cell>
          <cell r="DD200" t="e">
            <v>#N/A</v>
          </cell>
          <cell r="DE200" t="e">
            <v>#N/A</v>
          </cell>
          <cell r="DF200" t="e">
            <v>#N/A</v>
          </cell>
          <cell r="DG200" t="e">
            <v>#N/A</v>
          </cell>
          <cell r="DH200" t="e">
            <v>#N/A</v>
          </cell>
          <cell r="DI200" t="e">
            <v>#N/A</v>
          </cell>
          <cell r="DJ200" t="e">
            <v>#N/A</v>
          </cell>
          <cell r="DK200" t="e">
            <v>#N/A</v>
          </cell>
          <cell r="DL200" t="e">
            <v>#N/A</v>
          </cell>
          <cell r="DM200" t="e">
            <v>#N/A</v>
          </cell>
          <cell r="DN200" t="e">
            <v>#N/A</v>
          </cell>
          <cell r="DO200" t="e">
            <v>#N/A</v>
          </cell>
          <cell r="DP200" t="e">
            <v>#N/A</v>
          </cell>
          <cell r="DQ200" t="e">
            <v>#N/A</v>
          </cell>
          <cell r="DR200" t="e">
            <v>#N/A</v>
          </cell>
          <cell r="DS200" t="e">
            <v>#N/A</v>
          </cell>
          <cell r="DT200" t="e">
            <v>#N/A</v>
          </cell>
        </row>
        <row r="201">
          <cell r="A201" t="str">
            <v>Sequis Life US Dolar Stable Fund</v>
          </cell>
          <cell r="B201" t="str">
            <v>PT AJ Sequis Life</v>
          </cell>
          <cell r="D201" t="str">
            <v>RMP</v>
          </cell>
          <cell r="E201" t="str">
            <v>Balance</v>
          </cell>
          <cell r="F201">
            <v>1753.27</v>
          </cell>
          <cell r="G201">
            <v>1786.37</v>
          </cell>
          <cell r="H201">
            <v>1780.94</v>
          </cell>
          <cell r="I201">
            <v>1712.28</v>
          </cell>
          <cell r="J201">
            <v>1746.67</v>
          </cell>
          <cell r="K201">
            <v>1719.71</v>
          </cell>
          <cell r="L201">
            <v>1698.54</v>
          </cell>
          <cell r="M201">
            <v>1654.69</v>
          </cell>
          <cell r="N201">
            <v>1581.32</v>
          </cell>
          <cell r="O201">
            <v>1564.71</v>
          </cell>
          <cell r="R201">
            <v>1637.8</v>
          </cell>
          <cell r="S201">
            <v>1580.84</v>
          </cell>
          <cell r="T201">
            <v>1711.28</v>
          </cell>
          <cell r="X201">
            <v>1368.12</v>
          </cell>
          <cell r="Y201">
            <v>1368.12</v>
          </cell>
          <cell r="Z201">
            <v>1359.6</v>
          </cell>
          <cell r="AA201">
            <v>1347.59</v>
          </cell>
          <cell r="AB201">
            <v>1368.12</v>
          </cell>
          <cell r="AC201">
            <v>1368.12</v>
          </cell>
          <cell r="AD201">
            <v>1368.12</v>
          </cell>
          <cell r="AE201">
            <v>1368.12</v>
          </cell>
          <cell r="AF201">
            <v>1368.12</v>
          </cell>
          <cell r="AG201">
            <v>1359.6</v>
          </cell>
          <cell r="AH201">
            <v>1347.59</v>
          </cell>
          <cell r="AI201">
            <v>1355.42</v>
          </cell>
          <cell r="AJ201">
            <v>1326.2</v>
          </cell>
          <cell r="AK201">
            <v>1352.57</v>
          </cell>
          <cell r="AL201">
            <v>1357.21</v>
          </cell>
          <cell r="AM201">
            <v>1329.95</v>
          </cell>
          <cell r="AN201">
            <v>1323.22</v>
          </cell>
          <cell r="AO201">
            <v>1311.5</v>
          </cell>
          <cell r="AP201">
            <v>1285.3599999999999</v>
          </cell>
          <cell r="AQ201">
            <v>1247.54</v>
          </cell>
          <cell r="AR201">
            <v>1241.71</v>
          </cell>
          <cell r="AS201">
            <v>1268.98</v>
          </cell>
          <cell r="AT201">
            <v>1273.06</v>
          </cell>
          <cell r="AU201">
            <v>1265.2</v>
          </cell>
          <cell r="AV201">
            <v>1252.27</v>
          </cell>
          <cell r="AW201">
            <v>1237.9100000000001</v>
          </cell>
          <cell r="AX201">
            <v>1230.18</v>
          </cell>
          <cell r="AY201">
            <v>1211.77</v>
          </cell>
          <cell r="AZ201">
            <v>1176.82</v>
          </cell>
          <cell r="BA201">
            <v>1189.93</v>
          </cell>
          <cell r="BB201">
            <v>1172.01</v>
          </cell>
          <cell r="BC201">
            <v>1133.71</v>
          </cell>
          <cell r="BD201">
            <v>1134.03</v>
          </cell>
          <cell r="BE201">
            <v>1115.23</v>
          </cell>
          <cell r="BF201">
            <v>1096.1099999999999</v>
          </cell>
          <cell r="BG201">
            <v>1083.06</v>
          </cell>
          <cell r="BH201">
            <v>1079.46</v>
          </cell>
          <cell r="BI201">
            <v>1058.45</v>
          </cell>
          <cell r="BJ201">
            <v>1050.3</v>
          </cell>
          <cell r="BK201">
            <v>1014.01</v>
          </cell>
          <cell r="BL201">
            <v>1004.29</v>
          </cell>
          <cell r="BM201">
            <v>965.2</v>
          </cell>
          <cell r="BN201">
            <v>158.63</v>
          </cell>
          <cell r="BO201">
            <v>158.63</v>
          </cell>
          <cell r="BP201">
            <v>158.80000000000001</v>
          </cell>
          <cell r="BQ201">
            <v>157.24</v>
          </cell>
          <cell r="BR201">
            <v>154.94999999999999</v>
          </cell>
          <cell r="BS201">
            <v>154.16999999999999</v>
          </cell>
          <cell r="BT201">
            <v>154.47999999999999</v>
          </cell>
          <cell r="BU201">
            <v>152.63999999999999</v>
          </cell>
          <cell r="BV201">
            <v>156.58000000000001</v>
          </cell>
          <cell r="BW201">
            <v>157.86000000000001</v>
          </cell>
          <cell r="BX201">
            <v>155.87</v>
          </cell>
          <cell r="BY201">
            <v>155.71</v>
          </cell>
          <cell r="BZ201">
            <v>154.22</v>
          </cell>
          <cell r="CA201">
            <v>152.93</v>
          </cell>
          <cell r="CB201">
            <v>152.22999999999999</v>
          </cell>
          <cell r="CC201">
            <v>152.69999999999999</v>
          </cell>
          <cell r="CD201">
            <v>153.09</v>
          </cell>
          <cell r="CE201">
            <v>154.34</v>
          </cell>
          <cell r="CF201">
            <v>155.27000000000001</v>
          </cell>
          <cell r="CG201">
            <v>154.35</v>
          </cell>
          <cell r="CH201">
            <v>154.28</v>
          </cell>
          <cell r="CI201">
            <v>151.66</v>
          </cell>
          <cell r="CJ201">
            <v>149.47</v>
          </cell>
          <cell r="CK201">
            <v>146.4</v>
          </cell>
          <cell r="CL201">
            <v>147.51</v>
          </cell>
          <cell r="CM201">
            <v>146.84</v>
          </cell>
          <cell r="CN201">
            <v>144.63999999999999</v>
          </cell>
          <cell r="CO201">
            <v>144.02000000000001</v>
          </cell>
          <cell r="CP201">
            <v>138.53</v>
          </cell>
          <cell r="CQ201">
            <v>139.62</v>
          </cell>
          <cell r="CR201">
            <v>138.79</v>
          </cell>
          <cell r="CS201">
            <v>138.01</v>
          </cell>
          <cell r="CT201">
            <v>135.07</v>
          </cell>
          <cell r="CU201">
            <v>132.43</v>
          </cell>
          <cell r="CV201">
            <v>128.13</v>
          </cell>
          <cell r="CW201">
            <v>126.82</v>
          </cell>
          <cell r="CX201">
            <v>120.78</v>
          </cell>
          <cell r="CY201">
            <v>117.31</v>
          </cell>
          <cell r="CZ201">
            <v>113.28</v>
          </cell>
          <cell r="DA201">
            <v>109.5</v>
          </cell>
          <cell r="DB201">
            <v>108.47</v>
          </cell>
          <cell r="DC201">
            <v>102.65</v>
          </cell>
          <cell r="DD201">
            <v>106.85</v>
          </cell>
          <cell r="DE201">
            <v>125.34</v>
          </cell>
          <cell r="DF201">
            <v>125.4</v>
          </cell>
          <cell r="DG201">
            <v>124.68</v>
          </cell>
          <cell r="DH201">
            <v>124.96</v>
          </cell>
          <cell r="DI201">
            <v>126.43</v>
          </cell>
          <cell r="DJ201">
            <v>126.07</v>
          </cell>
          <cell r="DK201">
            <v>125.65</v>
          </cell>
          <cell r="DL201">
            <v>124.77</v>
          </cell>
          <cell r="DM201">
            <v>123.82</v>
          </cell>
          <cell r="DN201">
            <v>123.03</v>
          </cell>
          <cell r="DO201">
            <v>123.03</v>
          </cell>
          <cell r="DP201">
            <v>122.35</v>
          </cell>
          <cell r="DQ201">
            <v>121.59</v>
          </cell>
          <cell r="DR201">
            <v>121.03</v>
          </cell>
          <cell r="DS201">
            <v>121.42</v>
          </cell>
          <cell r="DT201">
            <v>121.07</v>
          </cell>
        </row>
        <row r="202">
          <cell r="A202" t="str">
            <v>Rupiah Golden Fixed Income Fund</v>
          </cell>
          <cell r="B202" t="str">
            <v>PT AJ Sequis Life</v>
          </cell>
          <cell r="X202">
            <v>1385.57</v>
          </cell>
          <cell r="Y202">
            <v>1385.57</v>
          </cell>
          <cell r="Z202">
            <v>1377.58</v>
          </cell>
          <cell r="AA202">
            <v>1326.12</v>
          </cell>
          <cell r="AB202">
            <v>1385.57</v>
          </cell>
          <cell r="AC202">
            <v>1385.57</v>
          </cell>
          <cell r="AD202">
            <v>1385.57</v>
          </cell>
          <cell r="AE202">
            <v>1385.57</v>
          </cell>
          <cell r="AF202">
            <v>1385.57</v>
          </cell>
          <cell r="AG202">
            <v>1377.58</v>
          </cell>
          <cell r="AH202">
            <v>1326.12</v>
          </cell>
          <cell r="AI202">
            <v>1357.25</v>
          </cell>
          <cell r="AJ202">
            <v>1289.4100000000001</v>
          </cell>
          <cell r="AK202">
            <v>1354.01</v>
          </cell>
          <cell r="AL202">
            <v>1396.55</v>
          </cell>
          <cell r="AM202">
            <v>1319.12</v>
          </cell>
          <cell r="AN202">
            <v>1312.33</v>
          </cell>
          <cell r="AO202">
            <v>1310.49</v>
          </cell>
          <cell r="AP202">
            <v>1255.23</v>
          </cell>
          <cell r="AQ202">
            <v>1196.79</v>
          </cell>
          <cell r="AR202">
            <v>1215.72</v>
          </cell>
          <cell r="AS202">
            <v>1279.75</v>
          </cell>
          <cell r="AT202">
            <v>1275.69</v>
          </cell>
          <cell r="AU202">
            <v>1295.43</v>
          </cell>
          <cell r="AV202">
            <v>1256.05</v>
          </cell>
          <cell r="AW202">
            <v>1177.7</v>
          </cell>
          <cell r="AX202">
            <v>1194.45</v>
          </cell>
          <cell r="AY202">
            <v>1145.7</v>
          </cell>
          <cell r="AZ202">
            <v>1078.53</v>
          </cell>
          <cell r="BA202">
            <v>1152.6400000000001</v>
          </cell>
          <cell r="BB202">
            <v>1136.51</v>
          </cell>
          <cell r="BC202">
            <v>1067.1500000000001</v>
          </cell>
          <cell r="BD202">
            <v>1090.06</v>
          </cell>
          <cell r="BE202">
            <v>1074.72</v>
          </cell>
          <cell r="BF202">
            <v>1028.53</v>
          </cell>
          <cell r="BG202">
            <v>1023.69</v>
          </cell>
          <cell r="BH202">
            <v>1051.58</v>
          </cell>
          <cell r="BI202">
            <v>1026.99</v>
          </cell>
          <cell r="BJ202">
            <v>991.71</v>
          </cell>
          <cell r="BK202">
            <v>899.36</v>
          </cell>
          <cell r="BL202">
            <v>854.54</v>
          </cell>
          <cell r="BM202">
            <v>773.59</v>
          </cell>
          <cell r="BN202">
            <v>1962.19</v>
          </cell>
          <cell r="BO202">
            <v>1962.19</v>
          </cell>
          <cell r="BP202">
            <v>1965.8</v>
          </cell>
          <cell r="BQ202">
            <v>1963.79</v>
          </cell>
          <cell r="BR202">
            <v>1911.76</v>
          </cell>
          <cell r="BS202">
            <v>1870.6</v>
          </cell>
          <cell r="BT202">
            <v>1878.49</v>
          </cell>
          <cell r="BU202">
            <v>1834.26</v>
          </cell>
          <cell r="BV202">
            <v>1839.46</v>
          </cell>
          <cell r="BW202">
            <v>1812.94</v>
          </cell>
          <cell r="BX202">
            <v>1779.46</v>
          </cell>
          <cell r="BY202">
            <v>1769.88</v>
          </cell>
          <cell r="BZ202">
            <v>1751.51</v>
          </cell>
          <cell r="CA202">
            <v>1712.4</v>
          </cell>
          <cell r="CB202">
            <v>1667.79</v>
          </cell>
          <cell r="CC202">
            <v>1668.28</v>
          </cell>
          <cell r="CD202">
            <v>1729.01</v>
          </cell>
          <cell r="CE202">
            <v>1749.63</v>
          </cell>
          <cell r="CF202">
            <v>1759.13</v>
          </cell>
          <cell r="CG202">
            <v>1734.14</v>
          </cell>
          <cell r="CH202">
            <v>1693.37</v>
          </cell>
          <cell r="CI202">
            <v>1684.05</v>
          </cell>
          <cell r="CJ202">
            <v>1663.35</v>
          </cell>
          <cell r="CK202">
            <v>1592.82</v>
          </cell>
          <cell r="CL202">
            <v>1618.3</v>
          </cell>
          <cell r="CM202">
            <v>1588.85</v>
          </cell>
          <cell r="CN202">
            <v>1558</v>
          </cell>
          <cell r="CO202">
            <v>1549.41</v>
          </cell>
          <cell r="CP202">
            <v>1491.23</v>
          </cell>
          <cell r="CQ202">
            <v>1505.71</v>
          </cell>
          <cell r="CR202">
            <v>1484.64</v>
          </cell>
          <cell r="CS202">
            <v>1489.63</v>
          </cell>
          <cell r="CT202">
            <v>1460.35</v>
          </cell>
          <cell r="CU202">
            <v>1474.5</v>
          </cell>
          <cell r="CV202">
            <v>1427.81</v>
          </cell>
          <cell r="CW202">
            <v>1427.89</v>
          </cell>
          <cell r="CX202">
            <v>1386.77</v>
          </cell>
          <cell r="CY202">
            <v>1370.33</v>
          </cell>
          <cell r="CZ202">
            <v>1337.39</v>
          </cell>
          <cell r="DA202">
            <v>1346.04</v>
          </cell>
          <cell r="DB202">
            <v>1324.19</v>
          </cell>
          <cell r="DC202">
            <v>1273.04</v>
          </cell>
          <cell r="DD202">
            <v>1250.3900000000001</v>
          </cell>
          <cell r="DE202">
            <v>1317.9</v>
          </cell>
          <cell r="DF202">
            <v>1322.03</v>
          </cell>
          <cell r="DG202">
            <v>1767.1</v>
          </cell>
          <cell r="DH202">
            <v>1749.07</v>
          </cell>
          <cell r="DI202">
            <v>1765.7</v>
          </cell>
          <cell r="DJ202">
            <v>1757.83</v>
          </cell>
          <cell r="DK202">
            <v>1762.28</v>
          </cell>
          <cell r="DL202">
            <v>1760.77</v>
          </cell>
          <cell r="DM202">
            <v>1752.77</v>
          </cell>
          <cell r="DN202">
            <v>1724.48</v>
          </cell>
          <cell r="DO202">
            <v>1724.48</v>
          </cell>
          <cell r="DP202">
            <v>1720.6</v>
          </cell>
          <cell r="DQ202">
            <v>1704.44</v>
          </cell>
          <cell r="DR202">
            <v>1692.05</v>
          </cell>
          <cell r="DS202">
            <v>1685.59</v>
          </cell>
          <cell r="DT202">
            <v>1674.91</v>
          </cell>
        </row>
        <row r="203">
          <cell r="A203" t="str">
            <v>Rupiah Golden Equity Fund</v>
          </cell>
          <cell r="B203" t="str">
            <v>PT AJ Sequis Life</v>
          </cell>
          <cell r="X203">
            <v>1400.11</v>
          </cell>
          <cell r="Y203">
            <v>1400.11</v>
          </cell>
          <cell r="Z203">
            <v>1405.78</v>
          </cell>
          <cell r="AA203">
            <v>1329.37</v>
          </cell>
          <cell r="AB203">
            <v>1400.11</v>
          </cell>
          <cell r="AC203">
            <v>1400.11</v>
          </cell>
          <cell r="AD203">
            <v>1400.11</v>
          </cell>
          <cell r="AE203">
            <v>1400.11</v>
          </cell>
          <cell r="AF203">
            <v>1400.11</v>
          </cell>
          <cell r="AG203">
            <v>1405.78</v>
          </cell>
          <cell r="AH203">
            <v>1329.37</v>
          </cell>
          <cell r="AI203">
            <v>1389.62</v>
          </cell>
          <cell r="AJ203">
            <v>1272.97</v>
          </cell>
          <cell r="AK203">
            <v>1339.14</v>
          </cell>
          <cell r="AL203">
            <v>1439.96</v>
          </cell>
          <cell r="AM203">
            <v>1347.5</v>
          </cell>
          <cell r="AN203">
            <v>1351.93</v>
          </cell>
          <cell r="AO203">
            <v>1364.98</v>
          </cell>
          <cell r="AP203">
            <v>1304.58</v>
          </cell>
          <cell r="AQ203">
            <v>1244.24</v>
          </cell>
          <cell r="AR203">
            <v>1253.3699999999999</v>
          </cell>
          <cell r="AS203">
            <v>1343.99</v>
          </cell>
          <cell r="AT203">
            <v>1320.66</v>
          </cell>
          <cell r="AU203">
            <v>1315.9</v>
          </cell>
          <cell r="AV203">
            <v>1268.77</v>
          </cell>
          <cell r="AW203">
            <v>1137.0899999999999</v>
          </cell>
          <cell r="AX203">
            <v>1164.02</v>
          </cell>
          <cell r="AY203">
            <v>1090.8699999999999</v>
          </cell>
          <cell r="AZ203">
            <v>1008.2</v>
          </cell>
          <cell r="BA203">
            <v>1107.26</v>
          </cell>
          <cell r="BB203">
            <v>1061.75</v>
          </cell>
          <cell r="BC203">
            <v>980.23</v>
          </cell>
          <cell r="BD203">
            <v>1013.07</v>
          </cell>
          <cell r="BE203">
            <v>986.53</v>
          </cell>
          <cell r="BF203">
            <v>947.96</v>
          </cell>
          <cell r="BG203">
            <v>928.75</v>
          </cell>
          <cell r="BH203">
            <v>977.26</v>
          </cell>
          <cell r="BI203">
            <v>949.19</v>
          </cell>
          <cell r="BJ203">
            <v>911.6</v>
          </cell>
          <cell r="BK203">
            <v>797.58</v>
          </cell>
          <cell r="BL203">
            <v>740.65</v>
          </cell>
          <cell r="BM203">
            <v>627</v>
          </cell>
          <cell r="BN203">
            <v>2909.69</v>
          </cell>
          <cell r="BO203">
            <v>2909.69</v>
          </cell>
          <cell r="BP203">
            <v>2779.04</v>
          </cell>
          <cell r="BQ203">
            <v>2826.71</v>
          </cell>
          <cell r="BR203">
            <v>2746.1</v>
          </cell>
          <cell r="BS203">
            <v>2696.82</v>
          </cell>
          <cell r="BT203">
            <v>2815.91</v>
          </cell>
          <cell r="BU203">
            <v>2565.41</v>
          </cell>
          <cell r="BV203">
            <v>2801.62</v>
          </cell>
          <cell r="BW203">
            <v>3032.04</v>
          </cell>
          <cell r="BX203">
            <v>2823.71</v>
          </cell>
          <cell r="BY203">
            <v>2821.3</v>
          </cell>
          <cell r="BZ203">
            <v>2812.44</v>
          </cell>
          <cell r="CA203">
            <v>2704.81</v>
          </cell>
          <cell r="CB203">
            <v>2552.4499999999998</v>
          </cell>
          <cell r="CC203">
            <v>2668.65</v>
          </cell>
          <cell r="CD203">
            <v>2823.7</v>
          </cell>
          <cell r="CE203">
            <v>2812.08</v>
          </cell>
          <cell r="CF203">
            <v>2882.06</v>
          </cell>
          <cell r="CG203">
            <v>2810.61</v>
          </cell>
          <cell r="CH203">
            <v>2551.35</v>
          </cell>
          <cell r="CI203">
            <v>2599.4699999999998</v>
          </cell>
          <cell r="CJ203">
            <v>2443.61</v>
          </cell>
          <cell r="CK203">
            <v>2295.8000000000002</v>
          </cell>
          <cell r="CL203">
            <v>2468.87</v>
          </cell>
          <cell r="CM203">
            <v>2402.9499999999998</v>
          </cell>
          <cell r="CN203">
            <v>2234.7399999999998</v>
          </cell>
          <cell r="CO203">
            <v>2281.2399999999998</v>
          </cell>
          <cell r="CP203">
            <v>2107.9299999999998</v>
          </cell>
          <cell r="CQ203">
            <v>2120.4699999999998</v>
          </cell>
          <cell r="CR203">
            <v>2090.79</v>
          </cell>
          <cell r="CS203">
            <v>2173.0500000000002</v>
          </cell>
          <cell r="CT203">
            <v>2112.9299999999998</v>
          </cell>
          <cell r="CU203">
            <v>2031.64</v>
          </cell>
          <cell r="CV203">
            <v>1794.43</v>
          </cell>
          <cell r="CW203">
            <v>1677.24</v>
          </cell>
          <cell r="CX203">
            <v>1420.89</v>
          </cell>
          <cell r="CY203">
            <v>1210</v>
          </cell>
          <cell r="CZ203">
            <v>1114.5</v>
          </cell>
          <cell r="DA203">
            <v>1131.4100000000001</v>
          </cell>
          <cell r="DB203">
            <v>1123.8900000000001</v>
          </cell>
          <cell r="DC203">
            <v>997.34</v>
          </cell>
          <cell r="DD203">
            <v>940.52</v>
          </cell>
          <cell r="DE203">
            <v>1528.54</v>
          </cell>
          <cell r="DF203">
            <v>1807.9</v>
          </cell>
          <cell r="DG203">
            <v>1936.76</v>
          </cell>
          <cell r="DH203">
            <v>2099.64</v>
          </cell>
          <cell r="DI203">
            <v>2171.42</v>
          </cell>
          <cell r="DJ203">
            <v>1945.75</v>
          </cell>
          <cell r="DK203">
            <v>2123.0700000000002</v>
          </cell>
          <cell r="DL203">
            <v>2460.73</v>
          </cell>
          <cell r="DM203">
            <v>2378.46</v>
          </cell>
          <cell r="DN203">
            <v>2461.9</v>
          </cell>
          <cell r="DO203">
            <v>2461.9</v>
          </cell>
          <cell r="DP203">
            <v>2353.2600000000002</v>
          </cell>
          <cell r="DQ203">
            <v>2053.33</v>
          </cell>
          <cell r="DR203">
            <v>1818.02</v>
          </cell>
          <cell r="DS203">
            <v>2009.65</v>
          </cell>
          <cell r="DT203">
            <v>1811.19</v>
          </cell>
        </row>
        <row r="204">
          <cell r="A204" t="str">
            <v>Rupiah Golden Managed Fund</v>
          </cell>
          <cell r="B204" t="str">
            <v>PT AJ Sequis Life</v>
          </cell>
          <cell r="X204">
            <v>1579.72</v>
          </cell>
          <cell r="Y204">
            <v>1579.72</v>
          </cell>
          <cell r="Z204">
            <v>1535.6</v>
          </cell>
          <cell r="AA204">
            <v>1480.49</v>
          </cell>
          <cell r="AB204">
            <v>1579.72</v>
          </cell>
          <cell r="AC204">
            <v>1579.72</v>
          </cell>
          <cell r="AD204">
            <v>1579.72</v>
          </cell>
          <cell r="AE204">
            <v>1579.72</v>
          </cell>
          <cell r="AF204">
            <v>1579.72</v>
          </cell>
          <cell r="AG204">
            <v>1535.6</v>
          </cell>
          <cell r="AH204">
            <v>1480.49</v>
          </cell>
          <cell r="AI204">
            <v>1511</v>
          </cell>
          <cell r="AJ204">
            <v>1459.35</v>
          </cell>
          <cell r="AK204">
            <v>1443.92</v>
          </cell>
          <cell r="AL204">
            <v>1404.74</v>
          </cell>
          <cell r="AM204">
            <v>1366.8</v>
          </cell>
          <cell r="AN204">
            <v>1360.92</v>
          </cell>
          <cell r="AO204">
            <v>1336.62</v>
          </cell>
          <cell r="AP204">
            <v>1302.3399999999999</v>
          </cell>
          <cell r="AQ204">
            <v>1256.6500000000001</v>
          </cell>
          <cell r="AR204">
            <v>1246.95</v>
          </cell>
          <cell r="AS204">
            <v>1300.92</v>
          </cell>
          <cell r="AT204">
            <v>1322.16</v>
          </cell>
          <cell r="AU204">
            <v>1333.33</v>
          </cell>
          <cell r="AV204">
            <v>1312.74</v>
          </cell>
          <cell r="AW204">
            <v>1276.01</v>
          </cell>
          <cell r="AX204">
            <v>1261.97</v>
          </cell>
          <cell r="AY204">
            <v>1242.68</v>
          </cell>
          <cell r="AZ204">
            <v>1185.56</v>
          </cell>
          <cell r="BA204">
            <v>1208.82</v>
          </cell>
          <cell r="BB204">
            <v>1178.46</v>
          </cell>
          <cell r="BC204">
            <v>1144.9000000000001</v>
          </cell>
          <cell r="BD204">
            <v>1139.03</v>
          </cell>
          <cell r="BE204">
            <v>1114.68</v>
          </cell>
          <cell r="BF204">
            <v>1100.17</v>
          </cell>
          <cell r="BG204">
            <v>1082.67</v>
          </cell>
          <cell r="BH204" t="e">
            <v>#N/A</v>
          </cell>
          <cell r="BI204" t="e">
            <v>#N/A</v>
          </cell>
          <cell r="BJ204" t="e">
            <v>#N/A</v>
          </cell>
          <cell r="BK204" t="e">
            <v>#N/A</v>
          </cell>
          <cell r="BL204" t="e">
            <v>#N/A</v>
          </cell>
          <cell r="BM204" t="e">
            <v>#N/A</v>
          </cell>
          <cell r="BN204">
            <v>2577.5300000000002</v>
          </cell>
          <cell r="BO204">
            <v>2577.5300000000002</v>
          </cell>
          <cell r="BP204">
            <v>2474.14</v>
          </cell>
          <cell r="BQ204">
            <v>2517.86</v>
          </cell>
          <cell r="BR204">
            <v>2457.5100000000002</v>
          </cell>
          <cell r="BS204">
            <v>2419.11</v>
          </cell>
          <cell r="BT204">
            <v>2516.0500000000002</v>
          </cell>
          <cell r="BU204">
            <v>2299.9499999999998</v>
          </cell>
          <cell r="BV204">
            <v>2499.58</v>
          </cell>
          <cell r="BW204">
            <v>2695.18</v>
          </cell>
          <cell r="BX204">
            <v>2519.65</v>
          </cell>
          <cell r="BY204">
            <v>2516.7199999999998</v>
          </cell>
          <cell r="BZ204">
            <v>2506.42</v>
          </cell>
          <cell r="CA204">
            <v>2416.1799999999998</v>
          </cell>
          <cell r="CB204">
            <v>2283.1999999999998</v>
          </cell>
          <cell r="CC204">
            <v>2385.4499999999998</v>
          </cell>
          <cell r="CD204">
            <v>2513.4299999999998</v>
          </cell>
          <cell r="CE204">
            <v>2507.16</v>
          </cell>
          <cell r="CF204">
            <v>2561.5100000000002</v>
          </cell>
          <cell r="CG204">
            <v>2497.7199999999998</v>
          </cell>
          <cell r="CH204">
            <v>2293.4699999999998</v>
          </cell>
          <cell r="CI204">
            <v>2333.4</v>
          </cell>
          <cell r="CJ204">
            <v>2212.9299999999998</v>
          </cell>
          <cell r="CK204">
            <v>2088.8000000000002</v>
          </cell>
          <cell r="CL204">
            <v>2226.15</v>
          </cell>
          <cell r="CM204">
            <v>2172.38</v>
          </cell>
          <cell r="CN204">
            <v>2045.23</v>
          </cell>
          <cell r="CO204">
            <v>2083.85</v>
          </cell>
          <cell r="CP204">
            <v>1935.68</v>
          </cell>
          <cell r="CQ204">
            <v>1947.07</v>
          </cell>
          <cell r="CR204">
            <v>1919.1</v>
          </cell>
          <cell r="CS204">
            <v>1992.52</v>
          </cell>
          <cell r="CT204">
            <v>1942.32</v>
          </cell>
          <cell r="CU204">
            <v>1865.98</v>
          </cell>
          <cell r="CV204">
            <v>1654.43</v>
          </cell>
          <cell r="CW204">
            <v>1551.58</v>
          </cell>
          <cell r="CX204">
            <v>1336.45</v>
          </cell>
          <cell r="CY204">
            <v>1153.75</v>
          </cell>
          <cell r="CZ204">
            <v>1064.5899999999999</v>
          </cell>
          <cell r="DA204">
            <v>1079.76</v>
          </cell>
          <cell r="DB204">
            <v>1071.81</v>
          </cell>
          <cell r="DC204">
            <v>958.25</v>
          </cell>
          <cell r="DD204">
            <v>905.54</v>
          </cell>
          <cell r="DE204">
            <v>1436.6</v>
          </cell>
          <cell r="DF204">
            <v>1695.3</v>
          </cell>
          <cell r="DG204">
            <v>1809.47</v>
          </cell>
          <cell r="DH204">
            <v>1966.31</v>
          </cell>
          <cell r="DI204">
            <v>2033.9</v>
          </cell>
          <cell r="DJ204">
            <v>1832.74</v>
          </cell>
          <cell r="DK204">
            <v>1986.75</v>
          </cell>
          <cell r="DL204">
            <v>2275.64</v>
          </cell>
          <cell r="DM204">
            <v>2210.14</v>
          </cell>
          <cell r="DN204">
            <v>2273.83</v>
          </cell>
          <cell r="DO204">
            <v>2273.83</v>
          </cell>
          <cell r="DP204">
            <v>2186.09</v>
          </cell>
          <cell r="DQ204">
            <v>1917.93</v>
          </cell>
          <cell r="DR204">
            <v>1707.13</v>
          </cell>
          <cell r="DS204">
            <v>1881.91</v>
          </cell>
          <cell r="DT204">
            <v>1719.95</v>
          </cell>
        </row>
        <row r="205">
          <cell r="A205" t="str">
            <v>Syariah Rupiah Balanced Fund</v>
          </cell>
          <cell r="B205" t="str">
            <v>PT AJ Sequis Life</v>
          </cell>
          <cell r="D205" t="str">
            <v>RMP</v>
          </cell>
          <cell r="E205" t="str">
            <v>Balance</v>
          </cell>
          <cell r="F205">
            <v>1866.05</v>
          </cell>
          <cell r="G205">
            <v>1832.78</v>
          </cell>
          <cell r="H205">
            <v>1805.04</v>
          </cell>
          <cell r="I205">
            <v>1801.95</v>
          </cell>
          <cell r="J205">
            <v>1774.16</v>
          </cell>
          <cell r="K205">
            <v>1657.42</v>
          </cell>
          <cell r="L205">
            <v>1733.74</v>
          </cell>
          <cell r="M205">
            <v>1789.52</v>
          </cell>
          <cell r="N205">
            <v>1827.17</v>
          </cell>
          <cell r="O205">
            <v>1917.6908000000001</v>
          </cell>
          <cell r="P205">
            <v>1898.85</v>
          </cell>
          <cell r="Q205">
            <v>1971.76</v>
          </cell>
          <cell r="R205">
            <v>1998.44</v>
          </cell>
          <cell r="S205">
            <v>1940.65</v>
          </cell>
          <cell r="T205">
            <v>1860.2</v>
          </cell>
          <cell r="U205">
            <v>1826.26</v>
          </cell>
          <cell r="V205">
            <v>1763.7</v>
          </cell>
          <cell r="W205">
            <v>1753.27</v>
          </cell>
          <cell r="X205">
            <v>1786.37</v>
          </cell>
          <cell r="Y205">
            <v>1780.94</v>
          </cell>
          <cell r="Z205">
            <v>1712.28</v>
          </cell>
          <cell r="AA205">
            <v>1746.67</v>
          </cell>
          <cell r="AB205">
            <v>1607.48</v>
          </cell>
          <cell r="AC205">
            <v>1607.48</v>
          </cell>
          <cell r="AD205">
            <v>1607.48</v>
          </cell>
          <cell r="AE205">
            <v>1607.48</v>
          </cell>
          <cell r="AF205">
            <v>1607.48</v>
          </cell>
          <cell r="AG205">
            <v>1610.39</v>
          </cell>
          <cell r="AH205">
            <v>1570.83</v>
          </cell>
          <cell r="AI205">
            <v>1621.42</v>
          </cell>
          <cell r="AJ205">
            <v>1531.5</v>
          </cell>
          <cell r="AK205">
            <v>1605.54</v>
          </cell>
          <cell r="AL205">
            <v>1656.64</v>
          </cell>
          <cell r="AM205">
            <v>1568.98</v>
          </cell>
          <cell r="AN205">
            <v>1563.4</v>
          </cell>
          <cell r="AO205">
            <v>1555.39</v>
          </cell>
          <cell r="AP205">
            <v>1524.14</v>
          </cell>
          <cell r="AQ205">
            <v>1460.08</v>
          </cell>
          <cell r="AR205">
            <v>1483.78</v>
          </cell>
          <cell r="AS205">
            <v>1543.64</v>
          </cell>
          <cell r="AT205">
            <v>1534.45</v>
          </cell>
          <cell r="AU205">
            <v>1548.23</v>
          </cell>
          <cell r="AV205">
            <v>1512.6</v>
          </cell>
          <cell r="AW205">
            <v>1431.05</v>
          </cell>
          <cell r="AX205">
            <v>1426.72</v>
          </cell>
          <cell r="AY205">
            <v>1377.09</v>
          </cell>
          <cell r="AZ205">
            <v>1326.07</v>
          </cell>
          <cell r="BA205">
            <v>1374.18</v>
          </cell>
          <cell r="BB205">
            <v>1339.74</v>
          </cell>
          <cell r="BC205">
            <v>1282.55</v>
          </cell>
          <cell r="BD205">
            <v>1297.32</v>
          </cell>
          <cell r="BE205">
            <v>1269.45</v>
          </cell>
          <cell r="BF205">
            <v>1214.26</v>
          </cell>
          <cell r="BG205">
            <v>1193.95</v>
          </cell>
          <cell r="BH205" t="e">
            <v>#N/A</v>
          </cell>
          <cell r="BI205" t="e">
            <v>#N/A</v>
          </cell>
          <cell r="BJ205" t="e">
            <v>#N/A</v>
          </cell>
          <cell r="BK205" t="e">
            <v>#N/A</v>
          </cell>
          <cell r="BL205" t="e">
            <v>#N/A</v>
          </cell>
          <cell r="BM205" t="e">
            <v>#N/A</v>
          </cell>
          <cell r="BN205">
            <v>1707.19</v>
          </cell>
          <cell r="BO205">
            <v>1707.19</v>
          </cell>
          <cell r="BP205">
            <v>1640.42</v>
          </cell>
          <cell r="BQ205">
            <v>1624.25</v>
          </cell>
          <cell r="BR205">
            <v>1572.56</v>
          </cell>
          <cell r="BS205">
            <v>1544.31</v>
          </cell>
          <cell r="BT205">
            <v>1564.29</v>
          </cell>
          <cell r="BU205">
            <v>1484.41</v>
          </cell>
          <cell r="BV205">
            <v>1547.39</v>
          </cell>
          <cell r="BW205">
            <v>1617.03</v>
          </cell>
          <cell r="BX205">
            <v>1521.14</v>
          </cell>
          <cell r="BY205">
            <v>1523.61</v>
          </cell>
          <cell r="BZ205">
            <v>1517.87</v>
          </cell>
          <cell r="CA205">
            <v>1479.73</v>
          </cell>
          <cell r="CB205">
            <v>1443.38</v>
          </cell>
          <cell r="CC205">
            <v>1456.07</v>
          </cell>
          <cell r="CD205">
            <v>1521.56</v>
          </cell>
          <cell r="CE205">
            <v>1508.81</v>
          </cell>
          <cell r="CF205">
            <v>1532.73</v>
          </cell>
          <cell r="CG205">
            <v>1496.47</v>
          </cell>
          <cell r="CH205">
            <v>1412.36</v>
          </cell>
          <cell r="CI205">
            <v>1427.29</v>
          </cell>
          <cell r="CJ205">
            <v>1363.21</v>
          </cell>
          <cell r="CK205">
            <v>1309.6300000000001</v>
          </cell>
          <cell r="CL205">
            <v>1379.01</v>
          </cell>
          <cell r="CM205">
            <v>1335.47</v>
          </cell>
          <cell r="CN205">
            <v>1274.78</v>
          </cell>
          <cell r="CO205">
            <v>1292.1400000000001</v>
          </cell>
          <cell r="CP205">
            <v>1197.01</v>
          </cell>
          <cell r="CQ205">
            <v>1207.4100000000001</v>
          </cell>
          <cell r="CR205">
            <v>1189.3699999999999</v>
          </cell>
          <cell r="CS205">
            <v>1213.79</v>
          </cell>
          <cell r="CT205" t="e">
            <v>#N/A</v>
          </cell>
          <cell r="CU205" t="e">
            <v>#N/A</v>
          </cell>
          <cell r="CV205" t="e">
            <v>#N/A</v>
          </cell>
          <cell r="CW205" t="e">
            <v>#N/A</v>
          </cell>
          <cell r="CX205" t="e">
            <v>#N/A</v>
          </cell>
          <cell r="CY205" t="e">
            <v>#N/A</v>
          </cell>
          <cell r="CZ205" t="e">
            <v>#N/A</v>
          </cell>
          <cell r="DA205" t="e">
            <v>#N/A</v>
          </cell>
          <cell r="DB205" t="e">
            <v>#N/A</v>
          </cell>
          <cell r="DC205" t="e">
            <v>#N/A</v>
          </cell>
          <cell r="DD205" t="e">
            <v>#N/A</v>
          </cell>
          <cell r="DE205" t="e">
            <v>#N/A</v>
          </cell>
          <cell r="DF205" t="e">
            <v>#N/A</v>
          </cell>
          <cell r="DG205" t="e">
            <v>#N/A</v>
          </cell>
          <cell r="DH205" t="e">
            <v>#N/A</v>
          </cell>
          <cell r="DI205" t="e">
            <v>#N/A</v>
          </cell>
          <cell r="DJ205" t="e">
            <v>#N/A</v>
          </cell>
          <cell r="DK205" t="e">
            <v>#N/A</v>
          </cell>
          <cell r="DL205" t="e">
            <v>#N/A</v>
          </cell>
          <cell r="DM205" t="e">
            <v>#N/A</v>
          </cell>
          <cell r="DN205" t="e">
            <v>#N/A</v>
          </cell>
          <cell r="DO205" t="e">
            <v>#N/A</v>
          </cell>
          <cell r="DP205" t="e">
            <v>#N/A</v>
          </cell>
          <cell r="DQ205" t="e">
            <v>#N/A</v>
          </cell>
          <cell r="DR205" t="e">
            <v>#N/A</v>
          </cell>
          <cell r="DS205" t="e">
            <v>#N/A</v>
          </cell>
          <cell r="DT205" t="e">
            <v>#N/A</v>
          </cell>
        </row>
        <row r="206">
          <cell r="A206" t="str">
            <v>B-Life Link Dana Stabil</v>
          </cell>
          <cell r="B206" t="str">
            <v>PT BNI Life Insurance</v>
          </cell>
          <cell r="X206">
            <v>1918.61</v>
          </cell>
          <cell r="Y206">
            <v>1918.61</v>
          </cell>
          <cell r="Z206">
            <v>1901.8</v>
          </cell>
          <cell r="AA206">
            <v>1825.9</v>
          </cell>
          <cell r="AB206">
            <v>1918.61</v>
          </cell>
          <cell r="AC206">
            <v>1918.61</v>
          </cell>
          <cell r="AD206">
            <v>1918.61</v>
          </cell>
          <cell r="AE206">
            <v>1918.61</v>
          </cell>
          <cell r="AF206">
            <v>1918.61</v>
          </cell>
          <cell r="AG206">
            <v>1901.8</v>
          </cell>
          <cell r="AH206">
            <v>1825.9</v>
          </cell>
          <cell r="AI206">
            <v>1938.54</v>
          </cell>
          <cell r="AJ206">
            <v>1751.13</v>
          </cell>
          <cell r="AK206">
            <v>1921.05</v>
          </cell>
          <cell r="AL206">
            <v>2068.08</v>
          </cell>
          <cell r="AM206">
            <v>1904.22</v>
          </cell>
          <cell r="AN206">
            <v>1914.46</v>
          </cell>
          <cell r="AO206">
            <v>1911.96</v>
          </cell>
          <cell r="AP206">
            <v>1845.54</v>
          </cell>
          <cell r="AQ206">
            <v>1729.82</v>
          </cell>
          <cell r="AR206">
            <v>1764.25</v>
          </cell>
          <cell r="AS206">
            <v>1867.51</v>
          </cell>
          <cell r="AT206">
            <v>1848.61</v>
          </cell>
          <cell r="AU206">
            <v>1874.51</v>
          </cell>
          <cell r="AV206">
            <v>1811.7</v>
          </cell>
          <cell r="AW206">
            <v>1651.39</v>
          </cell>
          <cell r="AX206">
            <v>1661.29</v>
          </cell>
          <cell r="AY206">
            <v>1552.81</v>
          </cell>
          <cell r="AZ206">
            <v>1465.07</v>
          </cell>
          <cell r="BA206">
            <v>1561.16</v>
          </cell>
          <cell r="BB206">
            <v>1508.09</v>
          </cell>
          <cell r="BC206">
            <v>1409.24</v>
          </cell>
          <cell r="BD206">
            <v>1438.03</v>
          </cell>
          <cell r="BE206">
            <v>1398.62</v>
          </cell>
          <cell r="BF206">
            <v>1313.62</v>
          </cell>
          <cell r="BG206">
            <v>1286.0899999999999</v>
          </cell>
          <cell r="BH206" t="e">
            <v>#N/A</v>
          </cell>
          <cell r="BI206" t="e">
            <v>#N/A</v>
          </cell>
          <cell r="BJ206" t="e">
            <v>#N/A</v>
          </cell>
          <cell r="BK206" t="e">
            <v>#N/A</v>
          </cell>
          <cell r="BL206" t="e">
            <v>#N/A</v>
          </cell>
          <cell r="BM206" t="e">
            <v>#N/A</v>
          </cell>
          <cell r="BN206" t="e">
            <v>#N/A</v>
          </cell>
          <cell r="BO206" t="e">
            <v>#N/A</v>
          </cell>
          <cell r="BP206">
            <v>1739.78</v>
          </cell>
          <cell r="BQ206">
            <v>1739.78</v>
          </cell>
          <cell r="BR206">
            <v>1682.23</v>
          </cell>
          <cell r="BS206">
            <v>1621.32</v>
          </cell>
          <cell r="BT206">
            <v>1654.74</v>
          </cell>
          <cell r="BU206">
            <v>1598.18</v>
          </cell>
          <cell r="BV206">
            <v>1581.28</v>
          </cell>
          <cell r="BW206">
            <v>1538.37</v>
          </cell>
          <cell r="BX206">
            <v>1496.82</v>
          </cell>
          <cell r="BY206">
            <v>1490.38</v>
          </cell>
          <cell r="BZ206">
            <v>1463.77</v>
          </cell>
          <cell r="CA206">
            <v>1426.23</v>
          </cell>
          <cell r="CB206">
            <v>1376.19</v>
          </cell>
          <cell r="CC206">
            <v>1365.58</v>
          </cell>
          <cell r="CD206">
            <v>1424.67</v>
          </cell>
          <cell r="CE206">
            <v>1447.94</v>
          </cell>
          <cell r="CF206">
            <v>1460.17</v>
          </cell>
          <cell r="CG206">
            <v>1437.62</v>
          </cell>
          <cell r="CH206">
            <v>1397.4</v>
          </cell>
          <cell r="CI206">
            <v>1382.02</v>
          </cell>
          <cell r="CJ206">
            <v>1360.9</v>
          </cell>
          <cell r="CK206">
            <v>1298.3499999999999</v>
          </cell>
          <cell r="CL206">
            <v>1323.82</v>
          </cell>
          <cell r="CM206">
            <v>1290.56</v>
          </cell>
          <cell r="CN206">
            <v>1253.82</v>
          </cell>
          <cell r="CO206">
            <v>1247.3900000000001</v>
          </cell>
          <cell r="CP206">
            <v>1220.72</v>
          </cell>
          <cell r="CQ206">
            <v>1204.83</v>
          </cell>
          <cell r="CR206">
            <v>1185.6600000000001</v>
          </cell>
          <cell r="CS206">
            <v>1193.17</v>
          </cell>
          <cell r="CT206">
            <v>1161.99</v>
          </cell>
          <cell r="CU206">
            <v>1175.96</v>
          </cell>
          <cell r="CV206">
            <v>1116.97</v>
          </cell>
          <cell r="CW206">
            <v>1127.01</v>
          </cell>
          <cell r="CX206">
            <v>1052.1199999999999</v>
          </cell>
          <cell r="CY206">
            <v>1018.55</v>
          </cell>
          <cell r="CZ206">
            <v>963.67</v>
          </cell>
          <cell r="DA206">
            <v>1037.67</v>
          </cell>
          <cell r="DB206">
            <v>1027.94</v>
          </cell>
          <cell r="DC206">
            <v>894.48</v>
          </cell>
          <cell r="DD206">
            <v>845.99</v>
          </cell>
          <cell r="DE206">
            <v>971.33</v>
          </cell>
          <cell r="DF206">
            <v>1001.09</v>
          </cell>
          <cell r="DG206">
            <v>1001.07</v>
          </cell>
          <cell r="DH206">
            <v>943.23</v>
          </cell>
          <cell r="DI206">
            <v>949.55</v>
          </cell>
          <cell r="DJ206">
            <v>944.4</v>
          </cell>
          <cell r="DK206">
            <v>984.2</v>
          </cell>
          <cell r="DL206">
            <v>1000.18</v>
          </cell>
          <cell r="DM206">
            <v>1003.14</v>
          </cell>
          <cell r="DN206">
            <v>970.34</v>
          </cell>
          <cell r="DO206">
            <v>970.34</v>
          </cell>
          <cell r="DP206" t="e">
            <v>#N/A</v>
          </cell>
          <cell r="DQ206" t="e">
            <v>#N/A</v>
          </cell>
          <cell r="DR206" t="e">
            <v>#N/A</v>
          </cell>
          <cell r="DS206" t="e">
            <v>#N/A</v>
          </cell>
          <cell r="DT206" t="e">
            <v>#N/A</v>
          </cell>
        </row>
        <row r="207">
          <cell r="A207" t="str">
            <v>B-Life Link Dana Selaras</v>
          </cell>
          <cell r="B207" t="str">
            <v>PT BNI Life Insurance</v>
          </cell>
          <cell r="D207" t="str">
            <v>RMP</v>
          </cell>
          <cell r="E207" t="str">
            <v>Balance</v>
          </cell>
          <cell r="F207">
            <v>2011.72</v>
          </cell>
          <cell r="G207">
            <v>2022.08</v>
          </cell>
          <cell r="H207">
            <v>2001.85</v>
          </cell>
          <cell r="I207">
            <v>1967.5</v>
          </cell>
          <cell r="J207">
            <v>2092.17</v>
          </cell>
          <cell r="K207">
            <v>2121.4699999999998</v>
          </cell>
          <cell r="L207">
            <v>2086.14</v>
          </cell>
          <cell r="M207">
            <v>2077.29</v>
          </cell>
          <cell r="N207">
            <v>1994.41</v>
          </cell>
          <cell r="O207">
            <v>1945.94</v>
          </cell>
          <cell r="P207">
            <v>1935.95</v>
          </cell>
          <cell r="Q207">
            <v>1912.72</v>
          </cell>
          <cell r="R207">
            <v>1866.05</v>
          </cell>
          <cell r="S207">
            <v>1832.78</v>
          </cell>
          <cell r="T207">
            <v>1805.04</v>
          </cell>
          <cell r="U207">
            <v>1801.95</v>
          </cell>
          <cell r="V207">
            <v>1774.16</v>
          </cell>
          <cell r="W207">
            <v>1657.42</v>
          </cell>
          <cell r="X207">
            <v>1733.74</v>
          </cell>
          <cell r="Y207">
            <v>1789.52</v>
          </cell>
          <cell r="Z207">
            <v>1827.17</v>
          </cell>
          <cell r="AA207">
            <v>1917.6908000000001</v>
          </cell>
          <cell r="AB207">
            <v>1898.85</v>
          </cell>
          <cell r="AC207">
            <v>1971.76</v>
          </cell>
          <cell r="AD207">
            <v>1998.44</v>
          </cell>
          <cell r="AE207">
            <v>1940.65</v>
          </cell>
          <cell r="AF207">
            <v>1860.2</v>
          </cell>
          <cell r="AG207">
            <v>1826.26</v>
          </cell>
          <cell r="AH207">
            <v>1763.7</v>
          </cell>
          <cell r="AI207">
            <v>1753.27</v>
          </cell>
          <cell r="AJ207">
            <v>1786.37</v>
          </cell>
          <cell r="AK207">
            <v>1780.94</v>
          </cell>
          <cell r="AL207">
            <v>1712.28</v>
          </cell>
          <cell r="AM207">
            <v>1746.67</v>
          </cell>
          <cell r="AN207">
            <v>1719.71</v>
          </cell>
          <cell r="AO207">
            <v>1698.54</v>
          </cell>
          <cell r="AP207">
            <v>1654.69</v>
          </cell>
          <cell r="AQ207">
            <v>1581.32</v>
          </cell>
          <cell r="AR207">
            <v>1564.71</v>
          </cell>
          <cell r="AS207">
            <v>1553.85</v>
          </cell>
          <cell r="AT207">
            <v>1694.42</v>
          </cell>
          <cell r="AU207">
            <v>1637.8</v>
          </cell>
          <cell r="AV207">
            <v>1580.84</v>
          </cell>
          <cell r="AW207">
            <v>1711.28</v>
          </cell>
          <cell r="AX207">
            <v>1768.09</v>
          </cell>
          <cell r="AY207">
            <v>1887.28</v>
          </cell>
          <cell r="AZ207">
            <v>1857.25</v>
          </cell>
          <cell r="BA207">
            <v>1811.29</v>
          </cell>
          <cell r="BB207">
            <v>1778.53</v>
          </cell>
          <cell r="BC207">
            <v>1685.16</v>
          </cell>
          <cell r="BD207">
            <v>1646.65</v>
          </cell>
          <cell r="BE207">
            <v>1625.0462</v>
          </cell>
          <cell r="BF207">
            <v>1625.0462</v>
          </cell>
          <cell r="BG207">
            <v>1620.1267</v>
          </cell>
          <cell r="BH207">
            <v>1657.42</v>
          </cell>
          <cell r="BI207">
            <v>1575.2</v>
          </cell>
          <cell r="BJ207">
            <v>1575.2</v>
          </cell>
          <cell r="BK207">
            <v>1638.67</v>
          </cell>
          <cell r="BL207">
            <v>1586.9</v>
          </cell>
          <cell r="BM207">
            <v>1573.68</v>
          </cell>
          <cell r="BN207">
            <v>1677.54</v>
          </cell>
          <cell r="BO207">
            <v>1676.2179000000001</v>
          </cell>
          <cell r="BP207">
            <v>1650.8580999999999</v>
          </cell>
          <cell r="BQ207">
            <v>1628.54</v>
          </cell>
          <cell r="BR207">
            <v>1629.58</v>
          </cell>
          <cell r="BS207">
            <v>1589.51</v>
          </cell>
          <cell r="BT207">
            <v>1640.7</v>
          </cell>
          <cell r="BU207">
            <v>1549.71</v>
          </cell>
          <cell r="BV207">
            <v>1624.62</v>
          </cell>
          <cell r="BW207">
            <v>1676.34</v>
          </cell>
          <cell r="BX207">
            <v>1587.63</v>
          </cell>
          <cell r="BY207">
            <v>1581.99</v>
          </cell>
          <cell r="BZ207">
            <v>1573.88</v>
          </cell>
          <cell r="CA207">
            <v>1542.26</v>
          </cell>
          <cell r="CB207">
            <v>1477.44</v>
          </cell>
          <cell r="CC207">
            <v>1501.42</v>
          </cell>
          <cell r="CD207">
            <v>1561.99</v>
          </cell>
          <cell r="CE207">
            <v>1552.69</v>
          </cell>
          <cell r="CF207">
            <v>1566.64</v>
          </cell>
          <cell r="CG207">
            <v>1530.58</v>
          </cell>
          <cell r="CH207">
            <v>1448.06</v>
          </cell>
          <cell r="CI207">
            <v>1443.68</v>
          </cell>
          <cell r="CJ207">
            <v>1393.47</v>
          </cell>
          <cell r="CK207">
            <v>1341.84</v>
          </cell>
          <cell r="CL207">
            <v>1390.52</v>
          </cell>
          <cell r="CM207">
            <v>1355.67</v>
          </cell>
          <cell r="CN207">
            <v>1297.79</v>
          </cell>
          <cell r="CO207">
            <v>1312.74</v>
          </cell>
          <cell r="CP207">
            <v>1284.54</v>
          </cell>
          <cell r="CQ207">
            <v>1228.7</v>
          </cell>
          <cell r="CR207">
            <v>1208.1500000000001</v>
          </cell>
          <cell r="CS207">
            <v>1221.08</v>
          </cell>
          <cell r="CT207">
            <v>1189.24</v>
          </cell>
          <cell r="CU207">
            <v>1172.6199999999999</v>
          </cell>
          <cell r="CV207">
            <v>1056.43</v>
          </cell>
          <cell r="CW207">
            <v>999.22</v>
          </cell>
          <cell r="CX207">
            <v>922.28</v>
          </cell>
          <cell r="CY207">
            <v>869.1</v>
          </cell>
          <cell r="CZ207">
            <v>811.34</v>
          </cell>
          <cell r="DA207">
            <v>819.97</v>
          </cell>
          <cell r="DB207">
            <v>817.53</v>
          </cell>
          <cell r="DC207">
            <v>759.71</v>
          </cell>
          <cell r="DD207">
            <v>728.14</v>
          </cell>
          <cell r="DE207">
            <v>893.4</v>
          </cell>
          <cell r="DF207">
            <v>932.98</v>
          </cell>
          <cell r="DG207">
            <v>944.15</v>
          </cell>
          <cell r="DH207">
            <v>940.54</v>
          </cell>
          <cell r="DI207">
            <v>965.77</v>
          </cell>
          <cell r="DJ207">
            <v>931.11</v>
          </cell>
          <cell r="DK207">
            <v>972.93</v>
          </cell>
          <cell r="DL207">
            <v>1033.57</v>
          </cell>
          <cell r="DM207">
            <v>999.42</v>
          </cell>
          <cell r="DN207">
            <v>1002.35</v>
          </cell>
          <cell r="DO207">
            <v>1002.35</v>
          </cell>
          <cell r="DP207" t="e">
            <v>#N/A</v>
          </cell>
          <cell r="DQ207" t="e">
            <v>#N/A</v>
          </cell>
          <cell r="DR207" t="e">
            <v>#N/A</v>
          </cell>
          <cell r="DS207" t="e">
            <v>#N/A</v>
          </cell>
          <cell r="DT207" t="e">
            <v>#N/A</v>
          </cell>
        </row>
        <row r="208">
          <cell r="A208" t="str">
            <v>B-Life Link Dana Maxima</v>
          </cell>
          <cell r="B208" t="str">
            <v>PT BNI Life Insurance</v>
          </cell>
          <cell r="C208" t="str">
            <v>SCBF</v>
          </cell>
          <cell r="D208" t="str">
            <v>Sycash</v>
          </cell>
          <cell r="E208">
            <v>2285.6799999999998</v>
          </cell>
          <cell r="F208">
            <v>2273.88</v>
          </cell>
          <cell r="G208">
            <v>2296.41</v>
          </cell>
          <cell r="H208">
            <v>2269.7199999999998</v>
          </cell>
          <cell r="I208">
            <v>2245.56</v>
          </cell>
          <cell r="J208">
            <v>2247.64</v>
          </cell>
          <cell r="K208">
            <v>2244.4299999999998</v>
          </cell>
          <cell r="L208">
            <v>2264.2600000000002</v>
          </cell>
          <cell r="M208">
            <v>2265.19</v>
          </cell>
          <cell r="N208">
            <v>2241.4699999999998</v>
          </cell>
          <cell r="O208">
            <v>2245.94</v>
          </cell>
          <cell r="P208">
            <v>2236.15</v>
          </cell>
          <cell r="Q208">
            <v>2208.61</v>
          </cell>
          <cell r="R208">
            <v>2208.61</v>
          </cell>
          <cell r="S208">
            <v>2129.56</v>
          </cell>
          <cell r="T208">
            <v>2176.4899999999998</v>
          </cell>
          <cell r="U208">
            <v>2157.69</v>
          </cell>
          <cell r="V208">
            <v>2157.69</v>
          </cell>
          <cell r="W208">
            <v>2145.62</v>
          </cell>
          <cell r="X208">
            <v>2125.36</v>
          </cell>
          <cell r="Y208">
            <v>2116.96</v>
          </cell>
          <cell r="Z208">
            <v>2104.8000000000002</v>
          </cell>
          <cell r="AA208">
            <v>2100.5700000000002</v>
          </cell>
          <cell r="AB208">
            <v>2102.5300000000002</v>
          </cell>
          <cell r="AC208">
            <v>2065.1999999999998</v>
          </cell>
          <cell r="AD208">
            <v>2049.33</v>
          </cell>
          <cell r="AE208">
            <v>2034.99</v>
          </cell>
          <cell r="AF208">
            <v>2005.59</v>
          </cell>
          <cell r="AG208">
            <v>2005.05</v>
          </cell>
          <cell r="AH208">
            <v>2047.21</v>
          </cell>
          <cell r="AI208">
            <v>2023.08</v>
          </cell>
          <cell r="AJ208">
            <v>2038.18</v>
          </cell>
          <cell r="AK208">
            <v>1433.78</v>
          </cell>
          <cell r="AL208">
            <v>1425.58</v>
          </cell>
          <cell r="AM208">
            <v>1411.31</v>
          </cell>
          <cell r="AN208">
            <v>1392.19</v>
          </cell>
          <cell r="AO208">
            <v>1379.03</v>
          </cell>
          <cell r="AP208">
            <v>1386.7</v>
          </cell>
          <cell r="AQ208">
            <v>1380.62</v>
          </cell>
          <cell r="AR208">
            <v>1362.47</v>
          </cell>
          <cell r="AS208">
            <v>1366.21</v>
          </cell>
          <cell r="AT208">
            <v>1343.64</v>
          </cell>
          <cell r="AU208">
            <v>1336.94</v>
          </cell>
          <cell r="AV208">
            <v>1334.45</v>
          </cell>
          <cell r="AW208">
            <v>1318.15</v>
          </cell>
          <cell r="AX208">
            <v>1300.06</v>
          </cell>
          <cell r="AY208">
            <v>1293.98</v>
          </cell>
          <cell r="AZ208">
            <v>1285.0899999999999</v>
          </cell>
          <cell r="BA208">
            <v>1270.28</v>
          </cell>
          <cell r="BB208">
            <v>1266.82</v>
          </cell>
          <cell r="BC208">
            <v>1249.83</v>
          </cell>
          <cell r="BD208">
            <v>1233.6300000000001</v>
          </cell>
          <cell r="BE208">
            <v>1215.3</v>
          </cell>
          <cell r="BF208">
            <v>1204.5999999999999</v>
          </cell>
          <cell r="BG208">
            <v>1196.3800000000001</v>
          </cell>
          <cell r="BH208">
            <v>1184.67</v>
          </cell>
          <cell r="BI208">
            <v>1173.29</v>
          </cell>
          <cell r="BJ208">
            <v>1163.22</v>
          </cell>
          <cell r="BK208">
            <v>1150.3800000000001</v>
          </cell>
          <cell r="BL208">
            <v>1140.96</v>
          </cell>
          <cell r="BM208">
            <v>1125.3800000000001</v>
          </cell>
          <cell r="BN208">
            <v>1127.7</v>
          </cell>
          <cell r="BO208">
            <v>1115.25</v>
          </cell>
          <cell r="BP208">
            <v>1652.15</v>
          </cell>
          <cell r="BQ208">
            <v>1652.15</v>
          </cell>
          <cell r="BR208">
            <v>1640.37</v>
          </cell>
          <cell r="BS208">
            <v>1575.07</v>
          </cell>
          <cell r="BT208">
            <v>1672.24</v>
          </cell>
          <cell r="BU208">
            <v>1510.57</v>
          </cell>
          <cell r="BV208">
            <v>1653.94</v>
          </cell>
          <cell r="BW208">
            <v>1783.98</v>
          </cell>
          <cell r="BX208">
            <v>1642.64</v>
          </cell>
          <cell r="BY208">
            <v>1651.47</v>
          </cell>
          <cell r="BZ208">
            <v>1649.31</v>
          </cell>
          <cell r="CA208">
            <v>1592.02</v>
          </cell>
          <cell r="CB208">
            <v>1492.19</v>
          </cell>
          <cell r="CC208">
            <v>1521.89</v>
          </cell>
          <cell r="CD208">
            <v>1610.97</v>
          </cell>
          <cell r="CE208">
            <v>1594.66</v>
          </cell>
          <cell r="CF208">
            <v>1617.01</v>
          </cell>
          <cell r="CG208">
            <v>1562.82</v>
          </cell>
          <cell r="CH208">
            <v>1424.53</v>
          </cell>
          <cell r="CI208">
            <v>1433.08</v>
          </cell>
          <cell r="CJ208">
            <v>1339.5</v>
          </cell>
          <cell r="CK208">
            <v>1263.81</v>
          </cell>
          <cell r="CL208">
            <v>1346.7</v>
          </cell>
          <cell r="CM208">
            <v>1300.92</v>
          </cell>
          <cell r="CN208">
            <v>1215.6500000000001</v>
          </cell>
          <cell r="CO208">
            <v>1240.49</v>
          </cell>
          <cell r="CP208">
            <v>1206.49</v>
          </cell>
          <cell r="CQ208">
            <v>1133.17</v>
          </cell>
          <cell r="CR208">
            <v>1109.4100000000001</v>
          </cell>
          <cell r="CS208">
            <v>1142.72</v>
          </cell>
          <cell r="CT208">
            <v>1098.3599999999999</v>
          </cell>
          <cell r="CU208">
            <v>1059.8399999999999</v>
          </cell>
          <cell r="CV208">
            <v>914.33</v>
          </cell>
          <cell r="CW208">
            <v>841.45</v>
          </cell>
          <cell r="CX208">
            <v>727.74</v>
          </cell>
          <cell r="CY208">
            <v>638.55999999999995</v>
          </cell>
          <cell r="CZ208">
            <v>583.80999999999995</v>
          </cell>
          <cell r="DA208">
            <v>599.96</v>
          </cell>
          <cell r="DB208">
            <v>596.66</v>
          </cell>
          <cell r="DC208">
            <v>527.79999999999995</v>
          </cell>
          <cell r="DD208">
            <v>491.76</v>
          </cell>
          <cell r="DE208">
            <v>754.36</v>
          </cell>
          <cell r="DF208">
            <v>838.25</v>
          </cell>
          <cell r="DG208">
            <v>869.24</v>
          </cell>
          <cell r="DH208">
            <v>885.28</v>
          </cell>
          <cell r="DI208">
            <v>929.98</v>
          </cell>
          <cell r="DJ208">
            <v>873.13</v>
          </cell>
          <cell r="DK208">
            <v>936.73</v>
          </cell>
          <cell r="DL208">
            <v>1053.6300000000001</v>
          </cell>
          <cell r="DM208">
            <v>994.84</v>
          </cell>
          <cell r="DN208">
            <v>1018.92</v>
          </cell>
          <cell r="DO208">
            <v>1018.92</v>
          </cell>
          <cell r="DP208" t="e">
            <v>#N/A</v>
          </cell>
          <cell r="DQ208" t="e">
            <v>#N/A</v>
          </cell>
          <cell r="DR208" t="e">
            <v>#N/A</v>
          </cell>
          <cell r="DS208" t="e">
            <v>#N/A</v>
          </cell>
          <cell r="DT208" t="e">
            <v>#N/A</v>
          </cell>
        </row>
        <row r="209">
          <cell r="A209" t="str">
            <v>B-Life Link Dana Cemerlang</v>
          </cell>
          <cell r="B209" t="str">
            <v>PT BNI Life Insurance</v>
          </cell>
          <cell r="C209" t="str">
            <v>SMF</v>
          </cell>
          <cell r="D209" t="str">
            <v>Sybalance</v>
          </cell>
          <cell r="E209">
            <v>1486.68</v>
          </cell>
          <cell r="F209">
            <v>1465.39</v>
          </cell>
          <cell r="G209">
            <v>1538.64</v>
          </cell>
          <cell r="H209">
            <v>1487.81</v>
          </cell>
          <cell r="I209">
            <v>1490.99</v>
          </cell>
          <cell r="J209">
            <v>1613.56</v>
          </cell>
          <cell r="K209">
            <v>1690.29</v>
          </cell>
          <cell r="L209">
            <v>1747.81</v>
          </cell>
          <cell r="M209">
            <v>1716.77</v>
          </cell>
          <cell r="N209">
            <v>1704.77</v>
          </cell>
          <cell r="O209">
            <v>1671.27</v>
          </cell>
          <cell r="P209">
            <v>1589.97</v>
          </cell>
          <cell r="Q209">
            <v>1561.36</v>
          </cell>
          <cell r="R209">
            <v>1561.36</v>
          </cell>
          <cell r="S209">
            <v>1548.19</v>
          </cell>
          <cell r="T209">
            <v>1545.9</v>
          </cell>
          <cell r="U209">
            <v>1507.35</v>
          </cell>
          <cell r="V209">
            <v>1507.35</v>
          </cell>
          <cell r="W209">
            <v>1440.33</v>
          </cell>
          <cell r="X209">
            <v>1501.54</v>
          </cell>
          <cell r="Y209">
            <v>1432.15</v>
          </cell>
          <cell r="Z209">
            <v>1394.19</v>
          </cell>
          <cell r="AA209">
            <v>1530.3</v>
          </cell>
          <cell r="AB209">
            <v>1500.21</v>
          </cell>
          <cell r="AC209">
            <v>1412.4</v>
          </cell>
          <cell r="AD209">
            <v>1385.02</v>
          </cell>
          <cell r="AE209">
            <v>1362.1</v>
          </cell>
          <cell r="AF209">
            <v>1297.8399999999999</v>
          </cell>
          <cell r="AG209">
            <v>1323.32</v>
          </cell>
          <cell r="AH209">
            <v>1240.8499999999999</v>
          </cell>
          <cell r="AI209">
            <v>1308.6500000000001</v>
          </cell>
          <cell r="AJ209">
            <v>1384.17</v>
          </cell>
          <cell r="AK209">
            <v>1293.76</v>
          </cell>
          <cell r="AL209">
            <v>1267.74</v>
          </cell>
          <cell r="AM209">
            <v>1240.68</v>
          </cell>
          <cell r="AN209">
            <v>1199.1600000000001</v>
          </cell>
          <cell r="AO209">
            <v>1126.43</v>
          </cell>
          <cell r="AP209">
            <v>1150.1099999999999</v>
          </cell>
          <cell r="AQ209">
            <v>1227.57</v>
          </cell>
          <cell r="AR209">
            <v>1185.29</v>
          </cell>
          <cell r="AS209">
            <v>1157.1400000000001</v>
          </cell>
          <cell r="AT209">
            <v>1122.17</v>
          </cell>
          <cell r="AU209">
            <v>1040.26</v>
          </cell>
          <cell r="AV209">
            <v>1054.08</v>
          </cell>
          <cell r="AW209">
            <v>1006.2</v>
          </cell>
          <cell r="AX209">
            <v>963.86</v>
          </cell>
          <cell r="AY209">
            <v>1079.92</v>
          </cell>
          <cell r="AZ209">
            <v>1039.9000000000001</v>
          </cell>
          <cell r="BA209">
            <v>977.37</v>
          </cell>
          <cell r="BB209">
            <v>993.19</v>
          </cell>
          <cell r="BC209">
            <v>967.82</v>
          </cell>
          <cell r="BD209">
            <v>933.78</v>
          </cell>
          <cell r="BE209">
            <v>923.21</v>
          </cell>
          <cell r="BF209">
            <v>987.63</v>
          </cell>
          <cell r="BG209">
            <v>965.68</v>
          </cell>
          <cell r="BH209">
            <v>938.82</v>
          </cell>
          <cell r="BI209">
            <v>848.23</v>
          </cell>
          <cell r="BJ209">
            <v>812.88</v>
          </cell>
          <cell r="BK209">
            <v>702.99</v>
          </cell>
          <cell r="BL209">
            <v>566.72</v>
          </cell>
          <cell r="BM209">
            <v>554.30999999999995</v>
          </cell>
          <cell r="BN209">
            <v>534.09</v>
          </cell>
          <cell r="BO209">
            <v>524.72</v>
          </cell>
          <cell r="BP209">
            <v>1368.12</v>
          </cell>
          <cell r="BQ209">
            <v>1368.12</v>
          </cell>
          <cell r="BR209">
            <v>1359.6</v>
          </cell>
          <cell r="BS209">
            <v>1347.59</v>
          </cell>
          <cell r="BT209">
            <v>1355.42</v>
          </cell>
          <cell r="BU209">
            <v>1326.2</v>
          </cell>
          <cell r="BV209">
            <v>1352.57</v>
          </cell>
          <cell r="BW209">
            <v>1357.21</v>
          </cell>
          <cell r="BX209">
            <v>1329.95</v>
          </cell>
          <cell r="BY209">
            <v>1323.22</v>
          </cell>
          <cell r="BZ209">
            <v>1311.5</v>
          </cell>
          <cell r="CA209">
            <v>1285.3599999999999</v>
          </cell>
          <cell r="CB209">
            <v>1247.54</v>
          </cell>
          <cell r="CC209">
            <v>1241.71</v>
          </cell>
          <cell r="CD209">
            <v>1268.98</v>
          </cell>
          <cell r="CE209">
            <v>1273.06</v>
          </cell>
          <cell r="CF209">
            <v>1265.2</v>
          </cell>
          <cell r="CG209">
            <v>1252.27</v>
          </cell>
          <cell r="CH209">
            <v>1237.9100000000001</v>
          </cell>
          <cell r="CI209">
            <v>1230.18</v>
          </cell>
          <cell r="CJ209">
            <v>1211.77</v>
          </cell>
          <cell r="CK209">
            <v>1176.82</v>
          </cell>
          <cell r="CL209">
            <v>1189.93</v>
          </cell>
          <cell r="CM209">
            <v>1172.01</v>
          </cell>
          <cell r="CN209">
            <v>1133.71</v>
          </cell>
          <cell r="CO209">
            <v>1134.03</v>
          </cell>
          <cell r="CP209">
            <v>1115.23</v>
          </cell>
          <cell r="CQ209">
            <v>1096.1099999999999</v>
          </cell>
          <cell r="CR209">
            <v>1083.06</v>
          </cell>
          <cell r="CS209">
            <v>1079.46</v>
          </cell>
          <cell r="CT209">
            <v>1058.45</v>
          </cell>
          <cell r="CU209">
            <v>1050.3</v>
          </cell>
          <cell r="CV209">
            <v>1014.01</v>
          </cell>
          <cell r="CW209">
            <v>1004.29</v>
          </cell>
          <cell r="CX209">
            <v>965.2</v>
          </cell>
          <cell r="CY209">
            <v>942.49</v>
          </cell>
          <cell r="CZ209">
            <v>922.38</v>
          </cell>
          <cell r="DA209">
            <v>932.55</v>
          </cell>
          <cell r="DB209">
            <v>927.9</v>
          </cell>
          <cell r="DC209">
            <v>895.32</v>
          </cell>
          <cell r="DD209">
            <v>892.19</v>
          </cell>
          <cell r="DE209">
            <v>959.68</v>
          </cell>
          <cell r="DF209">
            <v>974.88</v>
          </cell>
          <cell r="DG209">
            <v>983.21</v>
          </cell>
          <cell r="DH209">
            <v>962.49</v>
          </cell>
          <cell r="DI209">
            <v>962.14</v>
          </cell>
          <cell r="DJ209">
            <v>956.75</v>
          </cell>
          <cell r="DK209">
            <v>999.94</v>
          </cell>
          <cell r="DL209">
            <v>1008.29</v>
          </cell>
          <cell r="DM209">
            <v>1009.92</v>
          </cell>
          <cell r="DN209">
            <v>976.99</v>
          </cell>
          <cell r="DO209">
            <v>976.99</v>
          </cell>
          <cell r="DP209" t="e">
            <v>#N/A</v>
          </cell>
          <cell r="DQ209" t="e">
            <v>#N/A</v>
          </cell>
          <cell r="DR209" t="e">
            <v>#N/A</v>
          </cell>
          <cell r="DS209" t="e">
            <v>#N/A</v>
          </cell>
          <cell r="DT209" t="e">
            <v>#N/A</v>
          </cell>
        </row>
        <row r="210">
          <cell r="A210" t="str">
            <v>B-Life Link Dana Kombinasi</v>
          </cell>
          <cell r="B210" t="str">
            <v>PT BNI Life Insurance</v>
          </cell>
          <cell r="C210" t="str">
            <v>SEF</v>
          </cell>
          <cell r="D210" t="str">
            <v>Syequity</v>
          </cell>
          <cell r="E210">
            <v>1664.57</v>
          </cell>
          <cell r="F210">
            <v>1647.79</v>
          </cell>
          <cell r="G210">
            <v>1755.77</v>
          </cell>
          <cell r="H210">
            <v>1669.22</v>
          </cell>
          <cell r="I210">
            <v>1688.78</v>
          </cell>
          <cell r="J210">
            <v>1798.31</v>
          </cell>
          <cell r="K210">
            <v>1884.49</v>
          </cell>
          <cell r="L210">
            <v>1922.23</v>
          </cell>
          <cell r="M210">
            <v>1925.32</v>
          </cell>
          <cell r="N210">
            <v>1863.59</v>
          </cell>
          <cell r="O210">
            <v>1825.7</v>
          </cell>
          <cell r="P210">
            <v>1715.37</v>
          </cell>
          <cell r="Q210">
            <v>1692.3</v>
          </cell>
          <cell r="R210">
            <v>1692.3</v>
          </cell>
          <cell r="S210">
            <v>1696.92</v>
          </cell>
          <cell r="T210">
            <v>1742.89</v>
          </cell>
          <cell r="U210">
            <v>1706.55</v>
          </cell>
          <cell r="V210">
            <v>1509.18</v>
          </cell>
          <cell r="W210">
            <v>1622.06</v>
          </cell>
          <cell r="X210">
            <v>1628.49</v>
          </cell>
          <cell r="Y210">
            <v>1540.38</v>
          </cell>
          <cell r="Z210">
            <v>1472.93</v>
          </cell>
          <cell r="AA210">
            <v>1588.44</v>
          </cell>
          <cell r="AB210">
            <v>1606.6</v>
          </cell>
          <cell r="AC210">
            <v>1534.54</v>
          </cell>
          <cell r="AD210">
            <v>1549.61</v>
          </cell>
          <cell r="AE210">
            <v>1488.31</v>
          </cell>
          <cell r="AF210">
            <v>1428.2</v>
          </cell>
          <cell r="AG210">
            <v>1496.81</v>
          </cell>
          <cell r="AH210">
            <v>1359.52</v>
          </cell>
          <cell r="AI210">
            <v>1465.79</v>
          </cell>
          <cell r="AJ210">
            <v>1586.4</v>
          </cell>
          <cell r="AK210">
            <v>1459.05</v>
          </cell>
          <cell r="AL210">
            <v>1456.81</v>
          </cell>
          <cell r="AM210">
            <v>1450.26</v>
          </cell>
          <cell r="AN210">
            <v>1406.35</v>
          </cell>
          <cell r="AO210">
            <v>1352.13</v>
          </cell>
          <cell r="AP210">
            <v>1358.49</v>
          </cell>
          <cell r="AQ210">
            <v>1466.37</v>
          </cell>
          <cell r="AR210">
            <v>1458.9</v>
          </cell>
          <cell r="AS210">
            <v>1515</v>
          </cell>
          <cell r="AT210">
            <v>1465.21</v>
          </cell>
          <cell r="AU210">
            <v>1337.73</v>
          </cell>
          <cell r="AV210">
            <v>1364.22</v>
          </cell>
          <cell r="AW210">
            <v>1278.48</v>
          </cell>
          <cell r="AX210">
            <v>1203.79</v>
          </cell>
          <cell r="AY210">
            <v>1305.58</v>
          </cell>
          <cell r="AZ210">
            <v>1247.6099999999999</v>
          </cell>
          <cell r="BA210">
            <v>1170.57</v>
          </cell>
          <cell r="BB210">
            <v>1207.94</v>
          </cell>
          <cell r="BC210">
            <v>1172.96</v>
          </cell>
          <cell r="BD210">
            <v>1109.72</v>
          </cell>
          <cell r="BE210">
            <v>1076.04</v>
          </cell>
          <cell r="BF210">
            <v>1121.8800000000001</v>
          </cell>
          <cell r="BG210">
            <v>1095.5999999999999</v>
          </cell>
          <cell r="BH210">
            <v>1084.51</v>
          </cell>
          <cell r="BI210">
            <v>909.5</v>
          </cell>
          <cell r="BJ210">
            <v>858.2</v>
          </cell>
          <cell r="BK210">
            <v>747.76</v>
          </cell>
          <cell r="BL210">
            <v>659.88</v>
          </cell>
          <cell r="BM210">
            <v>604.38</v>
          </cell>
          <cell r="BN210">
            <v>599.28</v>
          </cell>
          <cell r="BO210">
            <v>607.55999999999995</v>
          </cell>
          <cell r="BP210">
            <v>1385.57</v>
          </cell>
          <cell r="BQ210">
            <v>1385.57</v>
          </cell>
          <cell r="BR210">
            <v>1377.58</v>
          </cell>
          <cell r="BS210">
            <v>1326.12</v>
          </cell>
          <cell r="BT210">
            <v>1357.25</v>
          </cell>
          <cell r="BU210">
            <v>1289.4100000000001</v>
          </cell>
          <cell r="BV210">
            <v>1354.01</v>
          </cell>
          <cell r="BW210">
            <v>1396.55</v>
          </cell>
          <cell r="BX210">
            <v>1319.12</v>
          </cell>
          <cell r="BY210">
            <v>1312.33</v>
          </cell>
          <cell r="BZ210">
            <v>1310.49</v>
          </cell>
          <cell r="CA210">
            <v>1255.23</v>
          </cell>
          <cell r="CB210">
            <v>1196.79</v>
          </cell>
          <cell r="CC210">
            <v>1215.72</v>
          </cell>
          <cell r="CD210">
            <v>1279.75</v>
          </cell>
          <cell r="CE210">
            <v>1275.69</v>
          </cell>
          <cell r="CF210">
            <v>1295.43</v>
          </cell>
          <cell r="CG210">
            <v>1256.05</v>
          </cell>
          <cell r="CH210">
            <v>1177.7</v>
          </cell>
          <cell r="CI210">
            <v>1194.45</v>
          </cell>
          <cell r="CJ210">
            <v>1145.7</v>
          </cell>
          <cell r="CK210">
            <v>1078.53</v>
          </cell>
          <cell r="CL210">
            <v>1152.6400000000001</v>
          </cell>
          <cell r="CM210">
            <v>1136.51</v>
          </cell>
          <cell r="CN210">
            <v>1067.1500000000001</v>
          </cell>
          <cell r="CO210">
            <v>1090.06</v>
          </cell>
          <cell r="CP210">
            <v>1074.72</v>
          </cell>
          <cell r="CQ210">
            <v>1028.53</v>
          </cell>
          <cell r="CR210">
            <v>1023.69</v>
          </cell>
          <cell r="CS210">
            <v>1051.58</v>
          </cell>
          <cell r="CT210">
            <v>1026.99</v>
          </cell>
          <cell r="CU210">
            <v>991.71</v>
          </cell>
          <cell r="CV210">
            <v>899.36</v>
          </cell>
          <cell r="CW210">
            <v>854.54</v>
          </cell>
          <cell r="CX210">
            <v>773.59</v>
          </cell>
          <cell r="CY210">
            <v>706.4</v>
          </cell>
          <cell r="CZ210">
            <v>663.19</v>
          </cell>
          <cell r="DA210">
            <v>678.36</v>
          </cell>
          <cell r="DB210">
            <v>676.46</v>
          </cell>
          <cell r="DC210">
            <v>624.27</v>
          </cell>
          <cell r="DD210">
            <v>590.19000000000005</v>
          </cell>
          <cell r="DE210">
            <v>815.65</v>
          </cell>
          <cell r="DF210">
            <v>891.47</v>
          </cell>
          <cell r="DG210">
            <v>923.11</v>
          </cell>
          <cell r="DH210">
            <v>931.15</v>
          </cell>
          <cell r="DI210">
            <v>956.97</v>
          </cell>
          <cell r="DJ210">
            <v>927.49</v>
          </cell>
          <cell r="DK210">
            <v>979.97</v>
          </cell>
          <cell r="DL210">
            <v>1061.1400000000001</v>
          </cell>
          <cell r="DM210">
            <v>1008.5</v>
          </cell>
          <cell r="DN210">
            <v>1033.98</v>
          </cell>
          <cell r="DO210">
            <v>1033.98</v>
          </cell>
          <cell r="DP210" t="e">
            <v>#N/A</v>
          </cell>
          <cell r="DQ210" t="e">
            <v>#N/A</v>
          </cell>
          <cell r="DR210" t="e">
            <v>#N/A</v>
          </cell>
          <cell r="DS210" t="e">
            <v>#N/A</v>
          </cell>
          <cell r="DT210" t="e">
            <v>#N/A</v>
          </cell>
        </row>
        <row r="211">
          <cell r="A211" t="str">
            <v>B-Life Link Dana Aktif</v>
          </cell>
          <cell r="B211" t="str">
            <v>PT BNI Life Insurance</v>
          </cell>
          <cell r="C211" t="str">
            <v>SCBF</v>
          </cell>
          <cell r="D211" t="str">
            <v>Syfixed</v>
          </cell>
          <cell r="E211">
            <v>1542.53</v>
          </cell>
          <cell r="F211">
            <v>1539.49</v>
          </cell>
          <cell r="G211">
            <v>1557.32</v>
          </cell>
          <cell r="H211">
            <v>1533.61</v>
          </cell>
          <cell r="I211">
            <v>1535.44</v>
          </cell>
          <cell r="J211">
            <v>1540.17</v>
          </cell>
          <cell r="K211">
            <v>1539.91</v>
          </cell>
          <cell r="L211">
            <v>1558.7</v>
          </cell>
          <cell r="M211">
            <v>1555.07</v>
          </cell>
          <cell r="N211">
            <v>1546.52</v>
          </cell>
          <cell r="O211">
            <v>1540.33</v>
          </cell>
          <cell r="P211">
            <v>1533.65</v>
          </cell>
          <cell r="Q211">
            <v>1525.47</v>
          </cell>
          <cell r="R211">
            <v>1519.18</v>
          </cell>
          <cell r="S211">
            <v>1519.18</v>
          </cell>
          <cell r="T211">
            <v>1511.59</v>
          </cell>
          <cell r="U211">
            <v>1509.18</v>
          </cell>
          <cell r="V211">
            <v>1504.05</v>
          </cell>
          <cell r="W211">
            <v>1504.05</v>
          </cell>
          <cell r="X211">
            <v>1504.93</v>
          </cell>
          <cell r="Y211">
            <v>1498.92</v>
          </cell>
          <cell r="Z211">
            <v>1493.17</v>
          </cell>
          <cell r="AA211">
            <v>1490.99</v>
          </cell>
          <cell r="AB211">
            <v>1482</v>
          </cell>
          <cell r="AC211">
            <v>1474.99</v>
          </cell>
          <cell r="AD211">
            <v>1466.11</v>
          </cell>
          <cell r="AE211">
            <v>1458.32</v>
          </cell>
          <cell r="AF211">
            <v>1448.24</v>
          </cell>
          <cell r="AG211">
            <v>1436.98</v>
          </cell>
          <cell r="AH211">
            <v>1422.26</v>
          </cell>
          <cell r="AI211">
            <v>1412.15</v>
          </cell>
          <cell r="AJ211">
            <v>1405.76</v>
          </cell>
          <cell r="AK211">
            <v>1398.81</v>
          </cell>
          <cell r="AL211">
            <v>1390.75</v>
          </cell>
          <cell r="AM211">
            <v>1380.86</v>
          </cell>
          <cell r="AN211">
            <v>1373.86</v>
          </cell>
          <cell r="AO211">
            <v>1364.8</v>
          </cell>
          <cell r="AP211">
            <v>1359.03</v>
          </cell>
          <cell r="AQ211">
            <v>1352.72</v>
          </cell>
          <cell r="AR211">
            <v>1344.36</v>
          </cell>
          <cell r="AS211">
            <v>1334.75</v>
          </cell>
          <cell r="AT211">
            <v>1328.21</v>
          </cell>
          <cell r="AU211">
            <v>1319.94</v>
          </cell>
          <cell r="AV211">
            <v>1312.5</v>
          </cell>
          <cell r="AW211">
            <v>1303.68</v>
          </cell>
          <cell r="AX211">
            <v>1286.71</v>
          </cell>
          <cell r="AY211">
            <v>1277.26</v>
          </cell>
          <cell r="AZ211">
            <v>1267.77</v>
          </cell>
          <cell r="BA211">
            <v>1257.6199999999999</v>
          </cell>
          <cell r="BB211">
            <v>1249.22</v>
          </cell>
          <cell r="BC211">
            <v>1238.81</v>
          </cell>
          <cell r="BD211">
            <v>1226.5</v>
          </cell>
          <cell r="BE211">
            <v>1212.93</v>
          </cell>
          <cell r="BF211">
            <v>1199.4000000000001</v>
          </cell>
          <cell r="BG211">
            <v>1189.26</v>
          </cell>
          <cell r="BH211">
            <v>1174.7</v>
          </cell>
          <cell r="BI211">
            <v>1159.43</v>
          </cell>
          <cell r="BJ211">
            <v>1148.08</v>
          </cell>
          <cell r="BK211">
            <v>1134.6600000000001</v>
          </cell>
          <cell r="BL211">
            <v>1125.32</v>
          </cell>
          <cell r="BM211">
            <v>1110.4000000000001</v>
          </cell>
          <cell r="BN211">
            <v>1105.6400000000001</v>
          </cell>
          <cell r="BO211">
            <v>1091.3</v>
          </cell>
          <cell r="BP211">
            <v>1400.11</v>
          </cell>
          <cell r="BQ211">
            <v>1400.11</v>
          </cell>
          <cell r="BR211">
            <v>1405.78</v>
          </cell>
          <cell r="BS211">
            <v>1329.37</v>
          </cell>
          <cell r="BT211">
            <v>1389.62</v>
          </cell>
          <cell r="BU211">
            <v>1272.97</v>
          </cell>
          <cell r="BV211">
            <v>1339.14</v>
          </cell>
          <cell r="BW211">
            <v>1439.96</v>
          </cell>
          <cell r="BX211">
            <v>1347.5</v>
          </cell>
          <cell r="BY211">
            <v>1351.93</v>
          </cell>
          <cell r="BZ211">
            <v>1364.98</v>
          </cell>
          <cell r="CA211">
            <v>1304.58</v>
          </cell>
          <cell r="CB211">
            <v>1244.24</v>
          </cell>
          <cell r="CC211">
            <v>1253.3699999999999</v>
          </cell>
          <cell r="CD211">
            <v>1343.99</v>
          </cell>
          <cell r="CE211">
            <v>1320.66</v>
          </cell>
          <cell r="CF211">
            <v>1315.9</v>
          </cell>
          <cell r="CG211">
            <v>1268.77</v>
          </cell>
          <cell r="CH211">
            <v>1137.0899999999999</v>
          </cell>
          <cell r="CI211">
            <v>1164.02</v>
          </cell>
          <cell r="CJ211">
            <v>1090.8699999999999</v>
          </cell>
          <cell r="CK211">
            <v>1008.2</v>
          </cell>
          <cell r="CL211">
            <v>1107.26</v>
          </cell>
          <cell r="CM211">
            <v>1061.75</v>
          </cell>
          <cell r="CN211">
            <v>980.23</v>
          </cell>
          <cell r="CO211">
            <v>1013.07</v>
          </cell>
          <cell r="CP211">
            <v>986.53</v>
          </cell>
          <cell r="CQ211">
            <v>947.96</v>
          </cell>
          <cell r="CR211">
            <v>928.75</v>
          </cell>
          <cell r="CS211">
            <v>977.26</v>
          </cell>
          <cell r="CT211">
            <v>949.19</v>
          </cell>
          <cell r="CU211">
            <v>911.6</v>
          </cell>
          <cell r="CV211">
            <v>797.58</v>
          </cell>
          <cell r="CW211">
            <v>740.65</v>
          </cell>
          <cell r="CX211">
            <v>627</v>
          </cell>
          <cell r="CY211">
            <v>529.96</v>
          </cell>
          <cell r="CZ211">
            <v>498.27</v>
          </cell>
          <cell r="DA211">
            <v>499.85</v>
          </cell>
          <cell r="DB211">
            <v>505.46</v>
          </cell>
          <cell r="DC211">
            <v>454.64</v>
          </cell>
          <cell r="DD211">
            <v>425.93</v>
          </cell>
          <cell r="DE211">
            <v>696.52</v>
          </cell>
          <cell r="DF211">
            <v>824.48</v>
          </cell>
          <cell r="DG211">
            <v>876.5</v>
          </cell>
          <cell r="DH211">
            <v>937.67</v>
          </cell>
          <cell r="DI211">
            <v>969.28</v>
          </cell>
          <cell r="DJ211">
            <v>905.98</v>
          </cell>
          <cell r="DK211">
            <v>957.59</v>
          </cell>
          <cell r="DL211">
            <v>1090.58</v>
          </cell>
          <cell r="DM211">
            <v>1029.98</v>
          </cell>
          <cell r="DN211">
            <v>1060.97</v>
          </cell>
          <cell r="DO211">
            <v>1060.97</v>
          </cell>
          <cell r="DP211" t="e">
            <v>#N/A</v>
          </cell>
          <cell r="DQ211" t="e">
            <v>#N/A</v>
          </cell>
          <cell r="DR211" t="e">
            <v>#N/A</v>
          </cell>
          <cell r="DS211" t="e">
            <v>#N/A</v>
          </cell>
          <cell r="DT211" t="e">
            <v>#N/A</v>
          </cell>
        </row>
        <row r="212">
          <cell r="A212" t="str">
            <v>B-Life Spectra Link Dana Stabil Plus</v>
          </cell>
          <cell r="B212" t="str">
            <v>PT BNI Life Insurance</v>
          </cell>
          <cell r="C212" t="str">
            <v>SMF</v>
          </cell>
          <cell r="D212" t="str">
            <v>Symanaged</v>
          </cell>
          <cell r="E212">
            <v>969.75</v>
          </cell>
          <cell r="F212">
            <v>970.3</v>
          </cell>
          <cell r="G212">
            <v>1034.8</v>
          </cell>
          <cell r="H212">
            <v>1001.21</v>
          </cell>
          <cell r="I212">
            <v>1014.59</v>
          </cell>
          <cell r="J212">
            <v>1079.3499999999999</v>
          </cell>
          <cell r="K212">
            <v>1114.0899999999999</v>
          </cell>
          <cell r="L212">
            <v>1139.43</v>
          </cell>
          <cell r="M212">
            <v>1129.8399999999999</v>
          </cell>
          <cell r="N212">
            <v>1116.4000000000001</v>
          </cell>
          <cell r="O212">
            <v>1093.1400000000001</v>
          </cell>
          <cell r="P212">
            <v>1068.08</v>
          </cell>
          <cell r="Q212">
            <v>1051.8499999999999</v>
          </cell>
          <cell r="R212">
            <v>1051.8499999999999</v>
          </cell>
          <cell r="S212">
            <v>1059.33</v>
          </cell>
          <cell r="T212">
            <v>1057.0899999999999</v>
          </cell>
          <cell r="U212">
            <v>1048.07</v>
          </cell>
          <cell r="V212">
            <v>1048.07</v>
          </cell>
          <cell r="W212">
            <v>1027.3800000000001</v>
          </cell>
          <cell r="X212">
            <v>1059.48</v>
          </cell>
          <cell r="Y212">
            <v>1046.77</v>
          </cell>
          <cell r="Z212">
            <v>1045.3900000000001</v>
          </cell>
          <cell r="AA212">
            <v>1104.92</v>
          </cell>
          <cell r="AB212">
            <v>1111.04</v>
          </cell>
          <cell r="AC212">
            <v>1096.08</v>
          </cell>
          <cell r="AD212">
            <v>1069.6500000000001</v>
          </cell>
          <cell r="AE212">
            <v>1038.29</v>
          </cell>
          <cell r="AF212">
            <v>1013.28</v>
          </cell>
          <cell r="AG212">
            <v>1066.9100000000001</v>
          </cell>
          <cell r="AH212">
            <v>997.65</v>
          </cell>
          <cell r="AI212">
            <v>1067.68</v>
          </cell>
          <cell r="AJ212">
            <v>1142.45</v>
          </cell>
          <cell r="AK212">
            <v>1097.48</v>
          </cell>
          <cell r="AL212">
            <v>1104.8499999999999</v>
          </cell>
          <cell r="AM212">
            <v>1103.55</v>
          </cell>
          <cell r="AN212">
            <v>1077.17</v>
          </cell>
          <cell r="AO212">
            <v>1040.79</v>
          </cell>
          <cell r="AP212">
            <v>1048.19</v>
          </cell>
          <cell r="AQ212">
            <v>1102.81</v>
          </cell>
          <cell r="AR212">
            <v>1091.52</v>
          </cell>
          <cell r="AS212">
            <v>1097.96</v>
          </cell>
          <cell r="AT212">
            <v>1070.55</v>
          </cell>
          <cell r="AU212">
            <v>1016.9</v>
          </cell>
          <cell r="AV212">
            <v>1010.23</v>
          </cell>
          <cell r="AW212">
            <v>964.35</v>
          </cell>
          <cell r="AX212">
            <v>940.46</v>
          </cell>
          <cell r="AY212">
            <v>1022.99</v>
          </cell>
          <cell r="AZ212">
            <v>1003.09</v>
          </cell>
          <cell r="BA212">
            <v>962.88</v>
          </cell>
          <cell r="BB212">
            <v>983.28</v>
          </cell>
          <cell r="BC212">
            <v>960.81</v>
          </cell>
          <cell r="BD212">
            <v>931.95</v>
          </cell>
          <cell r="BE212">
            <v>923.78</v>
          </cell>
          <cell r="BF212">
            <v>938.46</v>
          </cell>
          <cell r="BG212">
            <v>932.3</v>
          </cell>
          <cell r="BH212">
            <v>895.19</v>
          </cell>
          <cell r="BI212">
            <v>822.37</v>
          </cell>
          <cell r="BJ212">
            <v>791.28</v>
          </cell>
          <cell r="BK212">
            <v>705.25</v>
          </cell>
          <cell r="BL212">
            <v>633.66</v>
          </cell>
          <cell r="BM212">
            <v>621.79</v>
          </cell>
          <cell r="BN212">
            <v>603.59</v>
          </cell>
          <cell r="BO212">
            <v>601.89</v>
          </cell>
          <cell r="BP212">
            <v>1579.72</v>
          </cell>
          <cell r="BQ212">
            <v>1579.72</v>
          </cell>
          <cell r="BR212">
            <v>1535.6</v>
          </cell>
          <cell r="BS212">
            <v>1480.49</v>
          </cell>
          <cell r="BT212">
            <v>1511</v>
          </cell>
          <cell r="BU212">
            <v>1459.35</v>
          </cell>
          <cell r="BV212">
            <v>1443.92</v>
          </cell>
          <cell r="BW212">
            <v>1404.74</v>
          </cell>
          <cell r="BX212">
            <v>1366.8</v>
          </cell>
          <cell r="BY212">
            <v>1360.92</v>
          </cell>
          <cell r="BZ212">
            <v>1336.62</v>
          </cell>
          <cell r="CA212">
            <v>1302.3399999999999</v>
          </cell>
          <cell r="CB212">
            <v>1256.6500000000001</v>
          </cell>
          <cell r="CC212">
            <v>1246.95</v>
          </cell>
          <cell r="CD212">
            <v>1300.92</v>
          </cell>
          <cell r="CE212">
            <v>1322.16</v>
          </cell>
          <cell r="CF212">
            <v>1333.33</v>
          </cell>
          <cell r="CG212">
            <v>1312.74</v>
          </cell>
          <cell r="CH212">
            <v>1276.01</v>
          </cell>
          <cell r="CI212">
            <v>1261.97</v>
          </cell>
          <cell r="CJ212">
            <v>1242.68</v>
          </cell>
          <cell r="CK212">
            <v>1185.56</v>
          </cell>
          <cell r="CL212">
            <v>1208.82</v>
          </cell>
          <cell r="CM212">
            <v>1178.46</v>
          </cell>
          <cell r="CN212">
            <v>1144.9000000000001</v>
          </cell>
          <cell r="CO212">
            <v>1139.03</v>
          </cell>
          <cell r="CP212">
            <v>1114.68</v>
          </cell>
          <cell r="CQ212">
            <v>1100.17</v>
          </cell>
          <cell r="CR212">
            <v>1082.67</v>
          </cell>
          <cell r="CS212" t="e">
            <v>#N/A</v>
          </cell>
          <cell r="CT212" t="e">
            <v>#N/A</v>
          </cell>
          <cell r="CU212" t="e">
            <v>#N/A</v>
          </cell>
          <cell r="CV212" t="e">
            <v>#N/A</v>
          </cell>
          <cell r="CW212" t="e">
            <v>#N/A</v>
          </cell>
          <cell r="CX212" t="e">
            <v>#N/A</v>
          </cell>
          <cell r="CY212" t="e">
            <v>#N/A</v>
          </cell>
          <cell r="CZ212" t="e">
            <v>#N/A</v>
          </cell>
          <cell r="DA212" t="e">
            <v>#N/A</v>
          </cell>
          <cell r="DB212" t="e">
            <v>#N/A</v>
          </cell>
          <cell r="DC212" t="e">
            <v>#N/A</v>
          </cell>
          <cell r="DD212" t="e">
            <v>#N/A</v>
          </cell>
          <cell r="DE212" t="e">
            <v>#N/A</v>
          </cell>
          <cell r="DF212" t="e">
            <v>#N/A</v>
          </cell>
          <cell r="DG212" t="e">
            <v>#N/A</v>
          </cell>
          <cell r="DH212" t="e">
            <v>#N/A</v>
          </cell>
          <cell r="DI212" t="e">
            <v>#N/A</v>
          </cell>
          <cell r="DJ212" t="e">
            <v>#N/A</v>
          </cell>
          <cell r="DK212" t="e">
            <v>#N/A</v>
          </cell>
          <cell r="DL212" t="e">
            <v>#N/A</v>
          </cell>
          <cell r="DM212" t="e">
            <v>#N/A</v>
          </cell>
          <cell r="DN212" t="e">
            <v>#N/A</v>
          </cell>
          <cell r="DO212" t="e">
            <v>#N/A</v>
          </cell>
          <cell r="DP212" t="e">
            <v>#N/A</v>
          </cell>
          <cell r="DQ212" t="e">
            <v>#N/A</v>
          </cell>
          <cell r="DR212" t="e">
            <v>#N/A</v>
          </cell>
          <cell r="DS212" t="e">
            <v>#N/A</v>
          </cell>
          <cell r="DT212" t="e">
            <v>#N/A</v>
          </cell>
        </row>
        <row r="213">
          <cell r="A213" t="str">
            <v>B-Life Spectra Link Dana Selaras Plus</v>
          </cell>
          <cell r="B213" t="str">
            <v>PT BNI Life Insurance</v>
          </cell>
          <cell r="C213" t="str">
            <v>SEF</v>
          </cell>
          <cell r="D213" t="str">
            <v>Syequity</v>
          </cell>
          <cell r="E213">
            <v>1017.13</v>
          </cell>
          <cell r="F213">
            <v>1023.68</v>
          </cell>
          <cell r="G213">
            <v>1105.5</v>
          </cell>
          <cell r="H213">
            <v>1070.06</v>
          </cell>
          <cell r="I213">
            <v>1072.05</v>
          </cell>
          <cell r="J213">
            <v>1159.75</v>
          </cell>
          <cell r="K213">
            <v>1198.1500000000001</v>
          </cell>
          <cell r="L213">
            <v>1323.54</v>
          </cell>
          <cell r="M213">
            <v>1259.1500000000001</v>
          </cell>
          <cell r="N213">
            <v>1188.3399999999999</v>
          </cell>
          <cell r="O213">
            <v>1141.08</v>
          </cell>
          <cell r="P213">
            <v>1082.26</v>
          </cell>
          <cell r="Q213">
            <v>1082.79</v>
          </cell>
          <cell r="R213">
            <v>1082.79</v>
          </cell>
          <cell r="S213">
            <v>1104.75</v>
          </cell>
          <cell r="T213">
            <v>1079.6099999999999</v>
          </cell>
          <cell r="U213">
            <v>1022.93</v>
          </cell>
          <cell r="V213">
            <v>1022.93</v>
          </cell>
          <cell r="W213">
            <v>977</v>
          </cell>
          <cell r="X213">
            <v>1055.1199999999999</v>
          </cell>
          <cell r="Y213">
            <v>1013.18</v>
          </cell>
          <cell r="Z213">
            <v>1010.48</v>
          </cell>
          <cell r="AA213">
            <v>1117.8699999999999</v>
          </cell>
          <cell r="AB213">
            <v>1129.9000000000001</v>
          </cell>
          <cell r="AC213">
            <v>1110.1500000000001</v>
          </cell>
          <cell r="AD213">
            <v>1070.6500000000001</v>
          </cell>
          <cell r="AE213">
            <v>1021.49</v>
          </cell>
          <cell r="AF213">
            <v>983</v>
          </cell>
          <cell r="AG213">
            <v>1075.4000000000001</v>
          </cell>
          <cell r="AH213">
            <v>964.13</v>
          </cell>
          <cell r="AI213">
            <v>1091.22</v>
          </cell>
          <cell r="AJ213">
            <v>1218.97</v>
          </cell>
          <cell r="AK213">
            <v>1142.43</v>
          </cell>
          <cell r="AL213">
            <v>1151.8800000000001</v>
          </cell>
          <cell r="AM213">
            <v>1157.1099999999999</v>
          </cell>
          <cell r="AN213">
            <v>1118.68</v>
          </cell>
          <cell r="AO213">
            <v>1069.21</v>
          </cell>
          <cell r="AP213">
            <v>1083.67</v>
          </cell>
          <cell r="AQ213">
            <v>1172.3800000000001</v>
          </cell>
          <cell r="AR213">
            <v>1162.8499999999999</v>
          </cell>
          <cell r="AS213">
            <v>1176.71</v>
          </cell>
          <cell r="AT213">
            <v>1132.1099999999999</v>
          </cell>
          <cell r="AU213">
            <v>1046.33</v>
          </cell>
          <cell r="AV213">
            <v>1048.69</v>
          </cell>
          <cell r="AW213">
            <v>978.64</v>
          </cell>
          <cell r="AX213">
            <v>949.35</v>
          </cell>
          <cell r="AY213">
            <v>1073.44</v>
          </cell>
          <cell r="AZ213">
            <v>1040.55</v>
          </cell>
          <cell r="BA213">
            <v>980.26</v>
          </cell>
          <cell r="BB213">
            <v>1010.71</v>
          </cell>
          <cell r="BC213">
            <v>981.31</v>
          </cell>
          <cell r="BD213">
            <v>942.15</v>
          </cell>
          <cell r="BE213">
            <v>930.92</v>
          </cell>
          <cell r="BF213">
            <v>962.74</v>
          </cell>
          <cell r="BG213">
            <v>954.51</v>
          </cell>
          <cell r="BH213">
            <v>910.6</v>
          </cell>
          <cell r="BI213">
            <v>811.17</v>
          </cell>
          <cell r="BJ213">
            <v>764.21</v>
          </cell>
          <cell r="BK213">
            <v>642.80999999999995</v>
          </cell>
          <cell r="BL213">
            <v>529.37</v>
          </cell>
          <cell r="BM213">
            <v>516.4</v>
          </cell>
          <cell r="BN213">
            <v>496.22</v>
          </cell>
          <cell r="BO213">
            <v>493.93</v>
          </cell>
          <cell r="BP213">
            <v>1607.48</v>
          </cell>
          <cell r="BQ213">
            <v>1607.48</v>
          </cell>
          <cell r="BR213">
            <v>1610.39</v>
          </cell>
          <cell r="BS213">
            <v>1570.83</v>
          </cell>
          <cell r="BT213">
            <v>1621.42</v>
          </cell>
          <cell r="BU213">
            <v>1531.5</v>
          </cell>
          <cell r="BV213">
            <v>1605.54</v>
          </cell>
          <cell r="BW213">
            <v>1656.64</v>
          </cell>
          <cell r="BX213">
            <v>1568.98</v>
          </cell>
          <cell r="BY213">
            <v>1563.4</v>
          </cell>
          <cell r="BZ213">
            <v>1555.39</v>
          </cell>
          <cell r="CA213">
            <v>1524.14</v>
          </cell>
          <cell r="CB213">
            <v>1460.08</v>
          </cell>
          <cell r="CC213">
            <v>1483.78</v>
          </cell>
          <cell r="CD213">
            <v>1543.64</v>
          </cell>
          <cell r="CE213">
            <v>1534.45</v>
          </cell>
          <cell r="CF213">
            <v>1548.23</v>
          </cell>
          <cell r="CG213">
            <v>1512.6</v>
          </cell>
          <cell r="CH213">
            <v>1431.05</v>
          </cell>
          <cell r="CI213">
            <v>1426.72</v>
          </cell>
          <cell r="CJ213">
            <v>1377.09</v>
          </cell>
          <cell r="CK213">
            <v>1326.07</v>
          </cell>
          <cell r="CL213">
            <v>1374.18</v>
          </cell>
          <cell r="CM213">
            <v>1339.74</v>
          </cell>
          <cell r="CN213">
            <v>1282.55</v>
          </cell>
          <cell r="CO213">
            <v>1297.32</v>
          </cell>
          <cell r="CP213">
            <v>1269.45</v>
          </cell>
          <cell r="CQ213">
            <v>1214.26</v>
          </cell>
          <cell r="CR213">
            <v>1193.95</v>
          </cell>
          <cell r="CS213" t="e">
            <v>#N/A</v>
          </cell>
          <cell r="CT213" t="e">
            <v>#N/A</v>
          </cell>
          <cell r="CU213" t="e">
            <v>#N/A</v>
          </cell>
          <cell r="CV213" t="e">
            <v>#N/A</v>
          </cell>
          <cell r="CW213" t="e">
            <v>#N/A</v>
          </cell>
          <cell r="CX213" t="e">
            <v>#N/A</v>
          </cell>
          <cell r="CY213" t="e">
            <v>#N/A</v>
          </cell>
          <cell r="CZ213" t="e">
            <v>#N/A</v>
          </cell>
          <cell r="DA213" t="e">
            <v>#N/A</v>
          </cell>
          <cell r="DB213" t="e">
            <v>#N/A</v>
          </cell>
          <cell r="DC213" t="e">
            <v>#N/A</v>
          </cell>
          <cell r="DD213" t="e">
            <v>#N/A</v>
          </cell>
          <cell r="DE213" t="e">
            <v>#N/A</v>
          </cell>
          <cell r="DF213" t="e">
            <v>#N/A</v>
          </cell>
          <cell r="DG213" t="e">
            <v>#N/A</v>
          </cell>
          <cell r="DH213" t="e">
            <v>#N/A</v>
          </cell>
          <cell r="DI213" t="e">
            <v>#N/A</v>
          </cell>
          <cell r="DJ213" t="e">
            <v>#N/A</v>
          </cell>
          <cell r="DK213" t="e">
            <v>#N/A</v>
          </cell>
          <cell r="DL213" t="e">
            <v>#N/A</v>
          </cell>
          <cell r="DM213" t="e">
            <v>#N/A</v>
          </cell>
          <cell r="DN213" t="e">
            <v>#N/A</v>
          </cell>
          <cell r="DO213" t="e">
            <v>#N/A</v>
          </cell>
          <cell r="DP213" t="e">
            <v>#N/A</v>
          </cell>
          <cell r="DQ213" t="e">
            <v>#N/A</v>
          </cell>
          <cell r="DR213" t="e">
            <v>#N/A</v>
          </cell>
          <cell r="DS213" t="e">
            <v>#N/A</v>
          </cell>
          <cell r="DT213" t="e">
            <v>#N/A</v>
          </cell>
        </row>
        <row r="214">
          <cell r="A214" t="str">
            <v>B-Life Spectra Link Dana Maxima Plus</v>
          </cell>
          <cell r="B214" t="str">
            <v>PT BNI Life Insurance</v>
          </cell>
          <cell r="C214" t="str">
            <v>SCBF</v>
          </cell>
          <cell r="D214" t="str">
            <v>SCBFC</v>
          </cell>
          <cell r="E214" t="str">
            <v>Sycash</v>
          </cell>
          <cell r="F214">
            <v>2614.31</v>
          </cell>
          <cell r="G214">
            <v>2585.69</v>
          </cell>
          <cell r="H214">
            <v>2549.34</v>
          </cell>
          <cell r="I214">
            <v>2534.63</v>
          </cell>
          <cell r="J214">
            <v>2511.8000000000002</v>
          </cell>
          <cell r="K214">
            <v>2476.0700000000002</v>
          </cell>
          <cell r="L214">
            <v>2498.4511000000002</v>
          </cell>
          <cell r="M214">
            <v>2498.02</v>
          </cell>
          <cell r="N214">
            <v>2473.9899999999998</v>
          </cell>
          <cell r="O214">
            <v>2464.1003000000001</v>
          </cell>
          <cell r="P214">
            <v>2466.71</v>
          </cell>
          <cell r="Q214">
            <v>2483.0500000000002</v>
          </cell>
          <cell r="R214">
            <v>2479.77</v>
          </cell>
          <cell r="S214">
            <v>2468.48</v>
          </cell>
          <cell r="T214">
            <v>2411.27</v>
          </cell>
          <cell r="U214">
            <v>2399.96</v>
          </cell>
          <cell r="V214">
            <v>2381.56</v>
          </cell>
          <cell r="W214">
            <v>2362.6</v>
          </cell>
          <cell r="X214">
            <v>2366.73</v>
          </cell>
          <cell r="Y214">
            <v>2365.5100000000002</v>
          </cell>
          <cell r="Z214">
            <v>2346.39</v>
          </cell>
          <cell r="AA214">
            <v>2340.89</v>
          </cell>
          <cell r="AB214">
            <v>1543.06</v>
          </cell>
          <cell r="AC214">
            <v>1543.06</v>
          </cell>
          <cell r="AD214">
            <v>1543.06</v>
          </cell>
          <cell r="AE214">
            <v>1543.06</v>
          </cell>
          <cell r="AF214">
            <v>1543.06</v>
          </cell>
          <cell r="AG214">
            <v>1532.26</v>
          </cell>
          <cell r="AH214">
            <v>1510.13</v>
          </cell>
          <cell r="AI214">
            <v>1509.72</v>
          </cell>
          <cell r="AJ214">
            <v>1541.47</v>
          </cell>
          <cell r="AK214">
            <v>1523.3</v>
          </cell>
          <cell r="AL214">
            <v>1534.67</v>
          </cell>
          <cell r="AM214">
            <v>1079.58</v>
          </cell>
          <cell r="AN214">
            <v>1073.4000000000001</v>
          </cell>
          <cell r="AO214">
            <v>1062.6600000000001</v>
          </cell>
          <cell r="AP214">
            <v>1048.27</v>
          </cell>
          <cell r="AQ214">
            <v>1038.3499999999999</v>
          </cell>
          <cell r="AR214">
            <v>1044.1300000000001</v>
          </cell>
          <cell r="AS214">
            <v>1039.55</v>
          </cell>
          <cell r="AT214">
            <v>1025.8900000000001</v>
          </cell>
          <cell r="AU214">
            <v>1028.7</v>
          </cell>
          <cell r="AV214">
            <v>1011.71</v>
          </cell>
          <cell r="AW214">
            <v>1006.66</v>
          </cell>
          <cell r="AX214" t="e">
            <v>#N/A</v>
          </cell>
          <cell r="AY214" t="e">
            <v>#N/A</v>
          </cell>
          <cell r="AZ214" t="e">
            <v>#N/A</v>
          </cell>
          <cell r="BA214" t="e">
            <v>#N/A</v>
          </cell>
          <cell r="BB214" t="e">
            <v>#N/A</v>
          </cell>
          <cell r="BC214" t="e">
            <v>#N/A</v>
          </cell>
          <cell r="BD214" t="e">
            <v>#N/A</v>
          </cell>
          <cell r="BE214" t="e">
            <v>#N/A</v>
          </cell>
          <cell r="BF214" t="e">
            <v>#N/A</v>
          </cell>
          <cell r="BG214" t="e">
            <v>#N/A</v>
          </cell>
          <cell r="BH214" t="e">
            <v>#N/A</v>
          </cell>
          <cell r="BI214" t="e">
            <v>#N/A</v>
          </cell>
          <cell r="BJ214" t="e">
            <v>#N/A</v>
          </cell>
          <cell r="BK214" t="e">
            <v>#N/A</v>
          </cell>
          <cell r="BL214" t="e">
            <v>#N/A</v>
          </cell>
          <cell r="BM214" t="e">
            <v>#N/A</v>
          </cell>
          <cell r="BN214" t="e">
            <v>#N/A</v>
          </cell>
          <cell r="BO214" t="e">
            <v>#N/A</v>
          </cell>
          <cell r="BP214">
            <v>1918.61</v>
          </cell>
          <cell r="BQ214">
            <v>1918.61</v>
          </cell>
          <cell r="BR214">
            <v>1901.8</v>
          </cell>
          <cell r="BS214">
            <v>1825.9</v>
          </cell>
          <cell r="BT214">
            <v>1938.54</v>
          </cell>
          <cell r="BU214">
            <v>1751.13</v>
          </cell>
          <cell r="BV214">
            <v>1921.05</v>
          </cell>
          <cell r="BW214">
            <v>2068.08</v>
          </cell>
          <cell r="BX214">
            <v>1904.22</v>
          </cell>
          <cell r="BY214">
            <v>1914.46</v>
          </cell>
          <cell r="BZ214">
            <v>1911.96</v>
          </cell>
          <cell r="CA214">
            <v>1845.54</v>
          </cell>
          <cell r="CB214">
            <v>1729.82</v>
          </cell>
          <cell r="CC214">
            <v>1764.25</v>
          </cell>
          <cell r="CD214">
            <v>1867.51</v>
          </cell>
          <cell r="CE214">
            <v>1848.61</v>
          </cell>
          <cell r="CF214">
            <v>1874.51</v>
          </cell>
          <cell r="CG214">
            <v>1811.7</v>
          </cell>
          <cell r="CH214">
            <v>1651.39</v>
          </cell>
          <cell r="CI214">
            <v>1661.29</v>
          </cell>
          <cell r="CJ214">
            <v>1552.81</v>
          </cell>
          <cell r="CK214">
            <v>1465.07</v>
          </cell>
          <cell r="CL214">
            <v>1561.16</v>
          </cell>
          <cell r="CM214">
            <v>1508.09</v>
          </cell>
          <cell r="CN214">
            <v>1409.24</v>
          </cell>
          <cell r="CO214">
            <v>1438.03</v>
          </cell>
          <cell r="CP214">
            <v>1398.62</v>
          </cell>
          <cell r="CQ214">
            <v>1313.62</v>
          </cell>
          <cell r="CR214">
            <v>1286.0899999999999</v>
          </cell>
          <cell r="CS214" t="e">
            <v>#N/A</v>
          </cell>
          <cell r="CT214" t="e">
            <v>#N/A</v>
          </cell>
          <cell r="CU214" t="e">
            <v>#N/A</v>
          </cell>
          <cell r="CV214" t="e">
            <v>#N/A</v>
          </cell>
          <cell r="CW214" t="e">
            <v>#N/A</v>
          </cell>
          <cell r="CX214" t="e">
            <v>#N/A</v>
          </cell>
          <cell r="CY214" t="e">
            <v>#N/A</v>
          </cell>
          <cell r="CZ214" t="e">
            <v>#N/A</v>
          </cell>
          <cell r="DA214" t="e">
            <v>#N/A</v>
          </cell>
          <cell r="DB214" t="e">
            <v>#N/A</v>
          </cell>
          <cell r="DC214" t="e">
            <v>#N/A</v>
          </cell>
          <cell r="DD214" t="e">
            <v>#N/A</v>
          </cell>
          <cell r="DE214" t="e">
            <v>#N/A</v>
          </cell>
          <cell r="DF214" t="e">
            <v>#N/A</v>
          </cell>
          <cell r="DG214" t="e">
            <v>#N/A</v>
          </cell>
          <cell r="DH214" t="e">
            <v>#N/A</v>
          </cell>
          <cell r="DI214" t="e">
            <v>#N/A</v>
          </cell>
          <cell r="DJ214" t="e">
            <v>#N/A</v>
          </cell>
          <cell r="DK214" t="e">
            <v>#N/A</v>
          </cell>
          <cell r="DL214" t="e">
            <v>#N/A</v>
          </cell>
          <cell r="DM214" t="e">
            <v>#N/A</v>
          </cell>
          <cell r="DN214" t="e">
            <v>#N/A</v>
          </cell>
          <cell r="DO214" t="e">
            <v>#N/A</v>
          </cell>
          <cell r="DP214" t="e">
            <v>#N/A</v>
          </cell>
          <cell r="DQ214" t="e">
            <v>#N/A</v>
          </cell>
          <cell r="DR214" t="e">
            <v>#N/A</v>
          </cell>
          <cell r="DS214" t="e">
            <v>#N/A</v>
          </cell>
          <cell r="DT214" t="e">
            <v>#N/A</v>
          </cell>
        </row>
        <row r="215">
          <cell r="A215" t="str">
            <v>B-Life Spectra Link Dana Secure USD</v>
          </cell>
          <cell r="B215" t="str">
            <v>PT BNI Life Insurance</v>
          </cell>
          <cell r="C215" t="str">
            <v>SMF</v>
          </cell>
          <cell r="E215" t="str">
            <v>Sybalance</v>
          </cell>
          <cell r="F215">
            <v>1726.78</v>
          </cell>
          <cell r="G215">
            <v>1669.52</v>
          </cell>
          <cell r="H215">
            <v>1645.17</v>
          </cell>
          <cell r="I215">
            <v>1636.52</v>
          </cell>
          <cell r="J215">
            <v>1622.39</v>
          </cell>
          <cell r="K215">
            <v>1556.5</v>
          </cell>
          <cell r="L215">
            <v>1628.3942</v>
          </cell>
          <cell r="M215">
            <v>1727.28</v>
          </cell>
          <cell r="N215">
            <v>1732.9</v>
          </cell>
          <cell r="O215">
            <v>1835.62</v>
          </cell>
          <cell r="P215">
            <v>1793.5</v>
          </cell>
          <cell r="Q215">
            <v>1884.3</v>
          </cell>
          <cell r="R215">
            <v>1910.79</v>
          </cell>
          <cell r="S215">
            <v>1888.47</v>
          </cell>
          <cell r="T215">
            <v>1853.84</v>
          </cell>
          <cell r="U215">
            <v>1810.56</v>
          </cell>
          <cell r="V215">
            <v>1784.31</v>
          </cell>
          <cell r="W215">
            <v>1774.86</v>
          </cell>
          <cell r="X215">
            <v>1787.06</v>
          </cell>
          <cell r="Y215">
            <v>1771.83</v>
          </cell>
          <cell r="Z215">
            <v>1683.08</v>
          </cell>
          <cell r="AA215">
            <v>1693.41</v>
          </cell>
          <cell r="AB215">
            <v>1097.69</v>
          </cell>
          <cell r="AC215">
            <v>1097.69</v>
          </cell>
          <cell r="AD215">
            <v>1097.69</v>
          </cell>
          <cell r="AE215">
            <v>1097.69</v>
          </cell>
          <cell r="AF215">
            <v>1097.69</v>
          </cell>
          <cell r="AG215">
            <v>1063.7</v>
          </cell>
          <cell r="AH215">
            <v>1029.0999999999999</v>
          </cell>
          <cell r="AI215">
            <v>1065.01</v>
          </cell>
          <cell r="AJ215">
            <v>1004.92</v>
          </cell>
          <cell r="AK215">
            <v>1065.52</v>
          </cell>
          <cell r="AL215">
            <v>1121.93</v>
          </cell>
          <cell r="AM215">
            <v>1068.1500000000001</v>
          </cell>
          <cell r="AN215">
            <v>1073.1600000000001</v>
          </cell>
          <cell r="AO215">
            <v>1068.9100000000001</v>
          </cell>
          <cell r="AP215">
            <v>1041.74</v>
          </cell>
          <cell r="AQ215">
            <v>1004.51</v>
          </cell>
          <cell r="AR215">
            <v>1022.54</v>
          </cell>
          <cell r="AS215">
            <v>1086</v>
          </cell>
          <cell r="AT215">
            <v>1077.5</v>
          </cell>
          <cell r="AU215">
            <v>1098.96</v>
          </cell>
          <cell r="AV215">
            <v>1052.42</v>
          </cell>
          <cell r="AW215">
            <v>999.75</v>
          </cell>
          <cell r="AX215" t="e">
            <v>#N/A</v>
          </cell>
          <cell r="AY215" t="e">
            <v>#N/A</v>
          </cell>
          <cell r="AZ215" t="e">
            <v>#N/A</v>
          </cell>
          <cell r="BA215" t="e">
            <v>#N/A</v>
          </cell>
          <cell r="BB215" t="e">
            <v>#N/A</v>
          </cell>
          <cell r="BC215" t="e">
            <v>#N/A</v>
          </cell>
          <cell r="BD215" t="e">
            <v>#N/A</v>
          </cell>
          <cell r="BE215" t="e">
            <v>#N/A</v>
          </cell>
          <cell r="BF215" t="e">
            <v>#N/A</v>
          </cell>
          <cell r="BG215" t="e">
            <v>#N/A</v>
          </cell>
          <cell r="BH215" t="e">
            <v>#N/A</v>
          </cell>
          <cell r="BI215" t="e">
            <v>#N/A</v>
          </cell>
          <cell r="BJ215" t="e">
            <v>#N/A</v>
          </cell>
          <cell r="BK215" t="e">
            <v>#N/A</v>
          </cell>
          <cell r="BL215" t="e">
            <v>#N/A</v>
          </cell>
          <cell r="BM215" t="e">
            <v>#N/A</v>
          </cell>
          <cell r="BN215" t="e">
            <v>#N/A</v>
          </cell>
          <cell r="BO215" t="e">
            <v>#N/A</v>
          </cell>
          <cell r="BP215">
            <v>1.2079</v>
          </cell>
          <cell r="BQ215">
            <v>1.2079</v>
          </cell>
          <cell r="BR215">
            <v>1.1984999999999999</v>
          </cell>
          <cell r="BS215">
            <v>1.1812</v>
          </cell>
          <cell r="BT215">
            <v>1.1943999999999999</v>
          </cell>
          <cell r="BU215">
            <v>1.1568000000000001</v>
          </cell>
          <cell r="BV215">
            <v>1.1963999999999999</v>
          </cell>
          <cell r="BW215">
            <v>1.1884999999999999</v>
          </cell>
          <cell r="BX215">
            <v>1.169</v>
          </cell>
          <cell r="BY215">
            <v>1.1584000000000001</v>
          </cell>
          <cell r="BZ215">
            <v>1.1418999999999999</v>
          </cell>
          <cell r="CA215">
            <v>1.1361000000000001</v>
          </cell>
          <cell r="CB215">
            <v>1.1297999999999999</v>
          </cell>
          <cell r="CC215">
            <v>1.1377999999999999</v>
          </cell>
          <cell r="CD215">
            <v>1.1456</v>
          </cell>
          <cell r="CE215">
            <v>1.1668000000000001</v>
          </cell>
          <cell r="CF215">
            <v>1.1773</v>
          </cell>
          <cell r="CG215">
            <v>1.1686000000000001</v>
          </cell>
          <cell r="CH215">
            <v>1.1681999999999999</v>
          </cell>
          <cell r="CI215">
            <v>1.1362000000000001</v>
          </cell>
          <cell r="CJ215">
            <v>1.1122000000000001</v>
          </cell>
          <cell r="CK215">
            <v>1.1052</v>
          </cell>
          <cell r="CL215">
            <v>1.1052</v>
          </cell>
          <cell r="CM215">
            <v>1.0915999999999999</v>
          </cell>
          <cell r="CN215">
            <v>1.0805</v>
          </cell>
          <cell r="CO215">
            <v>1.0774999999999999</v>
          </cell>
          <cell r="CP215">
            <v>1.0697000000000001</v>
          </cell>
          <cell r="CQ215">
            <v>1.0568</v>
          </cell>
          <cell r="CR215">
            <v>1.0446</v>
          </cell>
          <cell r="CS215" t="e">
            <v>#N/A</v>
          </cell>
          <cell r="CT215" t="e">
            <v>#N/A</v>
          </cell>
          <cell r="CU215" t="e">
            <v>#N/A</v>
          </cell>
          <cell r="CV215" t="e">
            <v>#N/A</v>
          </cell>
          <cell r="CW215" t="e">
            <v>#N/A</v>
          </cell>
          <cell r="CX215" t="e">
            <v>#N/A</v>
          </cell>
          <cell r="CY215" t="e">
            <v>#N/A</v>
          </cell>
          <cell r="CZ215" t="e">
            <v>#N/A</v>
          </cell>
          <cell r="DA215" t="e">
            <v>#N/A</v>
          </cell>
          <cell r="DB215" t="e">
            <v>#N/A</v>
          </cell>
          <cell r="DC215" t="e">
            <v>#N/A</v>
          </cell>
          <cell r="DD215" t="e">
            <v>#N/A</v>
          </cell>
          <cell r="DE215" t="e">
            <v>#N/A</v>
          </cell>
          <cell r="DF215" t="e">
            <v>#N/A</v>
          </cell>
          <cell r="DG215" t="e">
            <v>#N/A</v>
          </cell>
          <cell r="DH215" t="e">
            <v>#N/A</v>
          </cell>
          <cell r="DI215" t="e">
            <v>#N/A</v>
          </cell>
          <cell r="DJ215" t="e">
            <v>#N/A</v>
          </cell>
          <cell r="DK215" t="e">
            <v>#N/A</v>
          </cell>
          <cell r="DL215" t="e">
            <v>#N/A</v>
          </cell>
          <cell r="DM215" t="e">
            <v>#N/A</v>
          </cell>
          <cell r="DN215" t="e">
            <v>#N/A</v>
          </cell>
          <cell r="DO215" t="e">
            <v>#N/A</v>
          </cell>
          <cell r="DP215" t="e">
            <v>#N/A</v>
          </cell>
          <cell r="DQ215" t="e">
            <v>#N/A</v>
          </cell>
          <cell r="DR215" t="e">
            <v>#N/A</v>
          </cell>
          <cell r="DS215" t="e">
            <v>#N/A</v>
          </cell>
          <cell r="DT215" t="e">
            <v>#N/A</v>
          </cell>
        </row>
        <row r="216">
          <cell r="A216" t="str">
            <v>B-Life Syariah Stabil</v>
          </cell>
          <cell r="B216" t="str">
            <v>PT BNI Life Insurance</v>
          </cell>
          <cell r="C216" t="str">
            <v>SCBF</v>
          </cell>
          <cell r="E216" t="str">
            <v>Syequity</v>
          </cell>
          <cell r="F216">
            <v>1795.25</v>
          </cell>
          <cell r="G216">
            <v>1720.11</v>
          </cell>
          <cell r="H216">
            <v>1710.33</v>
          </cell>
          <cell r="I216">
            <v>1704.79</v>
          </cell>
          <cell r="J216">
            <v>2695.66</v>
          </cell>
          <cell r="K216">
            <v>2695.66</v>
          </cell>
          <cell r="L216">
            <v>2695.66</v>
          </cell>
          <cell r="M216">
            <v>2695.66</v>
          </cell>
          <cell r="N216">
            <v>2694.67</v>
          </cell>
          <cell r="O216">
            <v>2678.05</v>
          </cell>
          <cell r="P216">
            <v>2667.72</v>
          </cell>
          <cell r="Q216">
            <v>2651.88</v>
          </cell>
          <cell r="R216">
            <v>2614.31</v>
          </cell>
          <cell r="S216">
            <v>2585.69</v>
          </cell>
          <cell r="T216">
            <v>2549.34</v>
          </cell>
          <cell r="U216">
            <v>2534.63</v>
          </cell>
          <cell r="V216">
            <v>2511.8000000000002</v>
          </cell>
          <cell r="W216">
            <v>2476.0700000000002</v>
          </cell>
          <cell r="X216">
            <v>2498.4511000000002</v>
          </cell>
          <cell r="Y216">
            <v>2498.02</v>
          </cell>
          <cell r="Z216">
            <v>2473.9899999999998</v>
          </cell>
          <cell r="AA216">
            <v>2464.1003000000001</v>
          </cell>
          <cell r="AB216">
            <v>2466.71</v>
          </cell>
          <cell r="AC216">
            <v>2483.0500000000002</v>
          </cell>
          <cell r="AD216">
            <v>2479.77</v>
          </cell>
          <cell r="AE216">
            <v>2468.48</v>
          </cell>
          <cell r="AF216">
            <v>2411.27</v>
          </cell>
          <cell r="AG216">
            <v>2399.96</v>
          </cell>
          <cell r="AH216">
            <v>2381.56</v>
          </cell>
          <cell r="AI216">
            <v>2362.6</v>
          </cell>
          <cell r="AJ216">
            <v>2366.73</v>
          </cell>
          <cell r="AK216">
            <v>2365.5100000000002</v>
          </cell>
          <cell r="AL216">
            <v>2346.39</v>
          </cell>
          <cell r="AM216">
            <v>2340.89</v>
          </cell>
          <cell r="AN216">
            <v>2351.25</v>
          </cell>
          <cell r="AO216">
            <v>2306.19</v>
          </cell>
          <cell r="AP216">
            <v>2308.37</v>
          </cell>
          <cell r="AQ216">
            <v>2283.96</v>
          </cell>
          <cell r="AR216">
            <v>2285.6799999999998</v>
          </cell>
          <cell r="AS216">
            <v>2273.88</v>
          </cell>
          <cell r="AT216">
            <v>2296.41</v>
          </cell>
          <cell r="AU216">
            <v>2269.7199999999998</v>
          </cell>
          <cell r="AV216">
            <v>2245.56</v>
          </cell>
          <cell r="AW216">
            <v>2247.64</v>
          </cell>
          <cell r="AX216">
            <v>2244.4299999999998</v>
          </cell>
          <cell r="AY216">
            <v>2264.2600000000002</v>
          </cell>
          <cell r="AZ216">
            <v>2265.19</v>
          </cell>
          <cell r="BA216">
            <v>2241.4699999999998</v>
          </cell>
          <cell r="BB216">
            <v>2245.94</v>
          </cell>
          <cell r="BC216">
            <v>2236.15</v>
          </cell>
          <cell r="BD216">
            <v>2208.61</v>
          </cell>
          <cell r="BE216">
            <v>2208.61</v>
          </cell>
          <cell r="BF216">
            <v>2129.56</v>
          </cell>
          <cell r="BG216">
            <v>2176.4899999999998</v>
          </cell>
          <cell r="BH216">
            <v>2157.69</v>
          </cell>
          <cell r="BI216">
            <v>2157.69</v>
          </cell>
          <cell r="BJ216">
            <v>2145.62</v>
          </cell>
          <cell r="BK216">
            <v>2125.36</v>
          </cell>
          <cell r="BL216">
            <v>2116.96</v>
          </cell>
          <cell r="BM216">
            <v>2104.8000000000002</v>
          </cell>
          <cell r="BN216">
            <v>2100.5700000000002</v>
          </cell>
          <cell r="BO216">
            <v>2102.5300000000002</v>
          </cell>
          <cell r="BP216">
            <v>2065.1999999999998</v>
          </cell>
          <cell r="BQ216">
            <v>2049.33</v>
          </cell>
          <cell r="BR216">
            <v>2034.99</v>
          </cell>
          <cell r="BS216">
            <v>2005.59</v>
          </cell>
          <cell r="BT216">
            <v>2005.05</v>
          </cell>
          <cell r="BU216">
            <v>2047.21</v>
          </cell>
          <cell r="BV216">
            <v>2023.08</v>
          </cell>
          <cell r="BW216">
            <v>2038.18</v>
          </cell>
          <cell r="BX216">
            <v>1433.78</v>
          </cell>
          <cell r="BY216">
            <v>1425.58</v>
          </cell>
          <cell r="BZ216">
            <v>1411.31</v>
          </cell>
          <cell r="CA216">
            <v>1392.19</v>
          </cell>
          <cell r="CB216">
            <v>1379.03</v>
          </cell>
          <cell r="CC216">
            <v>1386.7</v>
          </cell>
          <cell r="CD216">
            <v>1380.62</v>
          </cell>
          <cell r="CE216">
            <v>1362.47</v>
          </cell>
          <cell r="CF216">
            <v>1366.21</v>
          </cell>
          <cell r="CG216">
            <v>1343.64</v>
          </cell>
          <cell r="CH216">
            <v>1336.94</v>
          </cell>
          <cell r="CI216">
            <v>1334.45</v>
          </cell>
          <cell r="CJ216">
            <v>1318.15</v>
          </cell>
          <cell r="CK216">
            <v>1300.06</v>
          </cell>
          <cell r="CL216">
            <v>1293.98</v>
          </cell>
          <cell r="CM216">
            <v>1285.0899999999999</v>
          </cell>
          <cell r="CN216">
            <v>1270.28</v>
          </cell>
          <cell r="CO216">
            <v>1266.82</v>
          </cell>
          <cell r="CP216">
            <v>1249.83</v>
          </cell>
          <cell r="CQ216">
            <v>1233.6300000000001</v>
          </cell>
          <cell r="CR216">
            <v>1215.3</v>
          </cell>
          <cell r="CS216">
            <v>1204.5999999999999</v>
          </cell>
          <cell r="CT216">
            <v>1196.3800000000001</v>
          </cell>
          <cell r="CU216">
            <v>1184.67</v>
          </cell>
          <cell r="CV216">
            <v>1173.29</v>
          </cell>
          <cell r="CW216">
            <v>1163.22</v>
          </cell>
          <cell r="CX216">
            <v>1150.3800000000001</v>
          </cell>
          <cell r="CY216">
            <v>1140.96</v>
          </cell>
          <cell r="CZ216">
            <v>1125.3800000000001</v>
          </cell>
          <cell r="DA216">
            <v>1127.7</v>
          </cell>
          <cell r="DB216">
            <v>1115.25</v>
          </cell>
          <cell r="DC216">
            <v>1156.8399999999999</v>
          </cell>
          <cell r="DD216">
            <v>1151.42</v>
          </cell>
          <cell r="DE216">
            <v>1141.58</v>
          </cell>
          <cell r="DF216">
            <v>1131.2</v>
          </cell>
          <cell r="DG216">
            <v>1115.43</v>
          </cell>
          <cell r="DH216">
            <v>1115.81</v>
          </cell>
          <cell r="DI216">
            <v>1113.83</v>
          </cell>
          <cell r="DJ216">
            <v>1104.4000000000001</v>
          </cell>
          <cell r="DK216">
            <v>1093.83</v>
          </cell>
          <cell r="DL216">
            <v>1080.32</v>
          </cell>
          <cell r="DM216">
            <v>1072.44</v>
          </cell>
          <cell r="DN216">
            <v>1050.45</v>
          </cell>
          <cell r="DO216">
            <v>1050.45</v>
          </cell>
          <cell r="DP216">
            <v>1038.19</v>
          </cell>
          <cell r="DQ216">
            <v>1027.47</v>
          </cell>
          <cell r="DR216">
            <v>1018.33</v>
          </cell>
          <cell r="DS216">
            <v>1006.44</v>
          </cell>
          <cell r="DT216" t="e">
            <v>#N/A</v>
          </cell>
        </row>
        <row r="217">
          <cell r="A217" t="str">
            <v>B-Life Syariah Berimbang</v>
          </cell>
          <cell r="B217" t="str">
            <v>PT BNI Life Insurance</v>
          </cell>
          <cell r="C217" t="str">
            <v>SMF</v>
          </cell>
          <cell r="D217" t="str">
            <v>SCBFF</v>
          </cell>
          <cell r="E217" t="str">
            <v>Sybalance</v>
          </cell>
          <cell r="F217">
            <v>1712.21</v>
          </cell>
          <cell r="G217">
            <v>1701.41</v>
          </cell>
          <cell r="H217">
            <v>1680.83</v>
          </cell>
          <cell r="I217">
            <v>1694.62</v>
          </cell>
          <cell r="J217">
            <v>1684.46</v>
          </cell>
          <cell r="K217">
            <v>1649.4</v>
          </cell>
          <cell r="L217">
            <v>1872.45</v>
          </cell>
          <cell r="M217">
            <v>1872.45</v>
          </cell>
          <cell r="N217">
            <v>1872.45</v>
          </cell>
          <cell r="O217">
            <v>1795.56</v>
          </cell>
          <cell r="P217">
            <v>1780.33</v>
          </cell>
          <cell r="Q217">
            <v>1761.61</v>
          </cell>
          <cell r="R217">
            <v>1726.78</v>
          </cell>
          <cell r="S217">
            <v>1669.52</v>
          </cell>
          <cell r="T217">
            <v>1645.17</v>
          </cell>
          <cell r="U217">
            <v>1636.52</v>
          </cell>
          <cell r="V217">
            <v>1622.39</v>
          </cell>
          <cell r="W217">
            <v>1556.5</v>
          </cell>
          <cell r="X217">
            <v>1628.3942</v>
          </cell>
          <cell r="Y217">
            <v>1727.28</v>
          </cell>
          <cell r="Z217">
            <v>1732.9</v>
          </cell>
          <cell r="AA217">
            <v>1835.62</v>
          </cell>
          <cell r="AB217">
            <v>1793.5</v>
          </cell>
          <cell r="AC217">
            <v>1884.3</v>
          </cell>
          <cell r="AD217">
            <v>1910.79</v>
          </cell>
          <cell r="AE217">
            <v>1888.47</v>
          </cell>
          <cell r="AF217">
            <v>1853.84</v>
          </cell>
          <cell r="AG217">
            <v>1810.56</v>
          </cell>
          <cell r="AH217">
            <v>1784.31</v>
          </cell>
          <cell r="AI217">
            <v>1774.86</v>
          </cell>
          <cell r="AJ217">
            <v>1787.06</v>
          </cell>
          <cell r="AK217">
            <v>1771.83</v>
          </cell>
          <cell r="AL217">
            <v>1683.08</v>
          </cell>
          <cell r="AM217">
            <v>1693.41</v>
          </cell>
          <cell r="AN217">
            <v>1668.23</v>
          </cell>
          <cell r="AO217">
            <v>1645.79</v>
          </cell>
          <cell r="AP217">
            <v>1590.22</v>
          </cell>
          <cell r="AQ217">
            <v>1519.86</v>
          </cell>
          <cell r="AR217">
            <v>1486.68</v>
          </cell>
          <cell r="AS217">
            <v>1465.39</v>
          </cell>
          <cell r="AT217">
            <v>1538.64</v>
          </cell>
          <cell r="AU217">
            <v>1487.81</v>
          </cell>
          <cell r="AV217">
            <v>1490.99</v>
          </cell>
          <cell r="AW217">
            <v>1613.56</v>
          </cell>
          <cell r="AX217">
            <v>1690.29</v>
          </cell>
          <cell r="AY217">
            <v>1747.81</v>
          </cell>
          <cell r="AZ217">
            <v>1716.77</v>
          </cell>
          <cell r="BA217">
            <v>1704.77</v>
          </cell>
          <cell r="BB217">
            <v>1671.27</v>
          </cell>
          <cell r="BC217">
            <v>1589.97</v>
          </cell>
          <cell r="BD217">
            <v>1561.36</v>
          </cell>
          <cell r="BE217">
            <v>1561.36</v>
          </cell>
          <cell r="BF217">
            <v>1548.19</v>
          </cell>
          <cell r="BG217">
            <v>1545.9</v>
          </cell>
          <cell r="BH217">
            <v>1507.35</v>
          </cell>
          <cell r="BI217">
            <v>1507.35</v>
          </cell>
          <cell r="BJ217">
            <v>1440.33</v>
          </cell>
          <cell r="BK217">
            <v>1501.54</v>
          </cell>
          <cell r="BL217">
            <v>1432.15</v>
          </cell>
          <cell r="BM217">
            <v>1394.19</v>
          </cell>
          <cell r="BN217">
            <v>1530.3</v>
          </cell>
          <cell r="BO217">
            <v>1500.21</v>
          </cell>
          <cell r="BP217">
            <v>1412.4</v>
          </cell>
          <cell r="BQ217">
            <v>1385.02</v>
          </cell>
          <cell r="BR217">
            <v>1362.1</v>
          </cell>
          <cell r="BS217">
            <v>1297.8399999999999</v>
          </cell>
          <cell r="BT217">
            <v>1323.32</v>
          </cell>
          <cell r="BU217">
            <v>1240.8499999999999</v>
          </cell>
          <cell r="BV217">
            <v>1308.6500000000001</v>
          </cell>
          <cell r="BW217">
            <v>1384.17</v>
          </cell>
          <cell r="BX217">
            <v>1293.76</v>
          </cell>
          <cell r="BY217">
            <v>1267.74</v>
          </cell>
          <cell r="BZ217">
            <v>1240.68</v>
          </cell>
          <cell r="CA217">
            <v>1199.1600000000001</v>
          </cell>
          <cell r="CB217">
            <v>1126.43</v>
          </cell>
          <cell r="CC217">
            <v>1150.1099999999999</v>
          </cell>
          <cell r="CD217">
            <v>1227.57</v>
          </cell>
          <cell r="CE217">
            <v>1185.29</v>
          </cell>
          <cell r="CF217">
            <v>1157.1400000000001</v>
          </cell>
          <cell r="CG217">
            <v>1122.17</v>
          </cell>
          <cell r="CH217">
            <v>1040.26</v>
          </cell>
          <cell r="CI217">
            <v>1054.08</v>
          </cell>
          <cell r="CJ217">
            <v>1006.2</v>
          </cell>
          <cell r="CK217">
            <v>963.86</v>
          </cell>
          <cell r="CL217">
            <v>1079.92</v>
          </cell>
          <cell r="CM217">
            <v>1039.9000000000001</v>
          </cell>
          <cell r="CN217">
            <v>977.37</v>
          </cell>
          <cell r="CO217">
            <v>993.19</v>
          </cell>
          <cell r="CP217">
            <v>967.82</v>
          </cell>
          <cell r="CQ217">
            <v>933.78</v>
          </cell>
          <cell r="CR217">
            <v>923.21</v>
          </cell>
          <cell r="CS217">
            <v>987.63</v>
          </cell>
          <cell r="CT217">
            <v>965.68</v>
          </cell>
          <cell r="CU217">
            <v>938.82</v>
          </cell>
          <cell r="CV217">
            <v>848.23</v>
          </cell>
          <cell r="CW217">
            <v>812.88</v>
          </cell>
          <cell r="CX217">
            <v>702.99</v>
          </cell>
          <cell r="CY217">
            <v>566.72</v>
          </cell>
          <cell r="CZ217">
            <v>554.30999999999995</v>
          </cell>
          <cell r="DA217">
            <v>534.09</v>
          </cell>
          <cell r="DB217">
            <v>524.72</v>
          </cell>
          <cell r="DC217">
            <v>472.29</v>
          </cell>
          <cell r="DD217">
            <v>443.27</v>
          </cell>
          <cell r="DE217">
            <v>766.45</v>
          </cell>
          <cell r="DF217">
            <v>1017.03</v>
          </cell>
          <cell r="DG217">
            <v>1116.6600000000001</v>
          </cell>
          <cell r="DH217">
            <v>1270.52</v>
          </cell>
          <cell r="DI217">
            <v>1279.6099999999999</v>
          </cell>
          <cell r="DJ217">
            <v>1207</v>
          </cell>
          <cell r="DK217">
            <v>1236.71</v>
          </cell>
          <cell r="DL217">
            <v>1380.09</v>
          </cell>
          <cell r="DM217">
            <v>1317.28</v>
          </cell>
          <cell r="DN217">
            <v>1306.57</v>
          </cell>
          <cell r="DO217">
            <v>1306.57</v>
          </cell>
          <cell r="DP217">
            <v>1206.72</v>
          </cell>
          <cell r="DQ217">
            <v>1021.49</v>
          </cell>
          <cell r="DR217">
            <v>948.27</v>
          </cell>
          <cell r="DS217">
            <v>996.31</v>
          </cell>
          <cell r="DT217" t="e">
            <v>#N/A</v>
          </cell>
        </row>
        <row r="218">
          <cell r="A218" t="str">
            <v>B-Life Syariah Optimal</v>
          </cell>
          <cell r="B218" t="str">
            <v>PT BNI Life Insurance</v>
          </cell>
          <cell r="C218" t="str">
            <v>SEF</v>
          </cell>
          <cell r="E218" t="str">
            <v>Syequity</v>
          </cell>
          <cell r="F218">
            <v>985.1</v>
          </cell>
          <cell r="G218">
            <v>960.13</v>
          </cell>
          <cell r="H218">
            <v>958.96</v>
          </cell>
          <cell r="I218">
            <v>953.84</v>
          </cell>
          <cell r="J218">
            <v>942.89</v>
          </cell>
          <cell r="K218">
            <v>894.15</v>
          </cell>
          <cell r="L218">
            <v>1903.78</v>
          </cell>
          <cell r="M218">
            <v>1903.78</v>
          </cell>
          <cell r="N218">
            <v>1903.78</v>
          </cell>
          <cell r="O218">
            <v>1853.3</v>
          </cell>
          <cell r="P218">
            <v>1847.31</v>
          </cell>
          <cell r="Q218">
            <v>1831.61</v>
          </cell>
          <cell r="R218">
            <v>1795.25</v>
          </cell>
          <cell r="S218">
            <v>1720.11</v>
          </cell>
          <cell r="T218">
            <v>1710.33</v>
          </cell>
          <cell r="U218">
            <v>1704.79</v>
          </cell>
          <cell r="V218">
            <v>1666.76</v>
          </cell>
          <cell r="W218">
            <v>1580.27</v>
          </cell>
          <cell r="X218">
            <v>1703.759</v>
          </cell>
          <cell r="Y218">
            <v>1833.05</v>
          </cell>
          <cell r="Z218">
            <v>1878.1</v>
          </cell>
          <cell r="AA218">
            <v>1997.4935</v>
          </cell>
          <cell r="AB218">
            <v>1894.77</v>
          </cell>
          <cell r="AC218">
            <v>2061.9499999999998</v>
          </cell>
          <cell r="AD218">
            <v>2042.68</v>
          </cell>
          <cell r="AE218">
            <v>2003.52</v>
          </cell>
          <cell r="AF218">
            <v>1961.57</v>
          </cell>
          <cell r="AG218">
            <v>1937.21</v>
          </cell>
          <cell r="AH218">
            <v>1904.12</v>
          </cell>
          <cell r="AI218">
            <v>1953.31</v>
          </cell>
          <cell r="AJ218">
            <v>1965.26</v>
          </cell>
          <cell r="AK218">
            <v>1965.83</v>
          </cell>
          <cell r="AL218">
            <v>1866.4</v>
          </cell>
          <cell r="AM218">
            <v>1871.09</v>
          </cell>
          <cell r="AN218">
            <v>1839.52</v>
          </cell>
          <cell r="AO218">
            <v>1810.69</v>
          </cell>
          <cell r="AP218">
            <v>1775.73</v>
          </cell>
          <cell r="AQ218">
            <v>1714.87</v>
          </cell>
          <cell r="AR218">
            <v>1664.57</v>
          </cell>
          <cell r="AS218">
            <v>1647.79</v>
          </cell>
          <cell r="AT218">
            <v>1755.77</v>
          </cell>
          <cell r="AU218">
            <v>1669.22</v>
          </cell>
          <cell r="AV218">
            <v>1688.78</v>
          </cell>
          <cell r="AW218">
            <v>1798.31</v>
          </cell>
          <cell r="AX218">
            <v>1884.49</v>
          </cell>
          <cell r="AY218">
            <v>1922.23</v>
          </cell>
          <cell r="AZ218">
            <v>1925.32</v>
          </cell>
          <cell r="BA218">
            <v>1863.59</v>
          </cell>
          <cell r="BB218">
            <v>1825.7</v>
          </cell>
          <cell r="BC218">
            <v>1715.37</v>
          </cell>
          <cell r="BD218">
            <v>1692.3</v>
          </cell>
          <cell r="BE218">
            <v>1692.3</v>
          </cell>
          <cell r="BF218">
            <v>1696.92</v>
          </cell>
          <cell r="BG218">
            <v>1742.89</v>
          </cell>
          <cell r="BH218">
            <v>1706.55</v>
          </cell>
          <cell r="BI218">
            <v>1509.18</v>
          </cell>
          <cell r="BJ218">
            <v>1622.06</v>
          </cell>
          <cell r="BK218">
            <v>1628.49</v>
          </cell>
          <cell r="BL218">
            <v>1540.38</v>
          </cell>
          <cell r="BM218">
            <v>1472.93</v>
          </cell>
          <cell r="BN218">
            <v>1588.44</v>
          </cell>
          <cell r="BO218">
            <v>1606.6</v>
          </cell>
          <cell r="BP218">
            <v>1534.54</v>
          </cell>
          <cell r="BQ218">
            <v>1549.61</v>
          </cell>
          <cell r="BR218">
            <v>1488.31</v>
          </cell>
          <cell r="BS218">
            <v>1428.2</v>
          </cell>
          <cell r="BT218">
            <v>1496.81</v>
          </cell>
          <cell r="BU218">
            <v>1359.52</v>
          </cell>
          <cell r="BV218">
            <v>1465.79</v>
          </cell>
          <cell r="BW218">
            <v>1586.4</v>
          </cell>
          <cell r="BX218">
            <v>1459.05</v>
          </cell>
          <cell r="BY218">
            <v>1456.81</v>
          </cell>
          <cell r="BZ218">
            <v>1450.26</v>
          </cell>
          <cell r="CA218">
            <v>1406.35</v>
          </cell>
          <cell r="CB218">
            <v>1352.13</v>
          </cell>
          <cell r="CC218">
            <v>1358.49</v>
          </cell>
          <cell r="CD218">
            <v>1466.37</v>
          </cell>
          <cell r="CE218">
            <v>1458.9</v>
          </cell>
          <cell r="CF218">
            <v>1515</v>
          </cell>
          <cell r="CG218">
            <v>1465.21</v>
          </cell>
          <cell r="CH218">
            <v>1337.73</v>
          </cell>
          <cell r="CI218">
            <v>1364.22</v>
          </cell>
          <cell r="CJ218">
            <v>1278.48</v>
          </cell>
          <cell r="CK218">
            <v>1203.79</v>
          </cell>
          <cell r="CL218">
            <v>1305.58</v>
          </cell>
          <cell r="CM218">
            <v>1247.6099999999999</v>
          </cell>
          <cell r="CN218">
            <v>1170.57</v>
          </cell>
          <cell r="CO218">
            <v>1207.94</v>
          </cell>
          <cell r="CP218">
            <v>1172.96</v>
          </cell>
          <cell r="CQ218">
            <v>1109.72</v>
          </cell>
          <cell r="CR218">
            <v>1076.04</v>
          </cell>
          <cell r="CS218">
            <v>1121.8800000000001</v>
          </cell>
          <cell r="CT218">
            <v>1095.5999999999999</v>
          </cell>
          <cell r="CU218">
            <v>1084.51</v>
          </cell>
          <cell r="CV218">
            <v>909.5</v>
          </cell>
          <cell r="CW218">
            <v>858.2</v>
          </cell>
          <cell r="CX218">
            <v>747.76</v>
          </cell>
          <cell r="CY218">
            <v>659.88</v>
          </cell>
          <cell r="CZ218">
            <v>604.38</v>
          </cell>
          <cell r="DA218">
            <v>599.28</v>
          </cell>
          <cell r="DB218">
            <v>607.55999999999995</v>
          </cell>
          <cell r="DC218">
            <v>541.83000000000004</v>
          </cell>
          <cell r="DD218">
            <v>530.4</v>
          </cell>
          <cell r="DE218">
            <v>834.18</v>
          </cell>
          <cell r="DF218">
            <v>1007.45</v>
          </cell>
          <cell r="DG218">
            <v>1085.97</v>
          </cell>
          <cell r="DH218">
            <v>1201.98</v>
          </cell>
          <cell r="DI218">
            <v>1238.71</v>
          </cell>
          <cell r="DJ218">
            <v>1205.4000000000001</v>
          </cell>
          <cell r="DK218">
            <v>1270.03</v>
          </cell>
          <cell r="DL218">
            <v>1445.94</v>
          </cell>
          <cell r="DM218">
            <v>1312.84</v>
          </cell>
          <cell r="DN218">
            <v>1399.03</v>
          </cell>
          <cell r="DO218">
            <v>1399.03</v>
          </cell>
          <cell r="DP218">
            <v>1340.08</v>
          </cell>
          <cell r="DQ218">
            <v>1148.2</v>
          </cell>
          <cell r="DR218">
            <v>1037.44</v>
          </cell>
          <cell r="DS218">
            <v>1084.19</v>
          </cell>
          <cell r="DT218" t="e">
            <v>#N/A</v>
          </cell>
        </row>
        <row r="219">
          <cell r="A219" t="str">
            <v>B-Life Syariah Fixed Income</v>
          </cell>
          <cell r="B219" t="str">
            <v>PT BNI Life Insurance</v>
          </cell>
          <cell r="C219" t="str">
            <v>SCBF</v>
          </cell>
          <cell r="D219" t="str">
            <v>SCBFF</v>
          </cell>
          <cell r="E219" t="str">
            <v>Syfixed</v>
          </cell>
          <cell r="F219">
            <v>1786.54</v>
          </cell>
          <cell r="G219">
            <v>1782.19</v>
          </cell>
          <cell r="H219">
            <v>1761.6</v>
          </cell>
          <cell r="I219">
            <v>1744.19</v>
          </cell>
          <cell r="J219">
            <v>1776.85</v>
          </cell>
          <cell r="K219">
            <v>1773.7</v>
          </cell>
          <cell r="L219">
            <v>1767.13</v>
          </cell>
          <cell r="M219">
            <v>1762.77</v>
          </cell>
          <cell r="N219">
            <v>1746.7</v>
          </cell>
          <cell r="O219">
            <v>1735.87</v>
          </cell>
          <cell r="P219">
            <v>1734.84</v>
          </cell>
          <cell r="Q219">
            <v>1726.15</v>
          </cell>
          <cell r="R219">
            <v>1712.21</v>
          </cell>
          <cell r="S219">
            <v>1701.41</v>
          </cell>
          <cell r="T219">
            <v>1680.83</v>
          </cell>
          <cell r="U219">
            <v>1694.62</v>
          </cell>
          <cell r="V219">
            <v>1684.46</v>
          </cell>
          <cell r="W219">
            <v>1649.4</v>
          </cell>
          <cell r="X219">
            <v>1683.0664999999999</v>
          </cell>
          <cell r="Y219">
            <v>1696.33</v>
          </cell>
          <cell r="Z219">
            <v>1689.91</v>
          </cell>
          <cell r="AA219">
            <v>1684.71</v>
          </cell>
          <cell r="AB219">
            <v>1676.99</v>
          </cell>
          <cell r="AC219">
            <v>1671.53</v>
          </cell>
          <cell r="AD219">
            <v>1670.39</v>
          </cell>
          <cell r="AE219">
            <v>1660.06</v>
          </cell>
          <cell r="AF219">
            <v>1647.43</v>
          </cell>
          <cell r="AG219">
            <v>1638.94</v>
          </cell>
          <cell r="AH219">
            <v>1632.94</v>
          </cell>
          <cell r="AI219">
            <v>1620.18</v>
          </cell>
          <cell r="AJ219">
            <v>1611.51</v>
          </cell>
          <cell r="AK219">
            <v>1606.52</v>
          </cell>
          <cell r="AL219">
            <v>1598.45</v>
          </cell>
          <cell r="AM219">
            <v>1591.93</v>
          </cell>
          <cell r="AN219">
            <v>1599.76</v>
          </cell>
          <cell r="AO219">
            <v>1591.28</v>
          </cell>
          <cell r="AP219">
            <v>1562.61</v>
          </cell>
          <cell r="AQ219">
            <v>1541.01</v>
          </cell>
          <cell r="AR219">
            <v>1542.53</v>
          </cell>
          <cell r="AS219">
            <v>1539.49</v>
          </cell>
          <cell r="AT219">
            <v>1557.32</v>
          </cell>
          <cell r="AU219">
            <v>1533.61</v>
          </cell>
          <cell r="AV219">
            <v>1535.44</v>
          </cell>
          <cell r="AW219">
            <v>1540.17</v>
          </cell>
          <cell r="AX219">
            <v>1539.91</v>
          </cell>
          <cell r="AY219">
            <v>1558.7</v>
          </cell>
          <cell r="AZ219">
            <v>1555.07</v>
          </cell>
          <cell r="BA219">
            <v>1546.52</v>
          </cell>
          <cell r="BB219">
            <v>1540.33</v>
          </cell>
          <cell r="BC219">
            <v>1533.65</v>
          </cell>
          <cell r="BD219">
            <v>1525.47</v>
          </cell>
          <cell r="BE219">
            <v>1519.18</v>
          </cell>
          <cell r="BF219">
            <v>1519.18</v>
          </cell>
          <cell r="BG219">
            <v>1511.59</v>
          </cell>
          <cell r="BH219">
            <v>1509.18</v>
          </cell>
          <cell r="BI219">
            <v>1504.05</v>
          </cell>
          <cell r="BJ219">
            <v>1504.05</v>
          </cell>
          <cell r="BK219">
            <v>1504.93</v>
          </cell>
          <cell r="BL219">
            <v>1498.92</v>
          </cell>
          <cell r="BM219">
            <v>1493.17</v>
          </cell>
          <cell r="BN219">
            <v>1490.99</v>
          </cell>
          <cell r="BO219">
            <v>1482</v>
          </cell>
          <cell r="BP219">
            <v>1474.99</v>
          </cell>
          <cell r="BQ219">
            <v>1466.11</v>
          </cell>
          <cell r="BR219">
            <v>1458.32</v>
          </cell>
          <cell r="BS219">
            <v>1448.24</v>
          </cell>
          <cell r="BT219">
            <v>1436.98</v>
          </cell>
          <cell r="BU219">
            <v>1422.26</v>
          </cell>
          <cell r="BV219">
            <v>1412.15</v>
          </cell>
          <cell r="BW219">
            <v>1405.76</v>
          </cell>
          <cell r="BX219">
            <v>1398.81</v>
          </cell>
          <cell r="BY219">
            <v>1390.75</v>
          </cell>
          <cell r="BZ219">
            <v>1380.86</v>
          </cell>
          <cell r="CA219">
            <v>1373.86</v>
          </cell>
          <cell r="CB219">
            <v>1364.8</v>
          </cell>
          <cell r="CC219">
            <v>1359.03</v>
          </cell>
          <cell r="CD219">
            <v>1352.72</v>
          </cell>
          <cell r="CE219">
            <v>1344.36</v>
          </cell>
          <cell r="CF219">
            <v>1334.75</v>
          </cell>
          <cell r="CG219">
            <v>1328.21</v>
          </cell>
          <cell r="CH219">
            <v>1319.94</v>
          </cell>
          <cell r="CI219">
            <v>1312.5</v>
          </cell>
          <cell r="CJ219">
            <v>1303.68</v>
          </cell>
          <cell r="CK219">
            <v>1286.71</v>
          </cell>
          <cell r="CL219">
            <v>1277.26</v>
          </cell>
          <cell r="CM219">
            <v>1267.77</v>
          </cell>
          <cell r="CN219">
            <v>1257.6199999999999</v>
          </cell>
          <cell r="CO219">
            <v>1249.22</v>
          </cell>
          <cell r="CP219">
            <v>1238.81</v>
          </cell>
          <cell r="CQ219">
            <v>1226.5</v>
          </cell>
          <cell r="CR219">
            <v>1212.93</v>
          </cell>
          <cell r="CS219">
            <v>1199.4000000000001</v>
          </cell>
          <cell r="CT219">
            <v>1189.26</v>
          </cell>
          <cell r="CU219">
            <v>1174.7</v>
          </cell>
          <cell r="CV219">
            <v>1159.43</v>
          </cell>
          <cell r="CW219">
            <v>1148.08</v>
          </cell>
          <cell r="CX219">
            <v>1134.6600000000001</v>
          </cell>
          <cell r="CY219">
            <v>1125.32</v>
          </cell>
          <cell r="CZ219">
            <v>1110.4000000000001</v>
          </cell>
          <cell r="DA219">
            <v>1105.6400000000001</v>
          </cell>
          <cell r="DB219">
            <v>1091.3</v>
          </cell>
          <cell r="DC219">
            <v>1085.19</v>
          </cell>
          <cell r="DD219">
            <v>1076.1099999999999</v>
          </cell>
          <cell r="DE219">
            <v>1066.5</v>
          </cell>
          <cell r="DF219">
            <v>1069.8900000000001</v>
          </cell>
          <cell r="DG219">
            <v>1056.57</v>
          </cell>
          <cell r="DH219">
            <v>1039.06</v>
          </cell>
          <cell r="DI219">
            <v>1049.9000000000001</v>
          </cell>
          <cell r="DJ219">
            <v>1043.45</v>
          </cell>
          <cell r="DK219">
            <v>1038.5999999999999</v>
          </cell>
          <cell r="DL219">
            <v>1029.73</v>
          </cell>
          <cell r="DM219">
            <v>1023.92</v>
          </cell>
          <cell r="DN219" t="e">
            <v>#N/A</v>
          </cell>
          <cell r="DO219" t="e">
            <v>#N/A</v>
          </cell>
          <cell r="DP219" t="e">
            <v>#N/A</v>
          </cell>
          <cell r="DQ219" t="e">
            <v>#N/A</v>
          </cell>
          <cell r="DR219" t="e">
            <v>#N/A</v>
          </cell>
          <cell r="DS219" t="e">
            <v>#N/A</v>
          </cell>
          <cell r="DT219" t="e">
            <v>#N/A</v>
          </cell>
        </row>
        <row r="220">
          <cell r="A220" t="str">
            <v>B-Life Syariah Managed Fund</v>
          </cell>
          <cell r="B220" t="str">
            <v>PT BNI Life Insurance</v>
          </cell>
          <cell r="C220" t="str">
            <v>SMF</v>
          </cell>
          <cell r="E220" t="str">
            <v>Symanaged</v>
          </cell>
          <cell r="L220">
            <v>1058.29</v>
          </cell>
          <cell r="M220">
            <v>1058.29</v>
          </cell>
          <cell r="N220">
            <v>1058.29</v>
          </cell>
          <cell r="O220">
            <v>1021.51</v>
          </cell>
          <cell r="P220">
            <v>1025.8399999999999</v>
          </cell>
          <cell r="Q220">
            <v>1011.78</v>
          </cell>
          <cell r="R220">
            <v>985.1</v>
          </cell>
          <cell r="S220">
            <v>960.13</v>
          </cell>
          <cell r="T220">
            <v>958.96</v>
          </cell>
          <cell r="U220">
            <v>953.84</v>
          </cell>
          <cell r="V220">
            <v>942.89</v>
          </cell>
          <cell r="W220">
            <v>894.15</v>
          </cell>
          <cell r="X220">
            <v>939.62</v>
          </cell>
          <cell r="Y220">
            <v>1008.41</v>
          </cell>
          <cell r="Z220">
            <v>1021.45</v>
          </cell>
          <cell r="AA220">
            <v>1082.3900000000001</v>
          </cell>
          <cell r="AB220">
            <v>1054.44</v>
          </cell>
          <cell r="AC220">
            <v>1119.8599999999999</v>
          </cell>
          <cell r="AD220">
            <v>1143.74</v>
          </cell>
          <cell r="AE220">
            <v>1124.07</v>
          </cell>
          <cell r="AF220">
            <v>1107.9100000000001</v>
          </cell>
          <cell r="AG220">
            <v>1087.79</v>
          </cell>
          <cell r="AH220">
            <v>1061.96</v>
          </cell>
          <cell r="AI220">
            <v>1057.28</v>
          </cell>
          <cell r="AJ220">
            <v>1082.06</v>
          </cell>
          <cell r="AK220">
            <v>1079.73</v>
          </cell>
          <cell r="AL220">
            <v>1053.51</v>
          </cell>
          <cell r="AM220">
            <v>1057.47</v>
          </cell>
          <cell r="AN220">
            <v>1036.29</v>
          </cell>
          <cell r="AO220">
            <v>1025.9000000000001</v>
          </cell>
          <cell r="AP220">
            <v>983.94</v>
          </cell>
          <cell r="AQ220">
            <v>944.19</v>
          </cell>
          <cell r="AR220">
            <v>969.75</v>
          </cell>
          <cell r="AS220">
            <v>970.3</v>
          </cell>
          <cell r="AT220">
            <v>1034.8</v>
          </cell>
          <cell r="AU220">
            <v>1001.21</v>
          </cell>
          <cell r="AV220">
            <v>1014.59</v>
          </cell>
          <cell r="AW220">
            <v>1079.3499999999999</v>
          </cell>
          <cell r="AX220">
            <v>1114.0899999999999</v>
          </cell>
          <cell r="AY220">
            <v>1139.43</v>
          </cell>
          <cell r="AZ220">
            <v>1129.8399999999999</v>
          </cell>
          <cell r="BA220">
            <v>1116.4000000000001</v>
          </cell>
          <cell r="BB220">
            <v>1093.1400000000001</v>
          </cell>
          <cell r="BC220">
            <v>1068.08</v>
          </cell>
          <cell r="BD220">
            <v>1051.8499999999999</v>
          </cell>
          <cell r="BE220">
            <v>1051.8499999999999</v>
          </cell>
          <cell r="BF220">
            <v>1059.33</v>
          </cell>
          <cell r="BG220">
            <v>1057.0899999999999</v>
          </cell>
          <cell r="BH220">
            <v>1048.07</v>
          </cell>
          <cell r="BI220">
            <v>1048.07</v>
          </cell>
          <cell r="BJ220">
            <v>1027.3800000000001</v>
          </cell>
          <cell r="BK220">
            <v>1059.48</v>
          </cell>
          <cell r="BL220">
            <v>1046.77</v>
          </cell>
          <cell r="BM220">
            <v>1045.3900000000001</v>
          </cell>
          <cell r="BN220">
            <v>1104.92</v>
          </cell>
          <cell r="BO220">
            <v>1111.04</v>
          </cell>
          <cell r="BP220">
            <v>1096.08</v>
          </cell>
          <cell r="BQ220">
            <v>1069.6500000000001</v>
          </cell>
          <cell r="BR220">
            <v>1038.29</v>
          </cell>
          <cell r="BS220">
            <v>1013.28</v>
          </cell>
          <cell r="BT220">
            <v>1066.9100000000001</v>
          </cell>
          <cell r="BU220">
            <v>997.65</v>
          </cell>
          <cell r="BV220">
            <v>1067.68</v>
          </cell>
          <cell r="BW220">
            <v>1142.45</v>
          </cell>
          <cell r="BX220">
            <v>1097.48</v>
          </cell>
          <cell r="BY220">
            <v>1104.8499999999999</v>
          </cell>
          <cell r="BZ220">
            <v>1103.55</v>
          </cell>
          <cell r="CA220">
            <v>1077.17</v>
          </cell>
          <cell r="CB220">
            <v>1040.79</v>
          </cell>
          <cell r="CC220">
            <v>1048.19</v>
          </cell>
          <cell r="CD220">
            <v>1102.81</v>
          </cell>
          <cell r="CE220">
            <v>1091.52</v>
          </cell>
          <cell r="CF220">
            <v>1097.96</v>
          </cell>
          <cell r="CG220">
            <v>1070.55</v>
          </cell>
          <cell r="CH220">
            <v>1016.9</v>
          </cell>
          <cell r="CI220">
            <v>1010.23</v>
          </cell>
          <cell r="CJ220">
            <v>964.35</v>
          </cell>
          <cell r="CK220">
            <v>940.46</v>
          </cell>
          <cell r="CL220">
            <v>1022.99</v>
          </cell>
          <cell r="CM220">
            <v>1003.09</v>
          </cell>
          <cell r="CN220">
            <v>962.88</v>
          </cell>
          <cell r="CO220">
            <v>983.28</v>
          </cell>
          <cell r="CP220">
            <v>960.81</v>
          </cell>
          <cell r="CQ220">
            <v>931.95</v>
          </cell>
          <cell r="CR220">
            <v>923.78</v>
          </cell>
          <cell r="CS220">
            <v>938.46</v>
          </cell>
          <cell r="CT220">
            <v>932.3</v>
          </cell>
          <cell r="CU220">
            <v>895.19</v>
          </cell>
          <cell r="CV220">
            <v>822.37</v>
          </cell>
          <cell r="CW220">
            <v>791.28</v>
          </cell>
          <cell r="CX220">
            <v>705.25</v>
          </cell>
          <cell r="CY220">
            <v>633.66</v>
          </cell>
          <cell r="CZ220">
            <v>621.79</v>
          </cell>
          <cell r="DA220">
            <v>603.59</v>
          </cell>
          <cell r="DB220">
            <v>601.89</v>
          </cell>
          <cell r="DC220">
            <v>570.1</v>
          </cell>
          <cell r="DD220">
            <v>565.97</v>
          </cell>
          <cell r="DE220">
            <v>761.66</v>
          </cell>
          <cell r="DF220">
            <v>890.1</v>
          </cell>
          <cell r="DG220">
            <v>941.87</v>
          </cell>
          <cell r="DH220">
            <v>1019.44</v>
          </cell>
          <cell r="DI220">
            <v>1023.3</v>
          </cell>
          <cell r="DJ220">
            <v>983.5</v>
          </cell>
          <cell r="DK220">
            <v>993.7</v>
          </cell>
          <cell r="DL220">
            <v>1066.7</v>
          </cell>
          <cell r="DM220">
            <v>1011.42</v>
          </cell>
          <cell r="DN220" t="e">
            <v>#N/A</v>
          </cell>
          <cell r="DO220" t="e">
            <v>#N/A</v>
          </cell>
          <cell r="DP220" t="e">
            <v>#N/A</v>
          </cell>
          <cell r="DQ220" t="e">
            <v>#N/A</v>
          </cell>
          <cell r="DR220" t="e">
            <v>#N/A</v>
          </cell>
          <cell r="DS220" t="e">
            <v>#N/A</v>
          </cell>
          <cell r="DT220" t="e">
            <v>#N/A</v>
          </cell>
        </row>
        <row r="221">
          <cell r="A221" t="str">
            <v>B-Life Syariah Equity Fund</v>
          </cell>
          <cell r="B221" t="str">
            <v>PT BNI Life Insurance</v>
          </cell>
          <cell r="C221" t="str">
            <v>SEF</v>
          </cell>
          <cell r="E221" t="str">
            <v>Syequity</v>
          </cell>
          <cell r="L221">
            <v>988.6</v>
          </cell>
          <cell r="M221">
            <v>988.6</v>
          </cell>
          <cell r="N221">
            <v>988.6</v>
          </cell>
          <cell r="O221">
            <v>959.31</v>
          </cell>
          <cell r="P221">
            <v>962.22</v>
          </cell>
          <cell r="Q221">
            <v>946.81</v>
          </cell>
          <cell r="R221">
            <v>922.12</v>
          </cell>
          <cell r="S221">
            <v>878.86</v>
          </cell>
          <cell r="T221">
            <v>874.13</v>
          </cell>
          <cell r="U221">
            <v>881.86</v>
          </cell>
          <cell r="V221">
            <v>896.91</v>
          </cell>
          <cell r="W221">
            <v>894.49</v>
          </cell>
          <cell r="X221">
            <v>945.73310000000004</v>
          </cell>
          <cell r="Y221">
            <v>1030.44</v>
          </cell>
          <cell r="Z221">
            <v>1079.46</v>
          </cell>
          <cell r="AA221">
            <v>1156.6199999999999</v>
          </cell>
          <cell r="AB221">
            <v>1134.56</v>
          </cell>
          <cell r="AC221">
            <v>1202.78</v>
          </cell>
          <cell r="AD221">
            <v>1233.69</v>
          </cell>
          <cell r="AE221">
            <v>1230.94</v>
          </cell>
          <cell r="AF221">
            <v>1218.98</v>
          </cell>
          <cell r="AG221">
            <v>1179.7</v>
          </cell>
          <cell r="AH221">
            <v>1157.6500000000001</v>
          </cell>
          <cell r="AI221">
            <v>1187.81</v>
          </cell>
          <cell r="AJ221">
            <v>1196.18</v>
          </cell>
          <cell r="AK221">
            <v>1201.8900000000001</v>
          </cell>
          <cell r="AL221">
            <v>1149.76</v>
          </cell>
          <cell r="AM221">
            <v>1158.03</v>
          </cell>
          <cell r="AN221">
            <v>1136.49</v>
          </cell>
          <cell r="AO221">
            <v>1117.3900000000001</v>
          </cell>
          <cell r="AP221">
            <v>1060.8499999999999</v>
          </cell>
          <cell r="AQ221">
            <v>1008.39</v>
          </cell>
          <cell r="AR221">
            <v>1017.13</v>
          </cell>
          <cell r="AS221">
            <v>1023.68</v>
          </cell>
          <cell r="AT221">
            <v>1105.5</v>
          </cell>
          <cell r="AU221">
            <v>1070.06</v>
          </cell>
          <cell r="AV221">
            <v>1072.05</v>
          </cell>
          <cell r="AW221">
            <v>1159.75</v>
          </cell>
          <cell r="AX221">
            <v>1198.1500000000001</v>
          </cell>
          <cell r="AY221">
            <v>1323.54</v>
          </cell>
          <cell r="AZ221">
            <v>1259.1500000000001</v>
          </cell>
          <cell r="BA221">
            <v>1188.3399999999999</v>
          </cell>
          <cell r="BB221">
            <v>1141.08</v>
          </cell>
          <cell r="BC221">
            <v>1082.26</v>
          </cell>
          <cell r="BD221">
            <v>1082.79</v>
          </cell>
          <cell r="BE221">
            <v>1082.79</v>
          </cell>
          <cell r="BF221">
            <v>1104.75</v>
          </cell>
          <cell r="BG221">
            <v>1079.6099999999999</v>
          </cell>
          <cell r="BH221">
            <v>1022.93</v>
          </cell>
          <cell r="BI221">
            <v>1022.93</v>
          </cell>
          <cell r="BJ221">
            <v>977</v>
          </cell>
          <cell r="BK221">
            <v>1055.1199999999999</v>
          </cell>
          <cell r="BL221">
            <v>1013.18</v>
          </cell>
          <cell r="BM221">
            <v>1010.48</v>
          </cell>
          <cell r="BN221">
            <v>1117.8699999999999</v>
          </cell>
          <cell r="BO221">
            <v>1129.9000000000001</v>
          </cell>
          <cell r="BP221">
            <v>1110.1500000000001</v>
          </cell>
          <cell r="BQ221">
            <v>1070.6500000000001</v>
          </cell>
          <cell r="BR221">
            <v>1021.49</v>
          </cell>
          <cell r="BS221">
            <v>983</v>
          </cell>
          <cell r="BT221">
            <v>1075.4000000000001</v>
          </cell>
          <cell r="BU221">
            <v>964.13</v>
          </cell>
          <cell r="BV221">
            <v>1091.22</v>
          </cell>
          <cell r="BW221">
            <v>1218.97</v>
          </cell>
          <cell r="BX221">
            <v>1142.43</v>
          </cell>
          <cell r="BY221">
            <v>1151.8800000000001</v>
          </cell>
          <cell r="BZ221">
            <v>1157.1099999999999</v>
          </cell>
          <cell r="CA221">
            <v>1118.68</v>
          </cell>
          <cell r="CB221">
            <v>1069.21</v>
          </cell>
          <cell r="CC221">
            <v>1083.67</v>
          </cell>
          <cell r="CD221">
            <v>1172.3800000000001</v>
          </cell>
          <cell r="CE221">
            <v>1162.8499999999999</v>
          </cell>
          <cell r="CF221">
            <v>1176.71</v>
          </cell>
          <cell r="CG221">
            <v>1132.1099999999999</v>
          </cell>
          <cell r="CH221">
            <v>1046.33</v>
          </cell>
          <cell r="CI221">
            <v>1048.69</v>
          </cell>
          <cell r="CJ221">
            <v>978.64</v>
          </cell>
          <cell r="CK221">
            <v>949.35</v>
          </cell>
          <cell r="CL221">
            <v>1073.44</v>
          </cell>
          <cell r="CM221">
            <v>1040.55</v>
          </cell>
          <cell r="CN221">
            <v>980.26</v>
          </cell>
          <cell r="CO221">
            <v>1010.71</v>
          </cell>
          <cell r="CP221">
            <v>981.31</v>
          </cell>
          <cell r="CQ221">
            <v>942.15</v>
          </cell>
          <cell r="CR221">
            <v>930.92</v>
          </cell>
          <cell r="CS221">
            <v>962.74</v>
          </cell>
          <cell r="CT221">
            <v>954.51</v>
          </cell>
          <cell r="CU221">
            <v>910.6</v>
          </cell>
          <cell r="CV221">
            <v>811.17</v>
          </cell>
          <cell r="CW221">
            <v>764.21</v>
          </cell>
          <cell r="CX221">
            <v>642.80999999999995</v>
          </cell>
          <cell r="CY221">
            <v>529.37</v>
          </cell>
          <cell r="CZ221">
            <v>516.4</v>
          </cell>
          <cell r="DA221">
            <v>496.22</v>
          </cell>
          <cell r="DB221">
            <v>493.93</v>
          </cell>
          <cell r="DC221">
            <v>447.01</v>
          </cell>
          <cell r="DD221">
            <v>414.23</v>
          </cell>
          <cell r="DE221">
            <v>691.39</v>
          </cell>
          <cell r="DF221">
            <v>877.91</v>
          </cell>
          <cell r="DG221">
            <v>963.47</v>
          </cell>
          <cell r="DH221">
            <v>1093.6500000000001</v>
          </cell>
          <cell r="DI221">
            <v>1103.5899999999999</v>
          </cell>
          <cell r="DJ221">
            <v>1037.3599999999999</v>
          </cell>
          <cell r="DK221">
            <v>1037.33</v>
          </cell>
          <cell r="DL221">
            <v>1124.31</v>
          </cell>
          <cell r="DM221">
            <v>1052.3699999999999</v>
          </cell>
          <cell r="DN221" t="e">
            <v>#N/A</v>
          </cell>
          <cell r="DO221" t="e">
            <v>#N/A</v>
          </cell>
          <cell r="DP221" t="e">
            <v>#N/A</v>
          </cell>
          <cell r="DQ221" t="e">
            <v>#N/A</v>
          </cell>
          <cell r="DR221" t="e">
            <v>#N/A</v>
          </cell>
          <cell r="DS221" t="e">
            <v>#N/A</v>
          </cell>
          <cell r="DT221" t="e">
            <v>#N/A</v>
          </cell>
        </row>
        <row r="222">
          <cell r="A222" t="str">
            <v>B-Life Stabil Syariah</v>
          </cell>
          <cell r="B222" t="str">
            <v>PT BNI Life Insurance</v>
          </cell>
          <cell r="X222">
            <v>1154.4612</v>
          </cell>
          <cell r="Y222">
            <v>1154.4612</v>
          </cell>
          <cell r="Z222">
            <v>1141.1684</v>
          </cell>
          <cell r="AA222">
            <v>1111.9601</v>
          </cell>
          <cell r="AB222">
            <v>1154.4612</v>
          </cell>
          <cell r="AC222">
            <v>1154.4612</v>
          </cell>
          <cell r="AD222">
            <v>1154.4612</v>
          </cell>
          <cell r="AE222">
            <v>1154.4612</v>
          </cell>
          <cell r="AF222">
            <v>1154.4612</v>
          </cell>
          <cell r="AG222">
            <v>1141.1684</v>
          </cell>
          <cell r="AH222">
            <v>1111.9601</v>
          </cell>
          <cell r="AI222">
            <v>1167.4235000000001</v>
          </cell>
          <cell r="AJ222">
            <v>1056.8733999999999</v>
          </cell>
          <cell r="AK222">
            <v>1159.2699</v>
          </cell>
          <cell r="AL222">
            <v>1252.2452000000001</v>
          </cell>
          <cell r="AM222">
            <v>1155.7327</v>
          </cell>
          <cell r="AN222">
            <v>1163.952</v>
          </cell>
          <cell r="AO222">
            <v>1162.4016999999999</v>
          </cell>
          <cell r="AP222">
            <v>1126.4716000000001</v>
          </cell>
          <cell r="AQ222">
            <v>1058.2399</v>
          </cell>
          <cell r="AR222">
            <v>1083.73</v>
          </cell>
          <cell r="AS222">
            <v>1146.6469999999999</v>
          </cell>
          <cell r="AT222">
            <v>1137.1985999999999</v>
          </cell>
          <cell r="AU222">
            <v>1155.4896000000001</v>
          </cell>
          <cell r="AV222">
            <v>1126.3499999999999</v>
          </cell>
          <cell r="AW222">
            <v>1019.8053</v>
          </cell>
          <cell r="AX222">
            <v>1029.9306999999999</v>
          </cell>
          <cell r="AY222">
            <v>964.48829999999998</v>
          </cell>
          <cell r="AZ222">
            <v>911.79049999999995</v>
          </cell>
          <cell r="BA222">
            <v>973.21870000000001</v>
          </cell>
          <cell r="BB222">
            <v>941.91549999999995</v>
          </cell>
          <cell r="BC222">
            <v>882.1087</v>
          </cell>
          <cell r="BD222">
            <v>901.55669999999998</v>
          </cell>
          <cell r="BE222">
            <v>877.86559999999997</v>
          </cell>
          <cell r="BF222">
            <v>826.29560000000004</v>
          </cell>
          <cell r="BG222">
            <v>810.48820000000001</v>
          </cell>
          <cell r="BH222">
            <v>836.04880000000003</v>
          </cell>
          <cell r="BI222">
            <v>805.10350000000005</v>
          </cell>
          <cell r="BJ222">
            <v>778.34079999999994</v>
          </cell>
          <cell r="BK222">
            <v>672.77369999999996</v>
          </cell>
          <cell r="BL222">
            <v>620.38340000000005</v>
          </cell>
          <cell r="BM222">
            <v>537.3537</v>
          </cell>
          <cell r="BN222">
            <v>472.4864</v>
          </cell>
          <cell r="BO222">
            <v>432.9255</v>
          </cell>
          <cell r="BP222">
            <v>1543.06</v>
          </cell>
          <cell r="BQ222">
            <v>1543.06</v>
          </cell>
          <cell r="BR222">
            <v>1532.26</v>
          </cell>
          <cell r="BS222">
            <v>1510.13</v>
          </cell>
          <cell r="BT222">
            <v>1509.72</v>
          </cell>
          <cell r="BU222">
            <v>1541.47</v>
          </cell>
          <cell r="BV222">
            <v>1523.3</v>
          </cell>
          <cell r="BW222">
            <v>1534.67</v>
          </cell>
          <cell r="BX222">
            <v>1079.58</v>
          </cell>
          <cell r="BY222">
            <v>1073.4000000000001</v>
          </cell>
          <cell r="BZ222">
            <v>1062.6600000000001</v>
          </cell>
          <cell r="CA222">
            <v>1048.27</v>
          </cell>
          <cell r="CB222">
            <v>1038.3499999999999</v>
          </cell>
          <cell r="CC222">
            <v>1044.1300000000001</v>
          </cell>
          <cell r="CD222">
            <v>1039.55</v>
          </cell>
          <cell r="CE222">
            <v>1025.8900000000001</v>
          </cell>
          <cell r="CF222">
            <v>1028.7</v>
          </cell>
          <cell r="CG222">
            <v>1011.71</v>
          </cell>
          <cell r="CH222">
            <v>1006.66</v>
          </cell>
          <cell r="CI222" t="e">
            <v>#N/A</v>
          </cell>
          <cell r="CJ222" t="e">
            <v>#N/A</v>
          </cell>
          <cell r="CK222" t="e">
            <v>#N/A</v>
          </cell>
          <cell r="CL222" t="e">
            <v>#N/A</v>
          </cell>
          <cell r="CM222" t="e">
            <v>#N/A</v>
          </cell>
          <cell r="CN222" t="e">
            <v>#N/A</v>
          </cell>
          <cell r="CO222" t="e">
            <v>#N/A</v>
          </cell>
          <cell r="CP222" t="e">
            <v>#N/A</v>
          </cell>
          <cell r="CQ222" t="e">
            <v>#N/A</v>
          </cell>
          <cell r="CR222" t="e">
            <v>#N/A</v>
          </cell>
          <cell r="CS222" t="e">
            <v>#N/A</v>
          </cell>
          <cell r="CT222" t="e">
            <v>#N/A</v>
          </cell>
          <cell r="CU222" t="e">
            <v>#N/A</v>
          </cell>
          <cell r="CV222" t="e">
            <v>#N/A</v>
          </cell>
          <cell r="CW222" t="e">
            <v>#N/A</v>
          </cell>
          <cell r="CX222" t="e">
            <v>#N/A</v>
          </cell>
          <cell r="CY222" t="e">
            <v>#N/A</v>
          </cell>
          <cell r="CZ222" t="e">
            <v>#N/A</v>
          </cell>
          <cell r="DA222" t="e">
            <v>#N/A</v>
          </cell>
          <cell r="DB222" t="e">
            <v>#N/A</v>
          </cell>
          <cell r="DC222" t="e">
            <v>#N/A</v>
          </cell>
          <cell r="DD222" t="e">
            <v>#N/A</v>
          </cell>
          <cell r="DE222" t="e">
            <v>#N/A</v>
          </cell>
          <cell r="DF222" t="e">
            <v>#N/A</v>
          </cell>
          <cell r="DG222" t="e">
            <v>#N/A</v>
          </cell>
          <cell r="DH222" t="e">
            <v>#N/A</v>
          </cell>
          <cell r="DI222" t="e">
            <v>#N/A</v>
          </cell>
          <cell r="DJ222" t="e">
            <v>#N/A</v>
          </cell>
          <cell r="DK222" t="e">
            <v>#N/A</v>
          </cell>
          <cell r="DL222" t="e">
            <v>#N/A</v>
          </cell>
          <cell r="DM222" t="e">
            <v>#N/A</v>
          </cell>
          <cell r="DN222" t="e">
            <v>#N/A</v>
          </cell>
          <cell r="DO222" t="e">
            <v>#N/A</v>
          </cell>
          <cell r="DP222" t="e">
            <v>#N/A</v>
          </cell>
          <cell r="DQ222" t="e">
            <v>#N/A</v>
          </cell>
          <cell r="DR222" t="e">
            <v>#N/A</v>
          </cell>
          <cell r="DS222" t="e">
            <v>#N/A</v>
          </cell>
          <cell r="DT222" t="e">
            <v>#N/A</v>
          </cell>
        </row>
        <row r="223">
          <cell r="A223" t="str">
            <v>B-Life Kombinasi Syariah</v>
          </cell>
          <cell r="B223" t="str">
            <v>PT BNI Life Insurance</v>
          </cell>
          <cell r="X223">
            <v>1663.4267</v>
          </cell>
          <cell r="Y223">
            <v>1663.4267</v>
          </cell>
          <cell r="Z223">
            <v>1654.143</v>
          </cell>
          <cell r="AA223">
            <v>1627.8522</v>
          </cell>
          <cell r="AB223">
            <v>1663.4267</v>
          </cell>
          <cell r="AC223">
            <v>1663.4267</v>
          </cell>
          <cell r="AD223">
            <v>1663.4267</v>
          </cell>
          <cell r="AE223">
            <v>1663.4267</v>
          </cell>
          <cell r="AF223">
            <v>1663.4267</v>
          </cell>
          <cell r="AG223">
            <v>1654.143</v>
          </cell>
          <cell r="AH223">
            <v>1627.8522</v>
          </cell>
          <cell r="AI223">
            <v>1671.3869</v>
          </cell>
          <cell r="AJ223">
            <v>1585.6090999999999</v>
          </cell>
          <cell r="AK223">
            <v>1662.3511000000001</v>
          </cell>
          <cell r="AL223">
            <v>1715.6608000000001</v>
          </cell>
          <cell r="AM223">
            <v>1632.55</v>
          </cell>
          <cell r="AN223">
            <v>1630.0344</v>
          </cell>
          <cell r="AO223">
            <v>1622.8556000000001</v>
          </cell>
          <cell r="AP223">
            <v>1597.0689</v>
          </cell>
          <cell r="AQ223">
            <v>1534.2594999999999</v>
          </cell>
          <cell r="AR223">
            <v>1563.4811</v>
          </cell>
          <cell r="AS223">
            <v>1627.4969000000001</v>
          </cell>
          <cell r="AT223">
            <v>1620.7719</v>
          </cell>
          <cell r="AU223">
            <v>1638.8559</v>
          </cell>
          <cell r="AV223">
            <v>1612.0282</v>
          </cell>
          <cell r="AW223">
            <v>1519.0429999999999</v>
          </cell>
          <cell r="AX223">
            <v>1519.4246000000001</v>
          </cell>
          <cell r="AY223">
            <v>1469.7561000000001</v>
          </cell>
          <cell r="AZ223">
            <v>1418.9362000000001</v>
          </cell>
          <cell r="BA223">
            <v>1472.1155000000001</v>
          </cell>
          <cell r="BB223">
            <v>1438.8859</v>
          </cell>
          <cell r="BC223">
            <v>1381.9212</v>
          </cell>
          <cell r="BD223">
            <v>1399.9898000000001</v>
          </cell>
          <cell r="BE223">
            <v>1372.4481000000001</v>
          </cell>
          <cell r="BF223">
            <v>1316.6180999999999</v>
          </cell>
          <cell r="BG223">
            <v>1297.2961</v>
          </cell>
          <cell r="BH223">
            <v>1313.5245</v>
          </cell>
          <cell r="BI223">
            <v>1281.8101999999999</v>
          </cell>
          <cell r="BJ223">
            <v>1266.4938</v>
          </cell>
          <cell r="BK223">
            <v>1145.1612</v>
          </cell>
          <cell r="BL223">
            <v>1085.7061000000001</v>
          </cell>
          <cell r="BM223">
            <v>1004.6316</v>
          </cell>
          <cell r="BN223">
            <v>949.70640000000003</v>
          </cell>
          <cell r="BO223">
            <v>889.98850000000004</v>
          </cell>
          <cell r="BP223">
            <v>1097.69</v>
          </cell>
          <cell r="BQ223">
            <v>1097.69</v>
          </cell>
          <cell r="BR223">
            <v>1063.7</v>
          </cell>
          <cell r="BS223">
            <v>1029.0999999999999</v>
          </cell>
          <cell r="BT223">
            <v>1065.01</v>
          </cell>
          <cell r="BU223">
            <v>1004.92</v>
          </cell>
          <cell r="BV223">
            <v>1065.52</v>
          </cell>
          <cell r="BW223">
            <v>1121.93</v>
          </cell>
          <cell r="BX223">
            <v>1068.1500000000001</v>
          </cell>
          <cell r="BY223">
            <v>1073.1600000000001</v>
          </cell>
          <cell r="BZ223">
            <v>1068.9100000000001</v>
          </cell>
          <cell r="CA223">
            <v>1041.74</v>
          </cell>
          <cell r="CB223">
            <v>1004.51</v>
          </cell>
          <cell r="CC223">
            <v>1022.54</v>
          </cell>
          <cell r="CD223">
            <v>1086</v>
          </cell>
          <cell r="CE223">
            <v>1077.5</v>
          </cell>
          <cell r="CF223">
            <v>1098.96</v>
          </cell>
          <cell r="CG223">
            <v>1052.42</v>
          </cell>
          <cell r="CH223">
            <v>999.75</v>
          </cell>
          <cell r="CI223" t="e">
            <v>#N/A</v>
          </cell>
          <cell r="CJ223" t="e">
            <v>#N/A</v>
          </cell>
          <cell r="CK223" t="e">
            <v>#N/A</v>
          </cell>
          <cell r="CL223" t="e">
            <v>#N/A</v>
          </cell>
          <cell r="CM223" t="e">
            <v>#N/A</v>
          </cell>
          <cell r="CN223" t="e">
            <v>#N/A</v>
          </cell>
          <cell r="CO223" t="e">
            <v>#N/A</v>
          </cell>
          <cell r="CP223" t="e">
            <v>#N/A</v>
          </cell>
          <cell r="CQ223" t="e">
            <v>#N/A</v>
          </cell>
          <cell r="CR223" t="e">
            <v>#N/A</v>
          </cell>
          <cell r="CS223" t="e">
            <v>#N/A</v>
          </cell>
          <cell r="CT223" t="e">
            <v>#N/A</v>
          </cell>
          <cell r="CU223" t="e">
            <v>#N/A</v>
          </cell>
          <cell r="CV223" t="e">
            <v>#N/A</v>
          </cell>
          <cell r="CW223" t="e">
            <v>#N/A</v>
          </cell>
          <cell r="CX223" t="e">
            <v>#N/A</v>
          </cell>
          <cell r="CY223" t="e">
            <v>#N/A</v>
          </cell>
          <cell r="CZ223" t="e">
            <v>#N/A</v>
          </cell>
          <cell r="DA223" t="e">
            <v>#N/A</v>
          </cell>
          <cell r="DB223" t="e">
            <v>#N/A</v>
          </cell>
          <cell r="DC223" t="e">
            <v>#N/A</v>
          </cell>
          <cell r="DD223" t="e">
            <v>#N/A</v>
          </cell>
          <cell r="DE223" t="e">
            <v>#N/A</v>
          </cell>
          <cell r="DF223" t="e">
            <v>#N/A</v>
          </cell>
          <cell r="DG223" t="e">
            <v>#N/A</v>
          </cell>
          <cell r="DH223" t="e">
            <v>#N/A</v>
          </cell>
          <cell r="DI223" t="e">
            <v>#N/A</v>
          </cell>
          <cell r="DJ223" t="e">
            <v>#N/A</v>
          </cell>
          <cell r="DK223" t="e">
            <v>#N/A</v>
          </cell>
          <cell r="DL223" t="e">
            <v>#N/A</v>
          </cell>
          <cell r="DM223" t="e">
            <v>#N/A</v>
          </cell>
          <cell r="DN223" t="e">
            <v>#N/A</v>
          </cell>
          <cell r="DO223" t="e">
            <v>#N/A</v>
          </cell>
          <cell r="DP223" t="e">
            <v>#N/A</v>
          </cell>
          <cell r="DQ223" t="e">
            <v>#N/A</v>
          </cell>
          <cell r="DR223" t="e">
            <v>#N/A</v>
          </cell>
          <cell r="DS223" t="e">
            <v>#N/A</v>
          </cell>
          <cell r="DT223" t="e">
            <v>#N/A</v>
          </cell>
        </row>
        <row r="224">
          <cell r="A224" t="str">
            <v>B-Life Agresif Syariah</v>
          </cell>
          <cell r="B224" t="str">
            <v>PT BNI Life Insurance</v>
          </cell>
          <cell r="X224">
            <v>1217.8425</v>
          </cell>
          <cell r="Y224">
            <v>1217.8425</v>
          </cell>
          <cell r="Z224">
            <v>1172.8613</v>
          </cell>
          <cell r="AA224">
            <v>1133.5271</v>
          </cell>
          <cell r="AB224">
            <v>1217.8425</v>
          </cell>
          <cell r="AC224">
            <v>1217.8425</v>
          </cell>
          <cell r="AD224">
            <v>1217.8425</v>
          </cell>
          <cell r="AE224">
            <v>1217.8425</v>
          </cell>
          <cell r="AF224">
            <v>1217.8425</v>
          </cell>
          <cell r="AG224">
            <v>1172.8613</v>
          </cell>
          <cell r="AH224">
            <v>1133.5271</v>
          </cell>
          <cell r="AI224">
            <v>1157.8729000000001</v>
          </cell>
          <cell r="AJ224">
            <v>1120.2846</v>
          </cell>
          <cell r="AK224">
            <v>1110.8889999999999</v>
          </cell>
          <cell r="AL224">
            <v>1082.6134999999999</v>
          </cell>
          <cell r="AM224">
            <v>1055.3269</v>
          </cell>
          <cell r="AN224">
            <v>1052.7123999999999</v>
          </cell>
          <cell r="AO224">
            <v>1037.3257000000001</v>
          </cell>
          <cell r="AP224">
            <v>1011.2385</v>
          </cell>
          <cell r="AQ224">
            <v>977.75360000000001</v>
          </cell>
          <cell r="AR224">
            <v>976.20920000000001</v>
          </cell>
          <cell r="AS224">
            <v>1016.0707</v>
          </cell>
          <cell r="AT224">
            <v>1034.6776</v>
          </cell>
          <cell r="AU224">
            <v>1045.5606</v>
          </cell>
          <cell r="AV224">
            <v>1034.9250999999999</v>
          </cell>
          <cell r="AW224">
            <v>999.66549999999995</v>
          </cell>
          <cell r="AX224">
            <v>995.30129999999997</v>
          </cell>
          <cell r="AY224">
            <v>981.91750000000002</v>
          </cell>
          <cell r="AZ224">
            <v>936.81920000000002</v>
          </cell>
          <cell r="BA224">
            <v>958.82650000000001</v>
          </cell>
          <cell r="BB224">
            <v>936.43389999999999</v>
          </cell>
          <cell r="BC224">
            <v>911.72170000000006</v>
          </cell>
          <cell r="BD224">
            <v>908.59079999999994</v>
          </cell>
          <cell r="BE224">
            <v>890.87540000000001</v>
          </cell>
          <cell r="BF224">
            <v>881.22</v>
          </cell>
          <cell r="BG224">
            <v>868.78520000000003</v>
          </cell>
          <cell r="BH224">
            <v>874.23180000000002</v>
          </cell>
          <cell r="BI224">
            <v>851.57839999999999</v>
          </cell>
          <cell r="BJ224">
            <v>861.73860000000002</v>
          </cell>
          <cell r="BK224">
            <v>818.8279</v>
          </cell>
          <cell r="BL224">
            <v>826.12739999999997</v>
          </cell>
          <cell r="BM224">
            <v>772.40589999999997</v>
          </cell>
          <cell r="BN224">
            <v>748.35749999999996</v>
          </cell>
          <cell r="BO224">
            <v>707.92909999999995</v>
          </cell>
          <cell r="BP224">
            <v>1101.8699999999999</v>
          </cell>
          <cell r="BQ224">
            <v>1101.8699999999999</v>
          </cell>
          <cell r="BR224">
            <v>1065.3399999999999</v>
          </cell>
          <cell r="BS224">
            <v>1015.27</v>
          </cell>
          <cell r="BT224">
            <v>1076.72</v>
          </cell>
          <cell r="BU224">
            <v>991.85</v>
          </cell>
          <cell r="BV224">
            <v>1075.27</v>
          </cell>
          <cell r="BW224">
            <v>1150.46</v>
          </cell>
          <cell r="BX224">
            <v>1078.99</v>
          </cell>
          <cell r="BY224">
            <v>1082.23</v>
          </cell>
          <cell r="BZ224">
            <v>1081.29</v>
          </cell>
          <cell r="CA224">
            <v>1052.98</v>
          </cell>
          <cell r="CB224">
            <v>1011.34</v>
          </cell>
          <cell r="CC224">
            <v>1029.57</v>
          </cell>
          <cell r="CD224">
            <v>1110.9000000000001</v>
          </cell>
          <cell r="CE224">
            <v>1094.8399999999999</v>
          </cell>
          <cell r="CF224">
            <v>1127.3599999999999</v>
          </cell>
          <cell r="CG224">
            <v>1076.92</v>
          </cell>
          <cell r="CH224">
            <v>996.82</v>
          </cell>
          <cell r="CI224" t="e">
            <v>#N/A</v>
          </cell>
          <cell r="CJ224" t="e">
            <v>#N/A</v>
          </cell>
          <cell r="CK224" t="e">
            <v>#N/A</v>
          </cell>
          <cell r="CL224" t="e">
            <v>#N/A</v>
          </cell>
          <cell r="CM224" t="e">
            <v>#N/A</v>
          </cell>
          <cell r="CN224" t="e">
            <v>#N/A</v>
          </cell>
          <cell r="CO224" t="e">
            <v>#N/A</v>
          </cell>
          <cell r="CP224" t="e">
            <v>#N/A</v>
          </cell>
          <cell r="CQ224" t="e">
            <v>#N/A</v>
          </cell>
          <cell r="CR224" t="e">
            <v>#N/A</v>
          </cell>
          <cell r="CS224" t="e">
            <v>#N/A</v>
          </cell>
          <cell r="CT224" t="e">
            <v>#N/A</v>
          </cell>
          <cell r="CU224" t="e">
            <v>#N/A</v>
          </cell>
          <cell r="CV224" t="e">
            <v>#N/A</v>
          </cell>
          <cell r="CW224" t="e">
            <v>#N/A</v>
          </cell>
          <cell r="CX224" t="e">
            <v>#N/A</v>
          </cell>
          <cell r="CY224" t="e">
            <v>#N/A</v>
          </cell>
          <cell r="CZ224" t="e">
            <v>#N/A</v>
          </cell>
          <cell r="DA224" t="e">
            <v>#N/A</v>
          </cell>
          <cell r="DB224" t="e">
            <v>#N/A</v>
          </cell>
          <cell r="DC224" t="e">
            <v>#N/A</v>
          </cell>
          <cell r="DD224" t="e">
            <v>#N/A</v>
          </cell>
          <cell r="DE224" t="e">
            <v>#N/A</v>
          </cell>
          <cell r="DF224" t="e">
            <v>#N/A</v>
          </cell>
          <cell r="DG224" t="e">
            <v>#N/A</v>
          </cell>
          <cell r="DH224" t="e">
            <v>#N/A</v>
          </cell>
          <cell r="DI224" t="e">
            <v>#N/A</v>
          </cell>
          <cell r="DJ224" t="e">
            <v>#N/A</v>
          </cell>
          <cell r="DK224" t="e">
            <v>#N/A</v>
          </cell>
          <cell r="DL224" t="e">
            <v>#N/A</v>
          </cell>
          <cell r="DM224" t="e">
            <v>#N/A</v>
          </cell>
          <cell r="DN224" t="e">
            <v>#N/A</v>
          </cell>
          <cell r="DO224" t="e">
            <v>#N/A</v>
          </cell>
          <cell r="DP224" t="e">
            <v>#N/A</v>
          </cell>
          <cell r="DQ224" t="e">
            <v>#N/A</v>
          </cell>
          <cell r="DR224" t="e">
            <v>#N/A</v>
          </cell>
          <cell r="DS224" t="e">
            <v>#N/A</v>
          </cell>
          <cell r="DT224" t="e">
            <v>#N/A</v>
          </cell>
        </row>
        <row r="225">
          <cell r="A225" t="str">
            <v>JS Link Fixed 93</v>
          </cell>
          <cell r="B225" t="str">
            <v>JS LINK JIWASRAYA</v>
          </cell>
          <cell r="X225">
            <v>1410.758</v>
          </cell>
          <cell r="Y225">
            <v>1410.758</v>
          </cell>
          <cell r="Z225">
            <v>1377.451</v>
          </cell>
          <cell r="AA225">
            <v>1326.961</v>
          </cell>
          <cell r="AB225">
            <v>1410.758</v>
          </cell>
          <cell r="AC225">
            <v>1410.758</v>
          </cell>
          <cell r="AD225">
            <v>1410.758</v>
          </cell>
          <cell r="AE225">
            <v>1410.758</v>
          </cell>
          <cell r="AF225">
            <v>1410.758</v>
          </cell>
          <cell r="AG225">
            <v>1377.451</v>
          </cell>
          <cell r="AH225">
            <v>1326.961</v>
          </cell>
          <cell r="AI225">
            <v>1389.386</v>
          </cell>
          <cell r="AJ225">
            <v>1266.2190000000001</v>
          </cell>
          <cell r="AK225">
            <v>1395.788</v>
          </cell>
          <cell r="AL225">
            <v>1512.7149999999999</v>
          </cell>
          <cell r="AM225">
            <v>1392.521</v>
          </cell>
          <cell r="AN225">
            <v>1406.3019999999999</v>
          </cell>
          <cell r="AO225">
            <v>1410.5129999999999</v>
          </cell>
          <cell r="AP225">
            <v>1357.204</v>
          </cell>
          <cell r="AQ225">
            <v>1274.2449999999999</v>
          </cell>
          <cell r="AR225">
            <v>1327.2370000000001</v>
          </cell>
          <cell r="AS225">
            <v>1409.5319999999999</v>
          </cell>
          <cell r="AT225">
            <v>1391.66</v>
          </cell>
          <cell r="AU225">
            <v>1423.79</v>
          </cell>
          <cell r="AV225">
            <v>1373.3679999999999</v>
          </cell>
          <cell r="AW225">
            <v>1243.7370000000001</v>
          </cell>
          <cell r="AX225">
            <v>1253.17</v>
          </cell>
          <cell r="AY225">
            <v>1187.9259999999999</v>
          </cell>
          <cell r="AZ225">
            <v>1114.8040000000001</v>
          </cell>
          <cell r="BA225">
            <v>1222.2059999999999</v>
          </cell>
          <cell r="BB225">
            <v>1171.6389999999999</v>
          </cell>
          <cell r="BC225">
            <v>1082.288</v>
          </cell>
          <cell r="BD225">
            <v>1098.951</v>
          </cell>
          <cell r="BE225">
            <v>1063.9159999999999</v>
          </cell>
          <cell r="BF225">
            <v>1007.86</v>
          </cell>
          <cell r="BG225">
            <v>989.00599999999997</v>
          </cell>
          <cell r="BH225">
            <v>1027.9780000000001</v>
          </cell>
          <cell r="BI225">
            <v>996.69799999999998</v>
          </cell>
          <cell r="BJ225">
            <v>961.65200000000004</v>
          </cell>
          <cell r="BK225">
            <v>841.29300000000001</v>
          </cell>
          <cell r="BL225">
            <v>779.43</v>
          </cell>
          <cell r="BM225">
            <v>642.23099999999999</v>
          </cell>
          <cell r="BN225">
            <v>541.73099999999999</v>
          </cell>
          <cell r="BO225">
            <v>495.51799999999997</v>
          </cell>
          <cell r="BP225">
            <v>1367.08</v>
          </cell>
          <cell r="BQ225">
            <v>1367.08</v>
          </cell>
          <cell r="BR225">
            <v>1348.04</v>
          </cell>
          <cell r="BS225">
            <v>1336.93</v>
          </cell>
          <cell r="BT225">
            <v>1343.42</v>
          </cell>
          <cell r="BU225">
            <v>1314.45</v>
          </cell>
          <cell r="BV225">
            <v>1340.59</v>
          </cell>
          <cell r="BW225">
            <v>1345.19</v>
          </cell>
          <cell r="BX225">
            <v>1318.17</v>
          </cell>
          <cell r="BY225">
            <v>1311.5</v>
          </cell>
          <cell r="BZ225">
            <v>1300.5999999999999</v>
          </cell>
          <cell r="CA225">
            <v>1273.99</v>
          </cell>
          <cell r="CB225">
            <v>1236.5</v>
          </cell>
          <cell r="CC225">
            <v>1233.0999999999999</v>
          </cell>
          <cell r="CD225">
            <v>1257.75</v>
          </cell>
          <cell r="CE225">
            <v>1261.79</v>
          </cell>
          <cell r="CF225">
            <v>1254.4100000000001</v>
          </cell>
          <cell r="CG225">
            <v>1242.26</v>
          </cell>
          <cell r="CH225">
            <v>1224.3599999999999</v>
          </cell>
          <cell r="CI225">
            <v>1219.29</v>
          </cell>
          <cell r="CJ225">
            <v>1201.05</v>
          </cell>
          <cell r="CK225">
            <v>1166.4000000000001</v>
          </cell>
          <cell r="CL225">
            <v>1179.4000000000001</v>
          </cell>
          <cell r="CM225">
            <v>11161.64</v>
          </cell>
          <cell r="CN225">
            <v>1123.68</v>
          </cell>
          <cell r="CO225">
            <v>1123.99</v>
          </cell>
          <cell r="CP225">
            <v>1105.44</v>
          </cell>
          <cell r="CQ225">
            <v>1088.78</v>
          </cell>
          <cell r="CR225">
            <v>1073.47</v>
          </cell>
          <cell r="CS225" t="e">
            <v>#N/A</v>
          </cell>
          <cell r="CT225" t="e">
            <v>#N/A</v>
          </cell>
          <cell r="CU225" t="e">
            <v>#N/A</v>
          </cell>
          <cell r="CV225" t="e">
            <v>#N/A</v>
          </cell>
          <cell r="CW225" t="e">
            <v>#N/A</v>
          </cell>
          <cell r="CX225" t="e">
            <v>#N/A</v>
          </cell>
          <cell r="CY225" t="e">
            <v>#N/A</v>
          </cell>
          <cell r="CZ225" t="e">
            <v>#N/A</v>
          </cell>
          <cell r="DA225" t="e">
            <v>#N/A</v>
          </cell>
          <cell r="DB225" t="e">
            <v>#N/A</v>
          </cell>
          <cell r="DC225" t="e">
            <v>#N/A</v>
          </cell>
          <cell r="DD225" t="e">
            <v>#N/A</v>
          </cell>
          <cell r="DE225" t="e">
            <v>#N/A</v>
          </cell>
          <cell r="DF225" t="e">
            <v>#N/A</v>
          </cell>
          <cell r="DG225" t="e">
            <v>#N/A</v>
          </cell>
          <cell r="DH225" t="e">
            <v>#N/A</v>
          </cell>
          <cell r="DI225" t="e">
            <v>#N/A</v>
          </cell>
          <cell r="DJ225" t="e">
            <v>#N/A</v>
          </cell>
          <cell r="DK225" t="e">
            <v>#N/A</v>
          </cell>
          <cell r="DL225" t="e">
            <v>#N/A</v>
          </cell>
          <cell r="DM225" t="e">
            <v>#N/A</v>
          </cell>
          <cell r="DN225" t="e">
            <v>#N/A</v>
          </cell>
          <cell r="DO225" t="e">
            <v>#N/A</v>
          </cell>
          <cell r="DP225" t="e">
            <v>#N/A</v>
          </cell>
          <cell r="DQ225" t="e">
            <v>#N/A</v>
          </cell>
          <cell r="DR225" t="e">
            <v>#N/A</v>
          </cell>
          <cell r="DS225" t="e">
            <v>#N/A</v>
          </cell>
          <cell r="DT225" t="e">
            <v>#N/A</v>
          </cell>
        </row>
        <row r="226">
          <cell r="A226" t="str">
            <v>JS Link Fixed 95</v>
          </cell>
          <cell r="B226" t="str">
            <v>JS LINK JIWASRAYA</v>
          </cell>
          <cell r="X226">
            <v>1301.509</v>
          </cell>
          <cell r="Y226">
            <v>1301.509</v>
          </cell>
          <cell r="Z226">
            <v>1295.056</v>
          </cell>
          <cell r="AA226">
            <v>1275.42</v>
          </cell>
          <cell r="AB226">
            <v>1301.509</v>
          </cell>
          <cell r="AC226">
            <v>1301.509</v>
          </cell>
          <cell r="AD226">
            <v>1301.509</v>
          </cell>
          <cell r="AE226">
            <v>1301.509</v>
          </cell>
          <cell r="AF226">
            <v>1301.509</v>
          </cell>
          <cell r="AG226">
            <v>1295.056</v>
          </cell>
          <cell r="AH226">
            <v>1275.42</v>
          </cell>
          <cell r="AI226">
            <v>1308.184</v>
          </cell>
          <cell r="AJ226">
            <v>1243.6020000000001</v>
          </cell>
          <cell r="AK226">
            <v>1302.0999999999999</v>
          </cell>
          <cell r="AL226">
            <v>1342.9949999999999</v>
          </cell>
          <cell r="AM226">
            <v>1276.941</v>
          </cell>
          <cell r="AN226">
            <v>1274.923</v>
          </cell>
          <cell r="AO226">
            <v>1268.896</v>
          </cell>
          <cell r="AP226">
            <v>1248.299</v>
          </cell>
          <cell r="AQ226">
            <v>1199.479</v>
          </cell>
          <cell r="AR226">
            <v>1222.1890000000001</v>
          </cell>
          <cell r="AS226">
            <v>1271.4970000000001</v>
          </cell>
          <cell r="AT226">
            <v>1266.4949999999999</v>
          </cell>
          <cell r="AU226">
            <v>1280.211</v>
          </cell>
          <cell r="AV226">
            <v>1259.5129999999999</v>
          </cell>
          <cell r="AW226">
            <v>1187.1679999999999</v>
          </cell>
          <cell r="AX226">
            <v>1187.1130000000001</v>
          </cell>
          <cell r="AY226">
            <v>1153.104</v>
          </cell>
          <cell r="AZ226">
            <v>1140.452</v>
          </cell>
          <cell r="BA226">
            <v>1171.71</v>
          </cell>
          <cell r="BB226">
            <v>1154.162</v>
          </cell>
          <cell r="BC226">
            <v>1113.453</v>
          </cell>
          <cell r="BD226">
            <v>1118.49</v>
          </cell>
          <cell r="BE226">
            <v>1104.1510000000001</v>
          </cell>
          <cell r="BF226">
            <v>1078.537</v>
          </cell>
          <cell r="BG226">
            <v>1065.9349999999999</v>
          </cell>
          <cell r="BH226">
            <v>1080.1590000000001</v>
          </cell>
          <cell r="BI226">
            <v>1058.299</v>
          </cell>
          <cell r="BJ226">
            <v>1036.3240000000001</v>
          </cell>
          <cell r="BK226">
            <v>956.55</v>
          </cell>
          <cell r="BL226">
            <v>915.41099999999994</v>
          </cell>
          <cell r="BM226">
            <v>822.48900000000003</v>
          </cell>
          <cell r="BN226">
            <v>756.952</v>
          </cell>
          <cell r="BO226">
            <v>724.83100000000002</v>
          </cell>
          <cell r="BP226">
            <v>1367.08</v>
          </cell>
          <cell r="BQ226">
            <v>1367.08</v>
          </cell>
          <cell r="BR226">
            <v>1348.04</v>
          </cell>
          <cell r="BS226">
            <v>1336.93</v>
          </cell>
          <cell r="BT226">
            <v>1343.42</v>
          </cell>
          <cell r="BU226">
            <v>1314.45</v>
          </cell>
          <cell r="BV226">
            <v>1340.59</v>
          </cell>
          <cell r="BW226">
            <v>1345.19</v>
          </cell>
          <cell r="BX226">
            <v>1318.17</v>
          </cell>
          <cell r="BY226">
            <v>1311.5</v>
          </cell>
          <cell r="BZ226">
            <v>1300.5999999999999</v>
          </cell>
          <cell r="CA226">
            <v>1273.99</v>
          </cell>
          <cell r="CB226">
            <v>1236.5</v>
          </cell>
          <cell r="CC226">
            <v>1233.0999999999999</v>
          </cell>
          <cell r="CD226">
            <v>1257.75</v>
          </cell>
          <cell r="CE226">
            <v>1261.79</v>
          </cell>
          <cell r="CF226">
            <v>1254.4100000000001</v>
          </cell>
          <cell r="CG226">
            <v>1242.26</v>
          </cell>
          <cell r="CH226">
            <v>1224.3599999999999</v>
          </cell>
          <cell r="CI226">
            <v>1219.29</v>
          </cell>
          <cell r="CJ226">
            <v>1201.05</v>
          </cell>
          <cell r="CK226">
            <v>1166.4000000000001</v>
          </cell>
          <cell r="CL226">
            <v>1179.4000000000001</v>
          </cell>
          <cell r="CM226">
            <v>11161.64</v>
          </cell>
          <cell r="CN226">
            <v>1123.68</v>
          </cell>
          <cell r="CO226">
            <v>1123.99</v>
          </cell>
          <cell r="CP226">
            <v>1105.44</v>
          </cell>
          <cell r="CQ226">
            <v>1088.78</v>
          </cell>
          <cell r="CR226">
            <v>1073.47</v>
          </cell>
          <cell r="CS226" t="e">
            <v>#N/A</v>
          </cell>
          <cell r="CT226" t="e">
            <v>#N/A</v>
          </cell>
          <cell r="CU226" t="e">
            <v>#N/A</v>
          </cell>
          <cell r="CV226" t="e">
            <v>#N/A</v>
          </cell>
          <cell r="CW226" t="e">
            <v>#N/A</v>
          </cell>
          <cell r="CX226" t="e">
            <v>#N/A</v>
          </cell>
          <cell r="CY226" t="e">
            <v>#N/A</v>
          </cell>
          <cell r="CZ226" t="e">
            <v>#N/A</v>
          </cell>
          <cell r="DA226" t="e">
            <v>#N/A</v>
          </cell>
          <cell r="DB226" t="e">
            <v>#N/A</v>
          </cell>
          <cell r="DC226" t="e">
            <v>#N/A</v>
          </cell>
          <cell r="DD226" t="e">
            <v>#N/A</v>
          </cell>
          <cell r="DE226" t="e">
            <v>#N/A</v>
          </cell>
          <cell r="DF226" t="e">
            <v>#N/A</v>
          </cell>
          <cell r="DG226" t="e">
            <v>#N/A</v>
          </cell>
          <cell r="DH226" t="e">
            <v>#N/A</v>
          </cell>
          <cell r="DI226" t="e">
            <v>#N/A</v>
          </cell>
          <cell r="DJ226" t="e">
            <v>#N/A</v>
          </cell>
          <cell r="DK226" t="e">
            <v>#N/A</v>
          </cell>
          <cell r="DL226" t="e">
            <v>#N/A</v>
          </cell>
          <cell r="DM226" t="e">
            <v>#N/A</v>
          </cell>
          <cell r="DN226" t="e">
            <v>#N/A</v>
          </cell>
          <cell r="DO226" t="e">
            <v>#N/A</v>
          </cell>
          <cell r="DP226" t="e">
            <v>#N/A</v>
          </cell>
          <cell r="DQ226" t="e">
            <v>#N/A</v>
          </cell>
          <cell r="DR226" t="e">
            <v>#N/A</v>
          </cell>
          <cell r="DS226" t="e">
            <v>#N/A</v>
          </cell>
          <cell r="DT226" t="e">
            <v>#N/A</v>
          </cell>
        </row>
        <row r="227">
          <cell r="A227" t="str">
            <v>JS Balanced Fund</v>
          </cell>
          <cell r="B227" t="str">
            <v>JS LINK JIWASRAYA</v>
          </cell>
          <cell r="X227">
            <v>3020.607</v>
          </cell>
          <cell r="Y227">
            <v>3020.607</v>
          </cell>
          <cell r="Z227">
            <v>2957.53</v>
          </cell>
          <cell r="AA227">
            <v>2860.846</v>
          </cell>
          <cell r="AB227">
            <v>3020.607</v>
          </cell>
          <cell r="AC227">
            <v>3020.607</v>
          </cell>
          <cell r="AD227">
            <v>3020.607</v>
          </cell>
          <cell r="AE227">
            <v>3020.607</v>
          </cell>
          <cell r="AF227">
            <v>3020.607</v>
          </cell>
          <cell r="AG227">
            <v>2957.53</v>
          </cell>
          <cell r="AH227">
            <v>2860.846</v>
          </cell>
          <cell r="AI227">
            <v>2999.569</v>
          </cell>
          <cell r="AJ227">
            <v>2726.2260000000001</v>
          </cell>
          <cell r="AK227">
            <v>2989.4140000000002</v>
          </cell>
          <cell r="AL227">
            <v>3245.6509999999998</v>
          </cell>
          <cell r="AM227">
            <v>2993.538</v>
          </cell>
          <cell r="AN227">
            <v>3017.5770000000002</v>
          </cell>
          <cell r="AO227">
            <v>3018.9549999999999</v>
          </cell>
          <cell r="AP227">
            <v>2910.7020000000002</v>
          </cell>
          <cell r="AQ227">
            <v>2743.55</v>
          </cell>
          <cell r="AR227">
            <v>2826.732</v>
          </cell>
          <cell r="AS227">
            <v>2994.34</v>
          </cell>
          <cell r="AT227">
            <v>2965.627</v>
          </cell>
          <cell r="AU227">
            <v>3022.5189999999998</v>
          </cell>
          <cell r="AV227">
            <v>2933.52</v>
          </cell>
          <cell r="AW227">
            <v>2655.0239999999999</v>
          </cell>
          <cell r="AX227">
            <v>2684.2539999999999</v>
          </cell>
          <cell r="AY227">
            <v>2508.46</v>
          </cell>
          <cell r="AZ227">
            <v>2362.4090000000001</v>
          </cell>
          <cell r="BA227">
            <v>2565.8510000000001</v>
          </cell>
          <cell r="BB227">
            <v>2471.1469999999999</v>
          </cell>
          <cell r="BC227">
            <v>2284.9740000000002</v>
          </cell>
          <cell r="BD227">
            <v>2330.038</v>
          </cell>
          <cell r="BE227">
            <v>2267.5790000000002</v>
          </cell>
          <cell r="BF227">
            <v>2137.8150000000001</v>
          </cell>
          <cell r="BG227">
            <v>2104.6309999999999</v>
          </cell>
          <cell r="BH227">
            <v>2172.8510000000001</v>
          </cell>
          <cell r="BI227">
            <v>2097.212</v>
          </cell>
          <cell r="BJ227">
            <v>2028.2670000000001</v>
          </cell>
          <cell r="BK227">
            <v>1780.5889999999999</v>
          </cell>
          <cell r="BL227">
            <v>1645.585</v>
          </cell>
          <cell r="BM227">
            <v>1418.454</v>
          </cell>
          <cell r="BN227">
            <v>1234.9369999999999</v>
          </cell>
          <cell r="BO227">
            <v>1127.5029999999999</v>
          </cell>
          <cell r="BP227">
            <v>1518.5925999999999</v>
          </cell>
          <cell r="BQ227">
            <v>1518.5925999999999</v>
          </cell>
          <cell r="BR227">
            <v>1498.8331000000001</v>
          </cell>
          <cell r="BS227">
            <v>1459.7627</v>
          </cell>
          <cell r="BT227">
            <v>1494.8595</v>
          </cell>
          <cell r="BU227">
            <v>1422.4724000000001</v>
          </cell>
          <cell r="BV227">
            <v>1490.4304999999999</v>
          </cell>
          <cell r="BW227">
            <v>1554.3131000000001</v>
          </cell>
          <cell r="BX227">
            <v>1481.2098000000001</v>
          </cell>
          <cell r="BY227">
            <v>1474.5397</v>
          </cell>
          <cell r="BZ227">
            <v>1459.5315000000001</v>
          </cell>
          <cell r="CA227">
            <v>1431.06</v>
          </cell>
          <cell r="CB227">
            <v>1375.6470999999999</v>
          </cell>
          <cell r="CC227">
            <v>1387.2041999999999</v>
          </cell>
          <cell r="CD227">
            <v>1441.4716000000001</v>
          </cell>
          <cell r="CE227">
            <v>1432.49</v>
          </cell>
          <cell r="CF227">
            <v>1462.7872</v>
          </cell>
          <cell r="CG227">
            <v>1432.9946</v>
          </cell>
          <cell r="CH227">
            <v>1353.2762</v>
          </cell>
          <cell r="CI227">
            <v>1342.7992999999999</v>
          </cell>
          <cell r="CJ227">
            <v>1276.8184000000001</v>
          </cell>
          <cell r="CK227">
            <v>1218.3429000000001</v>
          </cell>
          <cell r="CL227">
            <v>1271.5464999999999</v>
          </cell>
          <cell r="CM227">
            <v>1239.2773</v>
          </cell>
          <cell r="CN227">
            <v>1183.3968</v>
          </cell>
          <cell r="CO227">
            <v>1193.5414000000001</v>
          </cell>
          <cell r="CP227">
            <v>1181.8172999999999</v>
          </cell>
          <cell r="CQ227">
            <v>1139.44</v>
          </cell>
          <cell r="CR227">
            <v>1122.607</v>
          </cell>
          <cell r="CS227">
            <v>1125.9822999999999</v>
          </cell>
          <cell r="CT227">
            <v>1109.4359999999999</v>
          </cell>
          <cell r="CU227">
            <v>1091.9496999999999</v>
          </cell>
          <cell r="CV227">
            <v>1054.7081000000001</v>
          </cell>
          <cell r="CW227">
            <v>1036.1974</v>
          </cell>
          <cell r="CX227">
            <v>1016.6864</v>
          </cell>
          <cell r="CY227">
            <v>1000.6309</v>
          </cell>
          <cell r="CZ227">
            <v>990.89459999999997</v>
          </cell>
          <cell r="DA227">
            <v>986.60860000000002</v>
          </cell>
          <cell r="DB227">
            <v>979.69460000000004</v>
          </cell>
          <cell r="DC227">
            <v>959.98889999999994</v>
          </cell>
          <cell r="DD227">
            <v>955.75670000000002</v>
          </cell>
          <cell r="DE227">
            <v>951.27710000000002</v>
          </cell>
          <cell r="DF227" t="e">
            <v>#N/A</v>
          </cell>
          <cell r="DG227" t="e">
            <v>#N/A</v>
          </cell>
          <cell r="DH227" t="e">
            <v>#N/A</v>
          </cell>
          <cell r="DI227" t="e">
            <v>#N/A</v>
          </cell>
          <cell r="DJ227" t="e">
            <v>#N/A</v>
          </cell>
          <cell r="DK227" t="e">
            <v>#N/A</v>
          </cell>
          <cell r="DL227" t="e">
            <v>#N/A</v>
          </cell>
          <cell r="DM227" t="e">
            <v>#N/A</v>
          </cell>
          <cell r="DN227" t="e">
            <v>#N/A</v>
          </cell>
          <cell r="DO227" t="e">
            <v>#N/A</v>
          </cell>
          <cell r="DP227" t="e">
            <v>#N/A</v>
          </cell>
          <cell r="DQ227" t="e">
            <v>#N/A</v>
          </cell>
          <cell r="DR227" t="e">
            <v>#N/A</v>
          </cell>
          <cell r="DS227" t="e">
            <v>#N/A</v>
          </cell>
          <cell r="DT227" t="e">
            <v>#N/A</v>
          </cell>
        </row>
        <row r="228">
          <cell r="A228" t="str">
            <v>JS Equity Fund</v>
          </cell>
          <cell r="B228" t="str">
            <v>JS LINK JIWASRAYA</v>
          </cell>
          <cell r="X228">
            <v>3059.3530000000001</v>
          </cell>
          <cell r="Y228">
            <v>3059.3530000000001</v>
          </cell>
          <cell r="Z228">
            <v>3031.65</v>
          </cell>
          <cell r="AA228">
            <v>2974.4740000000002</v>
          </cell>
          <cell r="AB228">
            <v>3059.3530000000001</v>
          </cell>
          <cell r="AC228">
            <v>3059.3530000000001</v>
          </cell>
          <cell r="AD228">
            <v>3059.3530000000001</v>
          </cell>
          <cell r="AE228">
            <v>3059.3530000000001</v>
          </cell>
          <cell r="AF228">
            <v>3059.3530000000001</v>
          </cell>
          <cell r="AG228">
            <v>3031.65</v>
          </cell>
          <cell r="AH228">
            <v>2974.4740000000002</v>
          </cell>
          <cell r="AI228">
            <v>3053.482</v>
          </cell>
          <cell r="AJ228">
            <v>2891.7040000000002</v>
          </cell>
          <cell r="AK228">
            <v>3037.0639999999999</v>
          </cell>
          <cell r="AL228">
            <v>3150.8180000000002</v>
          </cell>
          <cell r="AM228">
            <v>2989.047</v>
          </cell>
          <cell r="AN228">
            <v>2986.152</v>
          </cell>
          <cell r="AO228">
            <v>2975.857</v>
          </cell>
          <cell r="AP228">
            <v>2918.9349999999999</v>
          </cell>
          <cell r="AQ228">
            <v>2812.8380000000002</v>
          </cell>
          <cell r="AR228">
            <v>2860.335</v>
          </cell>
          <cell r="AS228">
            <v>2976.0639999999999</v>
          </cell>
          <cell r="AT228">
            <v>2962.518</v>
          </cell>
          <cell r="AU228">
            <v>2994.1480000000001</v>
          </cell>
          <cell r="AV228">
            <v>2942.3359999999998</v>
          </cell>
          <cell r="AW228">
            <v>2774.0610000000001</v>
          </cell>
          <cell r="AX228">
            <v>2781.86</v>
          </cell>
          <cell r="AY228">
            <v>2686.14</v>
          </cell>
          <cell r="AZ228">
            <v>2589.7779999999998</v>
          </cell>
          <cell r="BA228">
            <v>2700.0120000000002</v>
          </cell>
          <cell r="BB228">
            <v>2629.3829999999998</v>
          </cell>
          <cell r="BC228">
            <v>2513.2199999999998</v>
          </cell>
          <cell r="BD228">
            <v>2544.52</v>
          </cell>
          <cell r="BE228">
            <v>2489.9580000000001</v>
          </cell>
          <cell r="BF228">
            <v>2390.1840000000002</v>
          </cell>
          <cell r="BG228">
            <v>2358.375</v>
          </cell>
          <cell r="BH228">
            <v>2390.556</v>
          </cell>
          <cell r="BI228">
            <v>2332.201</v>
          </cell>
          <cell r="BJ228">
            <v>2296.8380000000002</v>
          </cell>
          <cell r="BK228">
            <v>2106.8319999999999</v>
          </cell>
          <cell r="BL228">
            <v>2009.963</v>
          </cell>
          <cell r="BM228">
            <v>1836.11</v>
          </cell>
          <cell r="BN228">
            <v>1715.5340000000001</v>
          </cell>
          <cell r="BO228">
            <v>1639.0419999999999</v>
          </cell>
          <cell r="BP228">
            <v>1730.2907</v>
          </cell>
          <cell r="BQ228">
            <v>1730.2907</v>
          </cell>
          <cell r="BR228">
            <v>1697.0672</v>
          </cell>
          <cell r="BS228">
            <v>1626.9531999999999</v>
          </cell>
          <cell r="BT228">
            <v>1707.4078</v>
          </cell>
          <cell r="BU228">
            <v>1583.2835</v>
          </cell>
          <cell r="BV228">
            <v>1713.9047</v>
          </cell>
          <cell r="BW228">
            <v>1832.5885000000001</v>
          </cell>
          <cell r="BX228">
            <v>1717.9009000000001</v>
          </cell>
          <cell r="BY228">
            <v>1717.1737000000001</v>
          </cell>
          <cell r="BZ228">
            <v>1725.5617999999999</v>
          </cell>
          <cell r="CA228">
            <v>1659.9460999999999</v>
          </cell>
          <cell r="CB228">
            <v>1568.0926999999999</v>
          </cell>
          <cell r="CC228">
            <v>1583.9572000000001</v>
          </cell>
          <cell r="CD228">
            <v>1682.8982000000001</v>
          </cell>
          <cell r="CE228">
            <v>1671.0275999999999</v>
          </cell>
          <cell r="CF228">
            <v>1710.5786000000001</v>
          </cell>
          <cell r="CG228">
            <v>1663.4010000000001</v>
          </cell>
          <cell r="CH228">
            <v>1526.4131</v>
          </cell>
          <cell r="CI228">
            <v>1544.1880000000001</v>
          </cell>
          <cell r="CJ228">
            <v>1438.6397999999999</v>
          </cell>
          <cell r="CK228">
            <v>1345.7437</v>
          </cell>
          <cell r="CL228">
            <v>1447.0823</v>
          </cell>
          <cell r="CM228">
            <v>1399.3308</v>
          </cell>
          <cell r="CN228">
            <v>1304.4716000000001</v>
          </cell>
          <cell r="CO228">
            <v>1327.4744000000001</v>
          </cell>
          <cell r="CP228">
            <v>1305.6012000000001</v>
          </cell>
          <cell r="CQ228">
            <v>1236.5911000000001</v>
          </cell>
          <cell r="CR228">
            <v>1209.6793</v>
          </cell>
          <cell r="CS228">
            <v>1233.0216</v>
          </cell>
          <cell r="CT228">
            <v>1201.3559</v>
          </cell>
          <cell r="CU228">
            <v>1148.3985</v>
          </cell>
          <cell r="CV228">
            <v>1070.1569999999999</v>
          </cell>
          <cell r="CW228">
            <v>1039.8445999999999</v>
          </cell>
          <cell r="CX228">
            <v>1008.0696</v>
          </cell>
          <cell r="CY228">
            <v>989.53200000000004</v>
          </cell>
          <cell r="CZ228">
            <v>979.10450000000003</v>
          </cell>
          <cell r="DA228">
            <v>975.25779999999997</v>
          </cell>
          <cell r="DB228">
            <v>968.24850000000004</v>
          </cell>
          <cell r="DC228">
            <v>961.4479</v>
          </cell>
          <cell r="DD228">
            <v>957.05809999999997</v>
          </cell>
          <cell r="DE228">
            <v>951.43140000000005</v>
          </cell>
          <cell r="DF228" t="e">
            <v>#N/A</v>
          </cell>
          <cell r="DG228" t="e">
            <v>#N/A</v>
          </cell>
          <cell r="DH228" t="e">
            <v>#N/A</v>
          </cell>
          <cell r="DI228" t="e">
            <v>#N/A</v>
          </cell>
          <cell r="DJ228" t="e">
            <v>#N/A</v>
          </cell>
          <cell r="DK228" t="e">
            <v>#N/A</v>
          </cell>
          <cell r="DL228" t="e">
            <v>#N/A</v>
          </cell>
          <cell r="DM228" t="e">
            <v>#N/A</v>
          </cell>
          <cell r="DN228" t="e">
            <v>#N/A</v>
          </cell>
          <cell r="DO228" t="e">
            <v>#N/A</v>
          </cell>
          <cell r="DP228" t="e">
            <v>#N/A</v>
          </cell>
          <cell r="DQ228" t="e">
            <v>#N/A</v>
          </cell>
          <cell r="DR228" t="e">
            <v>#N/A</v>
          </cell>
          <cell r="DS228" t="e">
            <v>#N/A</v>
          </cell>
          <cell r="DT228" t="e">
            <v>#N/A</v>
          </cell>
        </row>
        <row r="229">
          <cell r="A229" t="str">
            <v>JS Fixed Income Fund</v>
          </cell>
          <cell r="B229" t="str">
            <v>JS LINK JIWASRAYA</v>
          </cell>
          <cell r="X229">
            <v>1.2274</v>
          </cell>
          <cell r="Y229">
            <v>1.2274</v>
          </cell>
          <cell r="Z229">
            <v>1.2186999999999999</v>
          </cell>
          <cell r="AA229">
            <v>1.2134</v>
          </cell>
          <cell r="AB229">
            <v>1.2274</v>
          </cell>
          <cell r="AC229">
            <v>1.2274</v>
          </cell>
          <cell r="AD229">
            <v>1.2274</v>
          </cell>
          <cell r="AE229">
            <v>1.2274</v>
          </cell>
          <cell r="AF229">
            <v>1.2274</v>
          </cell>
          <cell r="AG229">
            <v>1.2186999999999999</v>
          </cell>
          <cell r="AH229">
            <v>1.2134</v>
          </cell>
          <cell r="AI229">
            <v>1.2056</v>
          </cell>
          <cell r="AJ229">
            <v>1.1969000000000001</v>
          </cell>
          <cell r="AK229">
            <v>1.1869000000000001</v>
          </cell>
          <cell r="AL229">
            <v>1.179</v>
          </cell>
          <cell r="AM229">
            <v>1.1704000000000001</v>
          </cell>
          <cell r="AN229">
            <v>1.1632</v>
          </cell>
          <cell r="AO229">
            <v>1.1546000000000001</v>
          </cell>
          <cell r="AP229">
            <v>1.1526000000000001</v>
          </cell>
          <cell r="AQ229">
            <v>1.1518999999999999</v>
          </cell>
          <cell r="AR229">
            <v>1.1512</v>
          </cell>
          <cell r="AS229">
            <v>1.1504000000000001</v>
          </cell>
          <cell r="AT229">
            <v>1.1493</v>
          </cell>
          <cell r="AU229">
            <v>1.1480999999999999</v>
          </cell>
          <cell r="AV229">
            <v>1.147</v>
          </cell>
          <cell r="AW229">
            <v>1.1456999999999999</v>
          </cell>
          <cell r="AX229">
            <v>1.1442000000000001</v>
          </cell>
          <cell r="AY229">
            <v>1.1428</v>
          </cell>
          <cell r="AZ229">
            <v>1.1408</v>
          </cell>
          <cell r="BA229">
            <v>1.1392</v>
          </cell>
          <cell r="BB229">
            <v>1.1374</v>
          </cell>
          <cell r="BC229">
            <v>1.1352</v>
          </cell>
          <cell r="BD229">
            <v>1.1333</v>
          </cell>
          <cell r="BE229">
            <v>1.1312</v>
          </cell>
          <cell r="BF229">
            <v>1.1285000000000001</v>
          </cell>
          <cell r="BG229">
            <v>1.1261000000000001</v>
          </cell>
          <cell r="BH229">
            <v>1.1229</v>
          </cell>
          <cell r="BI229">
            <v>1.1193</v>
          </cell>
          <cell r="BJ229">
            <v>1.1161000000000001</v>
          </cell>
          <cell r="BK229">
            <v>1.1129</v>
          </cell>
          <cell r="BL229">
            <v>1.1093999999999999</v>
          </cell>
          <cell r="BM229">
            <v>1.1064000000000001</v>
          </cell>
          <cell r="BN229">
            <v>1.1044</v>
          </cell>
          <cell r="BO229">
            <v>1.1024</v>
          </cell>
          <cell r="BP229">
            <v>1265.6132</v>
          </cell>
          <cell r="BQ229">
            <v>1265.6132</v>
          </cell>
          <cell r="BR229">
            <v>1233.2180000000001</v>
          </cell>
          <cell r="BS229">
            <v>1218.7923000000001</v>
          </cell>
          <cell r="BT229">
            <v>1221.5074999999999</v>
          </cell>
          <cell r="BU229">
            <v>1188.9692</v>
          </cell>
          <cell r="BV229">
            <v>1210.2175</v>
          </cell>
          <cell r="BW229">
            <v>1217.3145</v>
          </cell>
          <cell r="BX229">
            <v>1191.5945999999999</v>
          </cell>
          <cell r="BY229">
            <v>1189.6448</v>
          </cell>
          <cell r="BZ229">
            <v>1185.3200999999999</v>
          </cell>
          <cell r="CA229">
            <v>1167.0008</v>
          </cell>
          <cell r="CB229">
            <v>1145.0744999999999</v>
          </cell>
          <cell r="CC229">
            <v>1146.8359</v>
          </cell>
          <cell r="CD229">
            <v>1166.6288999999999</v>
          </cell>
          <cell r="CE229">
            <v>1172.8851</v>
          </cell>
          <cell r="CF229">
            <v>1170.3277</v>
          </cell>
          <cell r="CG229">
            <v>1155.0936999999999</v>
          </cell>
          <cell r="CH229">
            <v>1136.8173999999999</v>
          </cell>
          <cell r="CI229">
            <v>1130.7077999999999</v>
          </cell>
          <cell r="CJ229">
            <v>1124.3081</v>
          </cell>
          <cell r="CK229">
            <v>1107.5775000000001</v>
          </cell>
          <cell r="CL229">
            <v>1101.6794</v>
          </cell>
          <cell r="CM229">
            <v>1092.4338</v>
          </cell>
          <cell r="CN229">
            <v>1083.2273</v>
          </cell>
          <cell r="CO229">
            <v>1076.7991</v>
          </cell>
          <cell r="CP229">
            <v>1069.9664</v>
          </cell>
          <cell r="CQ229">
            <v>1058.6655000000001</v>
          </cell>
          <cell r="CR229">
            <v>1051.8885</v>
          </cell>
          <cell r="CS229">
            <v>1044.6098</v>
          </cell>
          <cell r="CT229">
            <v>1037.1031</v>
          </cell>
          <cell r="CU229">
            <v>1030.3918000000001</v>
          </cell>
          <cell r="CV229">
            <v>1023.1493</v>
          </cell>
          <cell r="CW229">
            <v>1015.6559999999999</v>
          </cell>
          <cell r="CX229">
            <v>1005.4026</v>
          </cell>
          <cell r="CY229">
            <v>998.15070000000003</v>
          </cell>
          <cell r="CZ229">
            <v>990.1241</v>
          </cell>
          <cell r="DA229">
            <v>983.71820000000002</v>
          </cell>
          <cell r="DB229">
            <v>975.80100000000004</v>
          </cell>
          <cell r="DC229">
            <v>963.94889999999998</v>
          </cell>
          <cell r="DD229">
            <v>957.66989999999998</v>
          </cell>
          <cell r="DE229">
            <v>951.72069999999997</v>
          </cell>
          <cell r="DF229" t="e">
            <v>#N/A</v>
          </cell>
          <cell r="DG229" t="e">
            <v>#N/A</v>
          </cell>
          <cell r="DH229" t="e">
            <v>#N/A</v>
          </cell>
          <cell r="DI229" t="e">
            <v>#N/A</v>
          </cell>
          <cell r="DJ229" t="e">
            <v>#N/A</v>
          </cell>
          <cell r="DK229" t="e">
            <v>#N/A</v>
          </cell>
          <cell r="DL229" t="e">
            <v>#N/A</v>
          </cell>
          <cell r="DM229" t="e">
            <v>#N/A</v>
          </cell>
          <cell r="DN229" t="e">
            <v>#N/A</v>
          </cell>
          <cell r="DO229" t="e">
            <v>#N/A</v>
          </cell>
          <cell r="DP229" t="e">
            <v>#N/A</v>
          </cell>
          <cell r="DQ229" t="e">
            <v>#N/A</v>
          </cell>
          <cell r="DR229" t="e">
            <v>#N/A</v>
          </cell>
          <cell r="DS229" t="e">
            <v>#N/A</v>
          </cell>
          <cell r="DT229" t="e">
            <v>#N/A</v>
          </cell>
        </row>
        <row r="230">
          <cell r="A230" t="str">
            <v>Arthalink-Aggressive</v>
          </cell>
          <cell r="B230" t="str">
            <v>PT Asuransi Jiwa Sinarmas</v>
          </cell>
          <cell r="X230">
            <v>2258.1570000000002</v>
          </cell>
          <cell r="Y230">
            <v>2258.1570000000002</v>
          </cell>
          <cell r="Z230">
            <v>2246.1909999999998</v>
          </cell>
          <cell r="AA230">
            <v>2234.5169999999998</v>
          </cell>
          <cell r="AB230">
            <v>2258.1570000000002</v>
          </cell>
          <cell r="AC230">
            <v>2258.1570000000002</v>
          </cell>
          <cell r="AD230">
            <v>2258.1570000000002</v>
          </cell>
          <cell r="AE230">
            <v>2258.1570000000002</v>
          </cell>
          <cell r="AF230">
            <v>2258.1570000000002</v>
          </cell>
          <cell r="AG230">
            <v>2246.1909999999998</v>
          </cell>
          <cell r="AH230">
            <v>2234.5169999999998</v>
          </cell>
          <cell r="AI230">
            <v>2222.3989999999999</v>
          </cell>
          <cell r="AJ230">
            <v>2210.779</v>
          </cell>
          <cell r="AK230">
            <v>2196.48</v>
          </cell>
          <cell r="AL230">
            <v>2184.7489999999998</v>
          </cell>
          <cell r="AM230">
            <v>2171.4859999999999</v>
          </cell>
          <cell r="AN230">
            <v>2158.4659999999999</v>
          </cell>
          <cell r="AO230">
            <v>2143.8560000000002</v>
          </cell>
          <cell r="AP230">
            <v>2130.7370000000001</v>
          </cell>
          <cell r="AQ230">
            <v>2115.7170000000001</v>
          </cell>
          <cell r="AR230">
            <v>2102.7559999999999</v>
          </cell>
          <cell r="AS230">
            <v>2089.8870000000002</v>
          </cell>
          <cell r="AT230">
            <v>2076.2959999999998</v>
          </cell>
          <cell r="AU230">
            <v>2061.8000000000002</v>
          </cell>
          <cell r="AV230">
            <v>2048.598</v>
          </cell>
          <cell r="AW230">
            <v>2035.086</v>
          </cell>
          <cell r="AX230">
            <v>2020.4949999999999</v>
          </cell>
          <cell r="AY230">
            <v>2006.6130000000001</v>
          </cell>
          <cell r="AZ230" t="e">
            <v>#N/A</v>
          </cell>
          <cell r="BA230" t="e">
            <v>#N/A</v>
          </cell>
          <cell r="BB230" t="e">
            <v>#N/A</v>
          </cell>
          <cell r="BC230" t="e">
            <v>#N/A</v>
          </cell>
          <cell r="BD230">
            <v>1936.1369999999999</v>
          </cell>
          <cell r="BE230">
            <v>1922.924</v>
          </cell>
          <cell r="BF230" t="e">
            <v>#N/A</v>
          </cell>
          <cell r="BG230" t="e">
            <v>#N/A</v>
          </cell>
          <cell r="BH230">
            <v>1882.0550000000001</v>
          </cell>
          <cell r="BI230">
            <v>1867.9939999999999</v>
          </cell>
          <cell r="BJ230">
            <v>1855.1079999999999</v>
          </cell>
          <cell r="BK230">
            <v>1841.5050000000001</v>
          </cell>
          <cell r="BL230">
            <v>1827.84</v>
          </cell>
          <cell r="BM230">
            <v>1815.335</v>
          </cell>
          <cell r="BN230">
            <v>1802.645</v>
          </cell>
          <cell r="BO230">
            <v>1788.752</v>
          </cell>
          <cell r="BP230">
            <v>1154.4612</v>
          </cell>
          <cell r="BQ230">
            <v>1154.4612</v>
          </cell>
          <cell r="BR230">
            <v>1141.1684</v>
          </cell>
          <cell r="BS230">
            <v>1111.9601</v>
          </cell>
          <cell r="BT230">
            <v>1167.4235000000001</v>
          </cell>
          <cell r="BU230">
            <v>1056.8733999999999</v>
          </cell>
          <cell r="BV230">
            <v>1159.2699</v>
          </cell>
          <cell r="BW230">
            <v>1252.2452000000001</v>
          </cell>
          <cell r="BX230">
            <v>1155.7327</v>
          </cell>
          <cell r="BY230">
            <v>1163.952</v>
          </cell>
          <cell r="BZ230">
            <v>1162.4016999999999</v>
          </cell>
          <cell r="CA230">
            <v>1126.4716000000001</v>
          </cell>
          <cell r="CB230">
            <v>1058.2399</v>
          </cell>
          <cell r="CC230">
            <v>1083.73</v>
          </cell>
          <cell r="CD230">
            <v>1146.6469999999999</v>
          </cell>
          <cell r="CE230">
            <v>1137.1985999999999</v>
          </cell>
          <cell r="CF230">
            <v>1155.4896000000001</v>
          </cell>
          <cell r="CG230">
            <v>1126.3499999999999</v>
          </cell>
          <cell r="CH230">
            <v>1019.8053</v>
          </cell>
          <cell r="CI230">
            <v>1029.9306999999999</v>
          </cell>
          <cell r="CJ230">
            <v>964.48829999999998</v>
          </cell>
          <cell r="CK230">
            <v>911.79049999999995</v>
          </cell>
          <cell r="CL230">
            <v>973.21870000000001</v>
          </cell>
          <cell r="CM230">
            <v>941.91549999999995</v>
          </cell>
          <cell r="CN230">
            <v>882.1087</v>
          </cell>
          <cell r="CO230">
            <v>901.55669999999998</v>
          </cell>
          <cell r="CP230">
            <v>877.86559999999997</v>
          </cell>
          <cell r="CQ230">
            <v>826.29560000000004</v>
          </cell>
          <cell r="CR230">
            <v>810.48820000000001</v>
          </cell>
          <cell r="CS230">
            <v>836.04880000000003</v>
          </cell>
          <cell r="CT230">
            <v>805.10350000000005</v>
          </cell>
          <cell r="CU230">
            <v>778.34079999999994</v>
          </cell>
          <cell r="CV230">
            <v>672.77369999999996</v>
          </cell>
          <cell r="CW230">
            <v>620.38340000000005</v>
          </cell>
          <cell r="CX230">
            <v>537.3537</v>
          </cell>
          <cell r="CY230">
            <v>472.4864</v>
          </cell>
          <cell r="CZ230">
            <v>432.9255</v>
          </cell>
          <cell r="DA230">
            <v>445.65379999999999</v>
          </cell>
          <cell r="DB230">
            <v>444.04140000000001</v>
          </cell>
          <cell r="DC230">
            <v>393.9966</v>
          </cell>
          <cell r="DD230">
            <v>367.0754</v>
          </cell>
          <cell r="DE230">
            <v>560.3229</v>
          </cell>
          <cell r="DF230">
            <v>627.93629999999996</v>
          </cell>
          <cell r="DG230">
            <v>652.44970000000001</v>
          </cell>
          <cell r="DH230">
            <v>665.81169999999997</v>
          </cell>
          <cell r="DI230">
            <v>700.60469999999998</v>
          </cell>
          <cell r="DJ230">
            <v>658.98469999999998</v>
          </cell>
          <cell r="DK230">
            <v>708.42330000000004</v>
          </cell>
          <cell r="DL230">
            <v>798.3845</v>
          </cell>
          <cell r="DM230">
            <v>755.19079999999997</v>
          </cell>
          <cell r="DN230">
            <v>775.13239999999996</v>
          </cell>
          <cell r="DO230">
            <v>775.13239999999996</v>
          </cell>
          <cell r="DP230">
            <v>766.87549999999999</v>
          </cell>
          <cell r="DQ230">
            <v>680.01490000000001</v>
          </cell>
          <cell r="DR230">
            <v>620.67809999999997</v>
          </cell>
          <cell r="DS230">
            <v>1076.1717000000001</v>
          </cell>
          <cell r="DT230">
            <v>1019.8344</v>
          </cell>
        </row>
        <row r="231">
          <cell r="A231" t="str">
            <v>Arthalink-Dynamic</v>
          </cell>
          <cell r="B231" t="str">
            <v>PT Asuransi Jiwa Sinarmas</v>
          </cell>
          <cell r="X231">
            <v>1.0645</v>
          </cell>
          <cell r="Y231">
            <v>1.0645</v>
          </cell>
          <cell r="Z231">
            <v>1.0638000000000001</v>
          </cell>
          <cell r="AA231">
            <v>1.0625</v>
          </cell>
          <cell r="AB231">
            <v>1.0645</v>
          </cell>
          <cell r="AC231">
            <v>1.0645</v>
          </cell>
          <cell r="AD231">
            <v>1.0645</v>
          </cell>
          <cell r="AE231">
            <v>1.0645</v>
          </cell>
          <cell r="AF231">
            <v>1.0645</v>
          </cell>
          <cell r="AG231">
            <v>1.0638000000000001</v>
          </cell>
          <cell r="AH231">
            <v>1.0625</v>
          </cell>
          <cell r="AI231">
            <v>1.0621</v>
          </cell>
          <cell r="AJ231">
            <v>1.0610999999999999</v>
          </cell>
          <cell r="AK231">
            <v>1.0593999999999999</v>
          </cell>
          <cell r="AL231">
            <v>1.0577000000000001</v>
          </cell>
          <cell r="AM231">
            <v>1.0557000000000001</v>
          </cell>
          <cell r="AN231">
            <v>1.0538000000000001</v>
          </cell>
          <cell r="AO231">
            <v>1.0516000000000001</v>
          </cell>
          <cell r="AP231">
            <v>1.0495000000000001</v>
          </cell>
          <cell r="AQ231">
            <v>1.0469999999999999</v>
          </cell>
          <cell r="AR231">
            <v>1.0448999999999999</v>
          </cell>
          <cell r="AS231">
            <v>1.0427</v>
          </cell>
          <cell r="AT231">
            <v>1.0401</v>
          </cell>
          <cell r="AU231">
            <v>1.0373000000000001</v>
          </cell>
          <cell r="AV231">
            <v>1.0347</v>
          </cell>
          <cell r="AW231">
            <v>1.0318000000000001</v>
          </cell>
          <cell r="AX231">
            <v>1.0286999999999999</v>
          </cell>
          <cell r="AY231">
            <v>1.0258</v>
          </cell>
          <cell r="AZ231">
            <v>1.0223</v>
          </cell>
          <cell r="BA231">
            <v>1.0194000000000001</v>
          </cell>
          <cell r="BB231">
            <v>1.0163</v>
          </cell>
          <cell r="BC231">
            <v>1.0127999999999999</v>
          </cell>
          <cell r="BD231">
            <v>1.0119</v>
          </cell>
          <cell r="BE231">
            <v>1.0119</v>
          </cell>
          <cell r="BF231">
            <v>1.0119</v>
          </cell>
          <cell r="BG231">
            <v>1.0119</v>
          </cell>
          <cell r="BH231">
            <v>1.0119</v>
          </cell>
          <cell r="BI231">
            <v>1.0119</v>
          </cell>
          <cell r="BJ231">
            <v>1.0119</v>
          </cell>
          <cell r="BK231">
            <v>1.0119</v>
          </cell>
          <cell r="BL231">
            <v>1.0119</v>
          </cell>
          <cell r="BM231">
            <v>1.0119</v>
          </cell>
          <cell r="BN231">
            <v>1.0119</v>
          </cell>
          <cell r="BO231">
            <v>1.0119</v>
          </cell>
          <cell r="BP231">
            <v>1663.4267</v>
          </cell>
          <cell r="BQ231">
            <v>1663.4267</v>
          </cell>
          <cell r="BR231">
            <v>1654.143</v>
          </cell>
          <cell r="BS231">
            <v>1627.8522</v>
          </cell>
          <cell r="BT231">
            <v>1671.3869</v>
          </cell>
          <cell r="BU231">
            <v>1585.6090999999999</v>
          </cell>
          <cell r="BV231">
            <v>1662.3511000000001</v>
          </cell>
          <cell r="BW231">
            <v>1715.6608000000001</v>
          </cell>
          <cell r="BX231">
            <v>1632.55</v>
          </cell>
          <cell r="BY231">
            <v>1630.0344</v>
          </cell>
          <cell r="BZ231">
            <v>1622.8556000000001</v>
          </cell>
          <cell r="CA231">
            <v>1597.0689</v>
          </cell>
          <cell r="CB231">
            <v>1534.2594999999999</v>
          </cell>
          <cell r="CC231">
            <v>1563.4811</v>
          </cell>
          <cell r="CD231">
            <v>1627.4969000000001</v>
          </cell>
          <cell r="CE231">
            <v>1620.7719</v>
          </cell>
          <cell r="CF231">
            <v>1638.8559</v>
          </cell>
          <cell r="CG231">
            <v>1612.0282</v>
          </cell>
          <cell r="CH231">
            <v>1519.0429999999999</v>
          </cell>
          <cell r="CI231">
            <v>1519.4246000000001</v>
          </cell>
          <cell r="CJ231">
            <v>1469.7561000000001</v>
          </cell>
          <cell r="CK231">
            <v>1418.9362000000001</v>
          </cell>
          <cell r="CL231">
            <v>1472.1155000000001</v>
          </cell>
          <cell r="CM231">
            <v>1438.8859</v>
          </cell>
          <cell r="CN231">
            <v>1381.9212</v>
          </cell>
          <cell r="CO231">
            <v>1399.9898000000001</v>
          </cell>
          <cell r="CP231">
            <v>1372.4481000000001</v>
          </cell>
          <cell r="CQ231">
            <v>1316.6180999999999</v>
          </cell>
          <cell r="CR231">
            <v>1297.2961</v>
          </cell>
          <cell r="CS231">
            <v>1313.5245</v>
          </cell>
          <cell r="CT231">
            <v>1281.8101999999999</v>
          </cell>
          <cell r="CU231">
            <v>1266.4938</v>
          </cell>
          <cell r="CV231">
            <v>1145.1612</v>
          </cell>
          <cell r="CW231">
            <v>1085.7061000000001</v>
          </cell>
          <cell r="CX231">
            <v>1004.6316</v>
          </cell>
          <cell r="CY231">
            <v>949.70640000000003</v>
          </cell>
          <cell r="CZ231">
            <v>889.98850000000004</v>
          </cell>
          <cell r="DA231">
            <v>900.85239999999999</v>
          </cell>
          <cell r="DB231">
            <v>900.18389999999999</v>
          </cell>
          <cell r="DC231">
            <v>843.64279999999997</v>
          </cell>
          <cell r="DD231">
            <v>813.35069999999996</v>
          </cell>
          <cell r="DE231">
            <v>989.6798</v>
          </cell>
          <cell r="DF231">
            <v>1037.9211</v>
          </cell>
          <cell r="DG231">
            <v>1052.3530000000001</v>
          </cell>
          <cell r="DH231">
            <v>1050.2193</v>
          </cell>
          <cell r="DI231">
            <v>1080.4512</v>
          </cell>
          <cell r="DJ231">
            <v>1043.6322</v>
          </cell>
          <cell r="DK231">
            <v>1091.3390999999999</v>
          </cell>
          <cell r="DL231">
            <v>1158.7551000000001</v>
          </cell>
          <cell r="DM231">
            <v>1124.1137000000001</v>
          </cell>
          <cell r="DN231">
            <v>1133.9304</v>
          </cell>
          <cell r="DO231">
            <v>1133.9304</v>
          </cell>
          <cell r="DP231">
            <v>1138.1052999999999</v>
          </cell>
          <cell r="DQ231">
            <v>1058.7460000000001</v>
          </cell>
          <cell r="DR231">
            <v>1000.25</v>
          </cell>
          <cell r="DS231">
            <v>998.02229999999997</v>
          </cell>
          <cell r="DT231" t="e">
            <v>#N/A</v>
          </cell>
        </row>
        <row r="232">
          <cell r="A232" t="str">
            <v>Arthalink-Fixed Income</v>
          </cell>
          <cell r="B232" t="str">
            <v>PT Asuransi Jiwa Sinarmas</v>
          </cell>
          <cell r="C232" t="str">
            <v>SEF</v>
          </cell>
          <cell r="D232" t="str">
            <v>Syequity</v>
          </cell>
          <cell r="E232">
            <v>1537.05</v>
          </cell>
          <cell r="F232">
            <v>1538.35</v>
          </cell>
          <cell r="G232">
            <v>1628.63</v>
          </cell>
          <cell r="H232">
            <v>1570.72</v>
          </cell>
          <cell r="I232">
            <v>1564.81</v>
          </cell>
          <cell r="J232">
            <v>1700.25</v>
          </cell>
          <cell r="K232">
            <v>1819.53</v>
          </cell>
          <cell r="L232">
            <v>1926.5235</v>
          </cell>
          <cell r="M232">
            <v>1853.2393999999999</v>
          </cell>
          <cell r="N232">
            <v>1801.712</v>
          </cell>
          <cell r="O232">
            <v>1736.5118</v>
          </cell>
          <cell r="P232">
            <v>1621.2665</v>
          </cell>
          <cell r="Q232">
            <v>1591.3895</v>
          </cell>
          <cell r="R232">
            <v>1591.3895</v>
          </cell>
          <cell r="S232">
            <v>1576.0165</v>
          </cell>
          <cell r="T232">
            <v>1610.1704</v>
          </cell>
          <cell r="U232">
            <v>1571.2197000000001</v>
          </cell>
          <cell r="V232">
            <v>1571.2197000000001</v>
          </cell>
          <cell r="W232">
            <v>1491.4118000000001</v>
          </cell>
          <cell r="X232">
            <v>1522.2909999999999</v>
          </cell>
          <cell r="Y232">
            <v>1452.5650000000001</v>
          </cell>
          <cell r="Z232">
            <v>1411.4927</v>
          </cell>
          <cell r="AA232">
            <v>1526.4372000000001</v>
          </cell>
          <cell r="AB232">
            <v>1519.1686</v>
          </cell>
          <cell r="AC232">
            <v>1442.3230000000001</v>
          </cell>
          <cell r="AD232">
            <v>1429.7126000000001</v>
          </cell>
          <cell r="AE232">
            <v>1382.5282</v>
          </cell>
          <cell r="AF232">
            <v>1315.5157999999999</v>
          </cell>
          <cell r="AG232">
            <v>1374.2244000000001</v>
          </cell>
          <cell r="AH232">
            <v>1269.8506</v>
          </cell>
          <cell r="AI232">
            <v>1382.8641</v>
          </cell>
          <cell r="AJ232">
            <v>1494.8512000000001</v>
          </cell>
          <cell r="AK232">
            <v>1373.6913999999999</v>
          </cell>
          <cell r="AL232">
            <v>1378.2325000000001</v>
          </cell>
          <cell r="AM232">
            <v>1367.2743</v>
          </cell>
          <cell r="AN232">
            <v>1314.6054999999999</v>
          </cell>
          <cell r="AO232">
            <v>1260.4045000000001</v>
          </cell>
          <cell r="AP232">
            <v>1282.9347</v>
          </cell>
          <cell r="AQ232">
            <v>1372.6373000000001</v>
          </cell>
          <cell r="AR232">
            <v>1346.1226999999999</v>
          </cell>
          <cell r="AS232">
            <v>1384.5056999999999</v>
          </cell>
          <cell r="AT232">
            <v>1318.2768000000001</v>
          </cell>
          <cell r="AU232">
            <v>1217.4228000000001</v>
          </cell>
          <cell r="AV232">
            <v>1228.5737999999999</v>
          </cell>
          <cell r="AW232">
            <v>1159.0903000000001</v>
          </cell>
          <cell r="AX232">
            <v>1109.3320000000001</v>
          </cell>
          <cell r="AY232">
            <v>1222.0927999999999</v>
          </cell>
          <cell r="AZ232">
            <v>1177.1803</v>
          </cell>
          <cell r="BA232">
            <v>1121.7054000000001</v>
          </cell>
          <cell r="BB232">
            <v>1156.896</v>
          </cell>
          <cell r="BC232">
            <v>1125.4335000000001</v>
          </cell>
          <cell r="BD232">
            <v>1083.7274</v>
          </cell>
          <cell r="BE232">
            <v>1075.9259999999999</v>
          </cell>
          <cell r="BF232">
            <v>1114.6171999999999</v>
          </cell>
          <cell r="BG232">
            <v>1098.8676</v>
          </cell>
          <cell r="BH232">
            <v>1068.4179999999999</v>
          </cell>
          <cell r="BI232">
            <v>955.16790000000003</v>
          </cell>
          <cell r="BJ232">
            <v>900.41980000000001</v>
          </cell>
          <cell r="BK232">
            <v>764.33879999999999</v>
          </cell>
          <cell r="BL232" t="e">
            <v>#N/A</v>
          </cell>
          <cell r="BM232" t="e">
            <v>#N/A</v>
          </cell>
          <cell r="BN232" t="e">
            <v>#N/A</v>
          </cell>
          <cell r="BO232" t="e">
            <v>#N/A</v>
          </cell>
          <cell r="BP232">
            <v>1217.8425</v>
          </cell>
          <cell r="BQ232">
            <v>1217.8425</v>
          </cell>
          <cell r="BR232">
            <v>1172.8613</v>
          </cell>
          <cell r="BS232">
            <v>1133.5271</v>
          </cell>
          <cell r="BT232">
            <v>1157.8729000000001</v>
          </cell>
          <cell r="BU232">
            <v>1120.2846</v>
          </cell>
          <cell r="BV232">
            <v>1110.8889999999999</v>
          </cell>
          <cell r="BW232">
            <v>1082.6134999999999</v>
          </cell>
          <cell r="BX232">
            <v>1055.3269</v>
          </cell>
          <cell r="BY232">
            <v>1052.7123999999999</v>
          </cell>
          <cell r="BZ232">
            <v>1037.3257000000001</v>
          </cell>
          <cell r="CA232">
            <v>1011.2385</v>
          </cell>
          <cell r="CB232">
            <v>977.75360000000001</v>
          </cell>
          <cell r="CC232">
            <v>976.20920000000001</v>
          </cell>
          <cell r="CD232">
            <v>1016.0707</v>
          </cell>
          <cell r="CE232">
            <v>1034.6776</v>
          </cell>
          <cell r="CF232">
            <v>1045.5606</v>
          </cell>
          <cell r="CG232">
            <v>1034.9250999999999</v>
          </cell>
          <cell r="CH232">
            <v>999.66549999999995</v>
          </cell>
          <cell r="CI232">
            <v>995.30129999999997</v>
          </cell>
          <cell r="CJ232">
            <v>981.91750000000002</v>
          </cell>
          <cell r="CK232">
            <v>936.81920000000002</v>
          </cell>
          <cell r="CL232">
            <v>958.82650000000001</v>
          </cell>
          <cell r="CM232">
            <v>936.43389999999999</v>
          </cell>
          <cell r="CN232">
            <v>911.72170000000006</v>
          </cell>
          <cell r="CO232">
            <v>908.59079999999994</v>
          </cell>
          <cell r="CP232">
            <v>890.87540000000001</v>
          </cell>
          <cell r="CQ232">
            <v>881.22</v>
          </cell>
          <cell r="CR232">
            <v>868.78520000000003</v>
          </cell>
          <cell r="CS232">
            <v>874.23180000000002</v>
          </cell>
          <cell r="CT232">
            <v>851.57839999999999</v>
          </cell>
          <cell r="CU232">
            <v>861.73860000000002</v>
          </cell>
          <cell r="CV232">
            <v>818.8279</v>
          </cell>
          <cell r="CW232">
            <v>826.12739999999997</v>
          </cell>
          <cell r="CX232">
            <v>772.40589999999997</v>
          </cell>
          <cell r="CY232">
            <v>748.35749999999996</v>
          </cell>
          <cell r="CZ232">
            <v>707.92909999999995</v>
          </cell>
          <cell r="DA232">
            <v>762.0652</v>
          </cell>
          <cell r="DB232">
            <v>754.94880000000001</v>
          </cell>
          <cell r="DC232">
            <v>658.774</v>
          </cell>
          <cell r="DD232">
            <v>625.62860000000001</v>
          </cell>
          <cell r="DE232">
            <v>715.29139999999995</v>
          </cell>
          <cell r="DF232">
            <v>738.0299</v>
          </cell>
          <cell r="DG232">
            <v>737.92939999999999</v>
          </cell>
          <cell r="DH232">
            <v>696.56870000000004</v>
          </cell>
          <cell r="DI232">
            <v>701.00890000000004</v>
          </cell>
          <cell r="DJ232">
            <v>697.23080000000004</v>
          </cell>
          <cell r="DK232">
            <v>725.98630000000003</v>
          </cell>
          <cell r="DL232">
            <v>737.48739999999998</v>
          </cell>
          <cell r="DM232">
            <v>739.66899999999998</v>
          </cell>
          <cell r="DN232">
            <v>716.1807</v>
          </cell>
          <cell r="DO232">
            <v>716.1807</v>
          </cell>
          <cell r="DP232">
            <v>735.66070000000002</v>
          </cell>
          <cell r="DQ232">
            <v>725.00139999999999</v>
          </cell>
          <cell r="DR232">
            <v>714.63419999999996</v>
          </cell>
          <cell r="DS232">
            <v>992.90769999999998</v>
          </cell>
          <cell r="DT232" t="e">
            <v>#N/A</v>
          </cell>
        </row>
        <row r="233">
          <cell r="A233" t="str">
            <v>EKALINK SUPER AGGRESSIVE</v>
          </cell>
          <cell r="B233" t="str">
            <v>PT Asuransi Jiwa Sinarmas</v>
          </cell>
          <cell r="C233" t="str">
            <v>SMF</v>
          </cell>
          <cell r="D233" t="str">
            <v>Symanaged</v>
          </cell>
          <cell r="E233">
            <v>1557.11</v>
          </cell>
          <cell r="F233">
            <v>1551.18</v>
          </cell>
          <cell r="G233">
            <v>1609.27</v>
          </cell>
          <cell r="H233">
            <v>1574.83</v>
          </cell>
          <cell r="I233">
            <v>1604.89</v>
          </cell>
          <cell r="J233">
            <v>1688.63</v>
          </cell>
          <cell r="K233">
            <v>1738.34</v>
          </cell>
          <cell r="L233">
            <v>1830.3731</v>
          </cell>
          <cell r="M233">
            <v>1768.3859</v>
          </cell>
          <cell r="N233">
            <v>1717.6622</v>
          </cell>
          <cell r="O233">
            <v>1678.873</v>
          </cell>
          <cell r="P233">
            <v>1597.1862000000001</v>
          </cell>
          <cell r="Q233">
            <v>1571.3371999999999</v>
          </cell>
          <cell r="R233">
            <v>1571.3371999999999</v>
          </cell>
          <cell r="S233">
            <v>1565.2808</v>
          </cell>
          <cell r="T233">
            <v>1574.2599</v>
          </cell>
          <cell r="U233">
            <v>1551.6666</v>
          </cell>
          <cell r="V233">
            <v>1551.6666</v>
          </cell>
          <cell r="W233">
            <v>1515.5577000000001</v>
          </cell>
          <cell r="X233">
            <v>1533.3359</v>
          </cell>
          <cell r="Y233">
            <v>1483.7344000000001</v>
          </cell>
          <cell r="Z233">
            <v>1459.1259</v>
          </cell>
          <cell r="AA233">
            <v>1530.1669999999999</v>
          </cell>
          <cell r="AB233">
            <v>1531.0282999999999</v>
          </cell>
          <cell r="AC233">
            <v>1475.2402999999999</v>
          </cell>
          <cell r="AD233">
            <v>1464.288</v>
          </cell>
          <cell r="AE233">
            <v>1433.3871999999999</v>
          </cell>
          <cell r="AF233">
            <v>1401.9938999999999</v>
          </cell>
          <cell r="AG233">
            <v>1421.2729999999999</v>
          </cell>
          <cell r="AH233">
            <v>1356.7855999999999</v>
          </cell>
          <cell r="AI233">
            <v>1415.3969</v>
          </cell>
          <cell r="AJ233">
            <v>1477.6011000000001</v>
          </cell>
          <cell r="AK233">
            <v>1396.413</v>
          </cell>
          <cell r="AL233">
            <v>1401.3525999999999</v>
          </cell>
          <cell r="AM233">
            <v>1398.9033999999999</v>
          </cell>
          <cell r="AN233">
            <v>1366.3596</v>
          </cell>
          <cell r="AO233">
            <v>1336.1831</v>
          </cell>
          <cell r="AP233">
            <v>1350.0293999999999</v>
          </cell>
          <cell r="AQ233">
            <v>1412.1931</v>
          </cell>
          <cell r="AR233">
            <v>1403.3824999999999</v>
          </cell>
          <cell r="AS233">
            <v>1427.1134999999999</v>
          </cell>
          <cell r="AT233">
            <v>1398.8915</v>
          </cell>
          <cell r="AU233">
            <v>1327.3924999999999</v>
          </cell>
          <cell r="AV233">
            <v>1339.7023999999999</v>
          </cell>
          <cell r="AW233">
            <v>1287.2655</v>
          </cell>
          <cell r="AX233">
            <v>1248.0320999999999</v>
          </cell>
          <cell r="AY233">
            <v>1332.0170000000001</v>
          </cell>
          <cell r="AZ233">
            <v>1300.7002</v>
          </cell>
          <cell r="BA233">
            <v>1248.7067999999999</v>
          </cell>
          <cell r="BB233">
            <v>1272.4046000000001</v>
          </cell>
          <cell r="BC233">
            <v>1242.6011000000001</v>
          </cell>
          <cell r="BD233">
            <v>1204.9061999999999</v>
          </cell>
          <cell r="BE233">
            <v>1194.2411999999999</v>
          </cell>
          <cell r="BF233">
            <v>1216.2973999999999</v>
          </cell>
          <cell r="BG233">
            <v>1206.3298</v>
          </cell>
          <cell r="BH233">
            <v>1189.5535</v>
          </cell>
          <cell r="BI233">
            <v>1125.9835</v>
          </cell>
          <cell r="BJ233">
            <v>1088.3545999999999</v>
          </cell>
          <cell r="BK233">
            <v>991.83019999999999</v>
          </cell>
          <cell r="BL233">
            <v>910.15290000000005</v>
          </cell>
          <cell r="BM233">
            <v>896.45129999999995</v>
          </cell>
          <cell r="BN233">
            <v>879.23630000000003</v>
          </cell>
          <cell r="BO233">
            <v>874.62099999999998</v>
          </cell>
          <cell r="BP233">
            <v>1410.758</v>
          </cell>
          <cell r="BQ233">
            <v>1410.758</v>
          </cell>
          <cell r="BR233">
            <v>1377.451</v>
          </cell>
          <cell r="BS233">
            <v>1326.961</v>
          </cell>
          <cell r="BT233">
            <v>1389.386</v>
          </cell>
          <cell r="BU233">
            <v>1266.2190000000001</v>
          </cell>
          <cell r="BV233">
            <v>1395.788</v>
          </cell>
          <cell r="BW233">
            <v>1512.7149999999999</v>
          </cell>
          <cell r="BX233">
            <v>1392.521</v>
          </cell>
          <cell r="BY233">
            <v>1406.3019999999999</v>
          </cell>
          <cell r="BZ233">
            <v>1410.5129999999999</v>
          </cell>
          <cell r="CA233">
            <v>1357.204</v>
          </cell>
          <cell r="CB233">
            <v>1274.2449999999999</v>
          </cell>
          <cell r="CC233">
            <v>1327.2370000000001</v>
          </cell>
          <cell r="CD233">
            <v>1409.5319999999999</v>
          </cell>
          <cell r="CE233">
            <v>1391.66</v>
          </cell>
          <cell r="CF233">
            <v>1423.79</v>
          </cell>
          <cell r="CG233">
            <v>1373.3679999999999</v>
          </cell>
          <cell r="CH233">
            <v>1243.7370000000001</v>
          </cell>
          <cell r="CI233">
            <v>1253.17</v>
          </cell>
          <cell r="CJ233">
            <v>1187.9259999999999</v>
          </cell>
          <cell r="CK233">
            <v>1114.8040000000001</v>
          </cell>
          <cell r="CL233">
            <v>1222.2059999999999</v>
          </cell>
          <cell r="CM233">
            <v>1171.6389999999999</v>
          </cell>
          <cell r="CN233">
            <v>1082.288</v>
          </cell>
          <cell r="CO233">
            <v>1098.951</v>
          </cell>
          <cell r="CP233">
            <v>1063.9159999999999</v>
          </cell>
          <cell r="CQ233">
            <v>1007.86</v>
          </cell>
          <cell r="CR233">
            <v>989.00599999999997</v>
          </cell>
          <cell r="CS233">
            <v>1027.9780000000001</v>
          </cell>
          <cell r="CT233">
            <v>996.69799999999998</v>
          </cell>
          <cell r="CU233">
            <v>961.65200000000004</v>
          </cell>
          <cell r="CV233">
            <v>841.29300000000001</v>
          </cell>
          <cell r="CW233">
            <v>779.43</v>
          </cell>
          <cell r="CX233">
            <v>642.23099999999999</v>
          </cell>
          <cell r="CY233">
            <v>541.73099999999999</v>
          </cell>
          <cell r="CZ233">
            <v>495.51799999999997</v>
          </cell>
          <cell r="DA233">
            <v>510.29300000000001</v>
          </cell>
          <cell r="DB233">
            <v>511.041</v>
          </cell>
          <cell r="DC233">
            <v>448.81</v>
          </cell>
          <cell r="DD233">
            <v>412.11700000000002</v>
          </cell>
          <cell r="DE233">
            <v>713.26099999999997</v>
          </cell>
          <cell r="DF233">
            <v>868.471</v>
          </cell>
          <cell r="DG233">
            <v>929.12400000000002</v>
          </cell>
          <cell r="DH233">
            <v>979.92899999999997</v>
          </cell>
          <cell r="DI233" t="e">
            <v>#N/A</v>
          </cell>
          <cell r="DJ233" t="e">
            <v>#N/A</v>
          </cell>
          <cell r="DK233" t="e">
            <v>#N/A</v>
          </cell>
          <cell r="DL233" t="e">
            <v>#N/A</v>
          </cell>
          <cell r="DM233" t="e">
            <v>#N/A</v>
          </cell>
          <cell r="DN233" t="e">
            <v>#N/A</v>
          </cell>
          <cell r="DO233" t="e">
            <v>#N/A</v>
          </cell>
          <cell r="DP233" t="e">
            <v>#N/A</v>
          </cell>
          <cell r="DQ233" t="e">
            <v>#N/A</v>
          </cell>
          <cell r="DR233" t="e">
            <v>#N/A</v>
          </cell>
          <cell r="DS233" t="e">
            <v>#N/A</v>
          </cell>
          <cell r="DT233" t="e">
            <v>#N/A</v>
          </cell>
        </row>
        <row r="234">
          <cell r="A234" t="str">
            <v>EKALINK SUPER DYNAMIC</v>
          </cell>
          <cell r="B234" t="str">
            <v>PT Asuransi Jiwa Sinarmas</v>
          </cell>
          <cell r="C234" t="str">
            <v>SCBF</v>
          </cell>
          <cell r="D234" t="str">
            <v>Syfixed</v>
          </cell>
          <cell r="E234">
            <v>686.45</v>
          </cell>
          <cell r="F234">
            <v>683.31</v>
          </cell>
          <cell r="G234">
            <v>704.65</v>
          </cell>
          <cell r="H234">
            <v>700.85</v>
          </cell>
          <cell r="I234">
            <v>694.23</v>
          </cell>
          <cell r="J234">
            <v>705.28</v>
          </cell>
          <cell r="K234">
            <v>702.38</v>
          </cell>
          <cell r="L234">
            <v>720.99490000000003</v>
          </cell>
          <cell r="M234">
            <v>716.77049999999997</v>
          </cell>
          <cell r="N234">
            <v>714.04579999999999</v>
          </cell>
          <cell r="O234">
            <v>709.17610000000002</v>
          </cell>
          <cell r="P234">
            <v>706.39599999999996</v>
          </cell>
          <cell r="Q234">
            <v>703.54899999999998</v>
          </cell>
          <cell r="R234">
            <v>697.89840000000004</v>
          </cell>
          <cell r="S234">
            <v>697.89840000000004</v>
          </cell>
          <cell r="T234">
            <v>692.34699999999998</v>
          </cell>
          <cell r="U234">
            <v>689.02350000000001</v>
          </cell>
          <cell r="V234">
            <v>685.9203</v>
          </cell>
          <cell r="W234">
            <v>685.9203</v>
          </cell>
          <cell r="X234">
            <v>682.43650000000002</v>
          </cell>
          <cell r="Y234">
            <v>678.33540000000005</v>
          </cell>
          <cell r="Z234">
            <v>673.91800000000001</v>
          </cell>
          <cell r="AA234">
            <v>689.74199999999996</v>
          </cell>
          <cell r="AB234">
            <v>726.2663</v>
          </cell>
          <cell r="AC234">
            <v>746.84109999999998</v>
          </cell>
          <cell r="AD234">
            <v>790.21019999999999</v>
          </cell>
          <cell r="AE234">
            <v>836.09019999999998</v>
          </cell>
          <cell r="AF234">
            <v>887.1277</v>
          </cell>
          <cell r="AG234">
            <v>911.86199999999997</v>
          </cell>
          <cell r="AH234">
            <v>960.67840000000001</v>
          </cell>
          <cell r="AI234">
            <v>986.40319999999997</v>
          </cell>
          <cell r="AJ234">
            <v>1012.7405</v>
          </cell>
          <cell r="AK234">
            <v>1014.4091</v>
          </cell>
          <cell r="AL234">
            <v>1016.0029</v>
          </cell>
          <cell r="AM234">
            <v>1017.5279</v>
          </cell>
          <cell r="AN234">
            <v>1018.8988000000001</v>
          </cell>
          <cell r="AO234">
            <v>1020.1926</v>
          </cell>
          <cell r="AP234">
            <v>1022.5493</v>
          </cell>
          <cell r="AQ234">
            <v>1024.8353</v>
          </cell>
          <cell r="AR234">
            <v>1027.008</v>
          </cell>
          <cell r="AS234">
            <v>1026.4958999999999</v>
          </cell>
          <cell r="AT234">
            <v>1025.3394000000001</v>
          </cell>
          <cell r="AU234">
            <v>1024.1012000000001</v>
          </cell>
          <cell r="AV234">
            <v>1022.9193</v>
          </cell>
          <cell r="AW234">
            <v>1022.1</v>
          </cell>
          <cell r="AX234">
            <v>1021.5252</v>
          </cell>
          <cell r="AY234">
            <v>1020.2203</v>
          </cell>
          <cell r="AZ234">
            <v>1019.5721</v>
          </cell>
          <cell r="BA234">
            <v>1018.5022</v>
          </cell>
          <cell r="BB234">
            <v>1017.3472</v>
          </cell>
          <cell r="BC234">
            <v>1016.1073</v>
          </cell>
          <cell r="BD234">
            <v>1014.7978000000001</v>
          </cell>
          <cell r="BE234">
            <v>1013.7664</v>
          </cell>
          <cell r="BF234">
            <v>1012.3612000000001</v>
          </cell>
          <cell r="BG234">
            <v>1010.7696999999999</v>
          </cell>
          <cell r="BH234">
            <v>1009.0732</v>
          </cell>
          <cell r="BI234">
            <v>1007.3038</v>
          </cell>
          <cell r="BJ234">
            <v>1005.5266</v>
          </cell>
          <cell r="BK234">
            <v>1004.0118</v>
          </cell>
          <cell r="BL234">
            <v>1002.901</v>
          </cell>
          <cell r="BM234">
            <v>1001.4268</v>
          </cell>
          <cell r="BN234">
            <v>1000</v>
          </cell>
          <cell r="BO234">
            <v>1000</v>
          </cell>
          <cell r="BP234">
            <v>1301.509</v>
          </cell>
          <cell r="BQ234">
            <v>1301.509</v>
          </cell>
          <cell r="BR234">
            <v>1295.056</v>
          </cell>
          <cell r="BS234">
            <v>1275.42</v>
          </cell>
          <cell r="BT234">
            <v>1308.184</v>
          </cell>
          <cell r="BU234">
            <v>1243.6020000000001</v>
          </cell>
          <cell r="BV234">
            <v>1302.0999999999999</v>
          </cell>
          <cell r="BW234">
            <v>1342.9949999999999</v>
          </cell>
          <cell r="BX234">
            <v>1276.941</v>
          </cell>
          <cell r="BY234">
            <v>1274.923</v>
          </cell>
          <cell r="BZ234">
            <v>1268.896</v>
          </cell>
          <cell r="CA234">
            <v>1248.299</v>
          </cell>
          <cell r="CB234">
            <v>1199.479</v>
          </cell>
          <cell r="CC234">
            <v>1222.1890000000001</v>
          </cell>
          <cell r="CD234">
            <v>1271.4970000000001</v>
          </cell>
          <cell r="CE234">
            <v>1266.4949999999999</v>
          </cell>
          <cell r="CF234">
            <v>1280.211</v>
          </cell>
          <cell r="CG234">
            <v>1259.5129999999999</v>
          </cell>
          <cell r="CH234">
            <v>1187.1679999999999</v>
          </cell>
          <cell r="CI234">
            <v>1187.1130000000001</v>
          </cell>
          <cell r="CJ234">
            <v>1153.104</v>
          </cell>
          <cell r="CK234">
            <v>1140.452</v>
          </cell>
          <cell r="CL234">
            <v>1171.71</v>
          </cell>
          <cell r="CM234">
            <v>1154.162</v>
          </cell>
          <cell r="CN234">
            <v>1113.453</v>
          </cell>
          <cell r="CO234">
            <v>1118.49</v>
          </cell>
          <cell r="CP234">
            <v>1104.1510000000001</v>
          </cell>
          <cell r="CQ234">
            <v>1078.537</v>
          </cell>
          <cell r="CR234">
            <v>1065.9349999999999</v>
          </cell>
          <cell r="CS234">
            <v>1080.1590000000001</v>
          </cell>
          <cell r="CT234">
            <v>1058.299</v>
          </cell>
          <cell r="CU234">
            <v>1036.3240000000001</v>
          </cell>
          <cell r="CV234">
            <v>956.55</v>
          </cell>
          <cell r="CW234">
            <v>915.41099999999994</v>
          </cell>
          <cell r="CX234">
            <v>822.48900000000003</v>
          </cell>
          <cell r="CY234">
            <v>756.952</v>
          </cell>
          <cell r="CZ234">
            <v>724.83100000000002</v>
          </cell>
          <cell r="DA234">
            <v>734.59400000000005</v>
          </cell>
          <cell r="DB234">
            <v>734.02200000000005</v>
          </cell>
          <cell r="DC234">
            <v>689.26099999999997</v>
          </cell>
          <cell r="DD234">
            <v>675.21900000000005</v>
          </cell>
          <cell r="DE234">
            <v>833.69899999999996</v>
          </cell>
          <cell r="DF234">
            <v>921.27599999999995</v>
          </cell>
          <cell r="DG234">
            <v>962.51199999999994</v>
          </cell>
          <cell r="DH234" t="e">
            <v>#N/A</v>
          </cell>
          <cell r="DI234" t="e">
            <v>#N/A</v>
          </cell>
          <cell r="DJ234" t="e">
            <v>#N/A</v>
          </cell>
          <cell r="DK234" t="e">
            <v>#N/A</v>
          </cell>
          <cell r="DL234" t="e">
            <v>#N/A</v>
          </cell>
          <cell r="DM234" t="e">
            <v>#N/A</v>
          </cell>
          <cell r="DN234" t="e">
            <v>#N/A</v>
          </cell>
          <cell r="DO234" t="e">
            <v>#N/A</v>
          </cell>
          <cell r="DP234" t="e">
            <v>#N/A</v>
          </cell>
          <cell r="DQ234" t="e">
            <v>#N/A</v>
          </cell>
          <cell r="DR234" t="e">
            <v>#N/A</v>
          </cell>
          <cell r="DS234" t="e">
            <v>#N/A</v>
          </cell>
          <cell r="DT234" t="e">
            <v>#N/A</v>
          </cell>
        </row>
        <row r="235">
          <cell r="A235" t="str">
            <v>Excellink-Aggressive Fund</v>
          </cell>
          <cell r="B235" t="str">
            <v>PT Asuransi Jiwa Sinarmas</v>
          </cell>
          <cell r="C235" t="str">
            <v>SMF</v>
          </cell>
          <cell r="E235" t="str">
            <v>Symanaged</v>
          </cell>
          <cell r="F235">
            <v>1706.76</v>
          </cell>
          <cell r="G235">
            <v>1745.99</v>
          </cell>
          <cell r="H235">
            <v>1744.85</v>
          </cell>
          <cell r="I235">
            <v>1689.68</v>
          </cell>
          <cell r="J235">
            <v>1682.01</v>
          </cell>
          <cell r="K235">
            <v>1669.04</v>
          </cell>
          <cell r="L235">
            <v>1661.59</v>
          </cell>
          <cell r="M235">
            <v>1624.55</v>
          </cell>
          <cell r="N235">
            <v>1585.48</v>
          </cell>
          <cell r="O235">
            <v>1557.11</v>
          </cell>
          <cell r="P235">
            <v>1551.18</v>
          </cell>
          <cell r="Q235">
            <v>1609.27</v>
          </cell>
          <cell r="R235">
            <v>1574.83</v>
          </cell>
          <cell r="S235">
            <v>1604.89</v>
          </cell>
          <cell r="T235">
            <v>1688.63</v>
          </cell>
          <cell r="U235">
            <v>1738.34</v>
          </cell>
          <cell r="V235">
            <v>1830.3731</v>
          </cell>
          <cell r="W235">
            <v>1768.3859</v>
          </cell>
          <cell r="X235">
            <v>1717.6622</v>
          </cell>
          <cell r="Y235">
            <v>1678.873</v>
          </cell>
          <cell r="Z235">
            <v>1597.1862000000001</v>
          </cell>
          <cell r="AA235">
            <v>1571.3371999999999</v>
          </cell>
          <cell r="AB235">
            <v>967.35850000000005</v>
          </cell>
          <cell r="AC235">
            <v>967.35850000000005</v>
          </cell>
          <cell r="AD235">
            <v>967.35850000000005</v>
          </cell>
          <cell r="AE235">
            <v>967.35850000000005</v>
          </cell>
          <cell r="AF235">
            <v>967.35850000000005</v>
          </cell>
          <cell r="AG235">
            <v>977.35850000000005</v>
          </cell>
          <cell r="AH235">
            <v>977.35850000000005</v>
          </cell>
          <cell r="AI235">
            <v>977.35850000000005</v>
          </cell>
          <cell r="AJ235">
            <v>997.35850000000005</v>
          </cell>
          <cell r="AK235">
            <v>997.35850000000005</v>
          </cell>
          <cell r="AL235">
            <v>997.35850000000005</v>
          </cell>
          <cell r="AM235">
            <v>977.35850000000005</v>
          </cell>
          <cell r="AN235">
            <v>977.35850000000005</v>
          </cell>
          <cell r="AO235">
            <v>957.35850000000005</v>
          </cell>
          <cell r="AP235">
            <v>927.35850000000005</v>
          </cell>
          <cell r="AQ235">
            <v>907.35850000000005</v>
          </cell>
          <cell r="AR235">
            <v>907.35850000000005</v>
          </cell>
          <cell r="AS235">
            <v>897.35850000000005</v>
          </cell>
          <cell r="AT235">
            <v>897.35850000000005</v>
          </cell>
          <cell r="AU235">
            <v>877.35850000000005</v>
          </cell>
          <cell r="AV235">
            <v>857.35850000000005</v>
          </cell>
          <cell r="AW235">
            <v>837.35850000000005</v>
          </cell>
          <cell r="AX235">
            <v>817.35850000000005</v>
          </cell>
          <cell r="AY235">
            <v>777.35850000000005</v>
          </cell>
          <cell r="AZ235">
            <v>767.35850000000005</v>
          </cell>
          <cell r="BA235">
            <v>747.35850000000005</v>
          </cell>
          <cell r="BB235">
            <v>717.35850000000005</v>
          </cell>
          <cell r="BC235">
            <v>697.35850000000005</v>
          </cell>
          <cell r="BD235">
            <v>682.35850000000005</v>
          </cell>
          <cell r="BE235">
            <v>662.35850000000005</v>
          </cell>
          <cell r="BF235">
            <v>642.35850000000005</v>
          </cell>
          <cell r="BG235">
            <v>642.35850000000005</v>
          </cell>
          <cell r="BH235">
            <v>605.35850000000005</v>
          </cell>
          <cell r="BI235">
            <v>597.35850000000005</v>
          </cell>
          <cell r="BJ235">
            <v>587.35850000000005</v>
          </cell>
          <cell r="BK235">
            <v>542.35850000000005</v>
          </cell>
          <cell r="BL235">
            <v>517.35850000000005</v>
          </cell>
          <cell r="BM235">
            <v>457.35849999999999</v>
          </cell>
          <cell r="BN235">
            <v>397.35849999999999</v>
          </cell>
          <cell r="BO235">
            <v>337.35849999999999</v>
          </cell>
          <cell r="BP235">
            <v>3020.607</v>
          </cell>
          <cell r="BQ235">
            <v>3020.607</v>
          </cell>
          <cell r="BR235">
            <v>2957.53</v>
          </cell>
          <cell r="BS235">
            <v>2860.846</v>
          </cell>
          <cell r="BT235">
            <v>2999.569</v>
          </cell>
          <cell r="BU235">
            <v>2726.2260000000001</v>
          </cell>
          <cell r="BV235">
            <v>2989.4140000000002</v>
          </cell>
          <cell r="BW235">
            <v>3245.6509999999998</v>
          </cell>
          <cell r="BX235">
            <v>2993.538</v>
          </cell>
          <cell r="BY235">
            <v>3017.5770000000002</v>
          </cell>
          <cell r="BZ235">
            <v>3018.9549999999999</v>
          </cell>
          <cell r="CA235">
            <v>2910.7020000000002</v>
          </cell>
          <cell r="CB235">
            <v>2743.55</v>
          </cell>
          <cell r="CC235">
            <v>2826.732</v>
          </cell>
          <cell r="CD235">
            <v>2994.34</v>
          </cell>
          <cell r="CE235">
            <v>2965.627</v>
          </cell>
          <cell r="CF235">
            <v>3022.5189999999998</v>
          </cell>
          <cell r="CG235">
            <v>2933.52</v>
          </cell>
          <cell r="CH235">
            <v>2655.0239999999999</v>
          </cell>
          <cell r="CI235">
            <v>2684.2539999999999</v>
          </cell>
          <cell r="CJ235">
            <v>2508.46</v>
          </cell>
          <cell r="CK235">
            <v>2362.4090000000001</v>
          </cell>
          <cell r="CL235">
            <v>2565.8510000000001</v>
          </cell>
          <cell r="CM235">
            <v>2471.1469999999999</v>
          </cell>
          <cell r="CN235">
            <v>2284.9740000000002</v>
          </cell>
          <cell r="CO235">
            <v>2330.038</v>
          </cell>
          <cell r="CP235">
            <v>2267.5790000000002</v>
          </cell>
          <cell r="CQ235">
            <v>2137.8150000000001</v>
          </cell>
          <cell r="CR235">
            <v>2104.6309999999999</v>
          </cell>
          <cell r="CS235">
            <v>2172.8510000000001</v>
          </cell>
          <cell r="CT235">
            <v>2097.212</v>
          </cell>
          <cell r="CU235">
            <v>2028.2670000000001</v>
          </cell>
          <cell r="CV235">
            <v>1780.5889999999999</v>
          </cell>
          <cell r="CW235">
            <v>1645.585</v>
          </cell>
          <cell r="CX235">
            <v>1418.454</v>
          </cell>
          <cell r="CY235">
            <v>1234.9369999999999</v>
          </cell>
          <cell r="CZ235">
            <v>1127.5029999999999</v>
          </cell>
          <cell r="DA235">
            <v>1166.45</v>
          </cell>
          <cell r="DB235">
            <v>1163.309</v>
          </cell>
          <cell r="DC235">
            <v>1031.1120000000001</v>
          </cell>
          <cell r="DD235">
            <v>949.73299999999995</v>
          </cell>
          <cell r="DE235">
            <v>1505.9269999999999</v>
          </cell>
          <cell r="DF235">
            <v>1737.1289999999999</v>
          </cell>
          <cell r="DG235">
            <v>1819.319</v>
          </cell>
          <cell r="DH235">
            <v>1869.6569999999999</v>
          </cell>
          <cell r="DI235">
            <v>1945.5219999999999</v>
          </cell>
          <cell r="DJ235">
            <v>1808.6110000000001</v>
          </cell>
          <cell r="DK235">
            <v>1961.298</v>
          </cell>
          <cell r="DL235">
            <v>2221.4859999999999</v>
          </cell>
          <cell r="DM235">
            <v>2119.491</v>
          </cell>
          <cell r="DN235">
            <v>2185.3200000000002</v>
          </cell>
          <cell r="DO235">
            <v>2185.3200000000002</v>
          </cell>
          <cell r="DP235">
            <v>2192.9169999999999</v>
          </cell>
          <cell r="DQ235">
            <v>1978.9649999999999</v>
          </cell>
          <cell r="DR235">
            <v>1815.1579999999999</v>
          </cell>
          <cell r="DS235">
            <v>1957.383</v>
          </cell>
          <cell r="DT235">
            <v>1803.0450000000001</v>
          </cell>
        </row>
        <row r="236">
          <cell r="A236" t="str">
            <v>Excellink-Dynamic</v>
          </cell>
          <cell r="B236" t="str">
            <v>PT Asuransi Jiwa Sinarmas</v>
          </cell>
          <cell r="C236" t="str">
            <v>SCBF</v>
          </cell>
          <cell r="D236" t="str">
            <v>SCBFF</v>
          </cell>
          <cell r="E236" t="str">
            <v>Syfixed</v>
          </cell>
          <cell r="F236">
            <v>726.47</v>
          </cell>
          <cell r="G236">
            <v>723.34</v>
          </cell>
          <cell r="H236">
            <v>717.82</v>
          </cell>
          <cell r="I236">
            <v>713.91</v>
          </cell>
          <cell r="J236">
            <v>708.74</v>
          </cell>
          <cell r="K236">
            <v>703.52</v>
          </cell>
          <cell r="L236">
            <v>696.41</v>
          </cell>
          <cell r="M236">
            <v>689.52</v>
          </cell>
          <cell r="N236">
            <v>686.82</v>
          </cell>
          <cell r="O236">
            <v>686.45</v>
          </cell>
          <cell r="P236">
            <v>683.31</v>
          </cell>
          <cell r="Q236">
            <v>704.65</v>
          </cell>
          <cell r="R236">
            <v>700.85</v>
          </cell>
          <cell r="S236">
            <v>694.23</v>
          </cell>
          <cell r="T236">
            <v>705.28</v>
          </cell>
          <cell r="U236">
            <v>702.38</v>
          </cell>
          <cell r="V236">
            <v>720.99490000000003</v>
          </cell>
          <cell r="W236">
            <v>716.77049999999997</v>
          </cell>
          <cell r="X236">
            <v>714.04579999999999</v>
          </cell>
          <cell r="Y236">
            <v>709.17610000000002</v>
          </cell>
          <cell r="Z236">
            <v>706.39599999999996</v>
          </cell>
          <cell r="AA236">
            <v>703.54899999999998</v>
          </cell>
          <cell r="AB236">
            <v>830</v>
          </cell>
          <cell r="AC236">
            <v>830</v>
          </cell>
          <cell r="AD236">
            <v>830</v>
          </cell>
          <cell r="AE236">
            <v>830</v>
          </cell>
          <cell r="AF236">
            <v>830</v>
          </cell>
          <cell r="AG236">
            <v>840</v>
          </cell>
          <cell r="AH236">
            <v>840</v>
          </cell>
          <cell r="AI236">
            <v>840</v>
          </cell>
          <cell r="AJ236">
            <v>860</v>
          </cell>
          <cell r="AK236">
            <v>850</v>
          </cell>
          <cell r="AL236">
            <v>850</v>
          </cell>
          <cell r="AM236">
            <v>830</v>
          </cell>
          <cell r="AN236">
            <v>830</v>
          </cell>
          <cell r="AO236">
            <v>810</v>
          </cell>
          <cell r="AP236">
            <v>780</v>
          </cell>
          <cell r="AQ236">
            <v>770</v>
          </cell>
          <cell r="AR236">
            <v>770</v>
          </cell>
          <cell r="AS236">
            <v>770</v>
          </cell>
          <cell r="AT236">
            <v>770</v>
          </cell>
          <cell r="AU236">
            <v>760</v>
          </cell>
          <cell r="AV236">
            <v>740</v>
          </cell>
          <cell r="AW236">
            <v>720</v>
          </cell>
          <cell r="AX236">
            <v>700</v>
          </cell>
          <cell r="AY236">
            <v>680</v>
          </cell>
          <cell r="AZ236">
            <v>680</v>
          </cell>
          <cell r="BA236">
            <v>665</v>
          </cell>
          <cell r="BB236">
            <v>635</v>
          </cell>
          <cell r="BC236">
            <v>615</v>
          </cell>
          <cell r="BD236">
            <v>600</v>
          </cell>
          <cell r="BE236">
            <v>590</v>
          </cell>
          <cell r="BF236">
            <v>570</v>
          </cell>
          <cell r="BG236">
            <v>570</v>
          </cell>
          <cell r="BH236">
            <v>547</v>
          </cell>
          <cell r="BI236">
            <v>545</v>
          </cell>
          <cell r="BJ236">
            <v>550</v>
          </cell>
          <cell r="BK236">
            <v>520</v>
          </cell>
          <cell r="BL236">
            <v>510.4932</v>
          </cell>
          <cell r="BM236">
            <v>455.26029999999997</v>
          </cell>
          <cell r="BN236">
            <v>400.0274</v>
          </cell>
          <cell r="BO236">
            <v>355.28769999999997</v>
          </cell>
          <cell r="BP236">
            <v>3059.3530000000001</v>
          </cell>
          <cell r="BQ236">
            <v>3059.3530000000001</v>
          </cell>
          <cell r="BR236">
            <v>3031.65</v>
          </cell>
          <cell r="BS236">
            <v>2974.4740000000002</v>
          </cell>
          <cell r="BT236">
            <v>3053.482</v>
          </cell>
          <cell r="BU236">
            <v>2891.7040000000002</v>
          </cell>
          <cell r="BV236">
            <v>3037.0639999999999</v>
          </cell>
          <cell r="BW236">
            <v>3150.8180000000002</v>
          </cell>
          <cell r="BX236">
            <v>2989.047</v>
          </cell>
          <cell r="BY236">
            <v>2986.152</v>
          </cell>
          <cell r="BZ236">
            <v>2975.857</v>
          </cell>
          <cell r="CA236">
            <v>2918.9349999999999</v>
          </cell>
          <cell r="CB236">
            <v>2812.8380000000002</v>
          </cell>
          <cell r="CC236">
            <v>2860.335</v>
          </cell>
          <cell r="CD236">
            <v>2976.0639999999999</v>
          </cell>
          <cell r="CE236">
            <v>2962.518</v>
          </cell>
          <cell r="CF236">
            <v>2994.1480000000001</v>
          </cell>
          <cell r="CG236">
            <v>2942.3359999999998</v>
          </cell>
          <cell r="CH236">
            <v>2774.0610000000001</v>
          </cell>
          <cell r="CI236">
            <v>2781.86</v>
          </cell>
          <cell r="CJ236">
            <v>2686.14</v>
          </cell>
          <cell r="CK236">
            <v>2589.7779999999998</v>
          </cell>
          <cell r="CL236">
            <v>2700.0120000000002</v>
          </cell>
          <cell r="CM236">
            <v>2629.3829999999998</v>
          </cell>
          <cell r="CN236">
            <v>2513.2199999999998</v>
          </cell>
          <cell r="CO236">
            <v>2544.52</v>
          </cell>
          <cell r="CP236">
            <v>2489.9580000000001</v>
          </cell>
          <cell r="CQ236">
            <v>2390.1840000000002</v>
          </cell>
          <cell r="CR236">
            <v>2358.375</v>
          </cell>
          <cell r="CS236">
            <v>2390.556</v>
          </cell>
          <cell r="CT236">
            <v>2332.201</v>
          </cell>
          <cell r="CU236">
            <v>2296.8380000000002</v>
          </cell>
          <cell r="CV236">
            <v>2106.8319999999999</v>
          </cell>
          <cell r="CW236">
            <v>2009.963</v>
          </cell>
          <cell r="CX236">
            <v>1836.11</v>
          </cell>
          <cell r="CY236">
            <v>1715.5340000000001</v>
          </cell>
          <cell r="CZ236">
            <v>1639.0419999999999</v>
          </cell>
          <cell r="DA236">
            <v>1666.952</v>
          </cell>
          <cell r="DB236">
            <v>1659.569</v>
          </cell>
          <cell r="DC236">
            <v>1554.82</v>
          </cell>
          <cell r="DD236">
            <v>1502.7449999999999</v>
          </cell>
          <cell r="DE236">
            <v>1847.193</v>
          </cell>
          <cell r="DF236">
            <v>1982.24</v>
          </cell>
          <cell r="DG236">
            <v>2027.133</v>
          </cell>
          <cell r="DH236">
            <v>2041.7670000000001</v>
          </cell>
          <cell r="DI236">
            <v>2080.837</v>
          </cell>
          <cell r="DJ236">
            <v>1982.855</v>
          </cell>
          <cell r="DK236">
            <v>2057.3679999999999</v>
          </cell>
          <cell r="DL236">
            <v>2209.9090000000001</v>
          </cell>
          <cell r="DM236">
            <v>2152.0039999999999</v>
          </cell>
          <cell r="DN236">
            <v>2167.13</v>
          </cell>
          <cell r="DO236">
            <v>2167.13</v>
          </cell>
          <cell r="DP236">
            <v>2172.7629999999999</v>
          </cell>
          <cell r="DQ236">
            <v>2046.962</v>
          </cell>
          <cell r="DR236" t="e">
            <v>#N/A</v>
          </cell>
          <cell r="DS236" t="e">
            <v>#N/A</v>
          </cell>
          <cell r="DT236" t="e">
            <v>#N/A</v>
          </cell>
        </row>
        <row r="237">
          <cell r="A237" t="str">
            <v>Excellink-Dynamic Dollar Fund</v>
          </cell>
          <cell r="B237" t="str">
            <v>PT Asuransi Jiwa Sinarmas</v>
          </cell>
          <cell r="X237">
            <v>1777.78</v>
          </cell>
          <cell r="Y237">
            <v>1777.78</v>
          </cell>
          <cell r="Z237">
            <v>1757.29</v>
          </cell>
          <cell r="AA237">
            <v>1712.08</v>
          </cell>
          <cell r="AB237">
            <v>1777.78</v>
          </cell>
          <cell r="AC237">
            <v>1777.78</v>
          </cell>
          <cell r="AD237">
            <v>1777.78</v>
          </cell>
          <cell r="AE237">
            <v>1777.78</v>
          </cell>
          <cell r="AF237">
            <v>1777.78</v>
          </cell>
          <cell r="AG237">
            <v>1757.29</v>
          </cell>
          <cell r="AH237">
            <v>1712.08</v>
          </cell>
          <cell r="AI237">
            <v>1797.73</v>
          </cell>
          <cell r="AJ237">
            <v>1626.71</v>
          </cell>
          <cell r="AK237">
            <v>1783.86</v>
          </cell>
          <cell r="AL237">
            <v>1927.28</v>
          </cell>
          <cell r="AM237">
            <v>1778.17</v>
          </cell>
          <cell r="AN237">
            <v>1791</v>
          </cell>
          <cell r="AO237">
            <v>1788.64</v>
          </cell>
          <cell r="AP237" t="e">
            <v>#N/A</v>
          </cell>
          <cell r="AQ237">
            <v>1628.6</v>
          </cell>
          <cell r="AR237">
            <v>1667.75</v>
          </cell>
          <cell r="AS237">
            <v>1764.21</v>
          </cell>
          <cell r="AT237">
            <v>1749.73</v>
          </cell>
          <cell r="AU237">
            <v>1777.39</v>
          </cell>
          <cell r="AV237">
            <v>1732.44</v>
          </cell>
          <cell r="AW237">
            <v>1568.56</v>
          </cell>
          <cell r="AX237">
            <v>1583.49</v>
          </cell>
          <cell r="AY237">
            <v>1485.35</v>
          </cell>
          <cell r="AZ237">
            <v>1406.18</v>
          </cell>
          <cell r="BA237">
            <v>1499.83</v>
          </cell>
          <cell r="BB237">
            <v>1451.68</v>
          </cell>
          <cell r="BC237">
            <v>1359.52</v>
          </cell>
          <cell r="BD237">
            <v>1389.61</v>
          </cell>
          <cell r="BE237">
            <v>1348.42</v>
          </cell>
          <cell r="BF237">
            <v>1274.77</v>
          </cell>
          <cell r="BG237">
            <v>1250.68</v>
          </cell>
          <cell r="BH237">
            <v>1290.71</v>
          </cell>
          <cell r="BI237">
            <v>1233.49</v>
          </cell>
          <cell r="BJ237">
            <v>1205.3399999999999</v>
          </cell>
          <cell r="BK237">
            <v>1043.3699999999999</v>
          </cell>
          <cell r="BL237">
            <v>963.07</v>
          </cell>
          <cell r="BM237">
            <v>835.78</v>
          </cell>
          <cell r="BN237">
            <v>737.74</v>
          </cell>
          <cell r="BO237">
            <v>677.5</v>
          </cell>
          <cell r="BP237">
            <v>1.2274</v>
          </cell>
          <cell r="BQ237">
            <v>1.2274</v>
          </cell>
          <cell r="BR237">
            <v>1.2186999999999999</v>
          </cell>
          <cell r="BS237">
            <v>1.2134</v>
          </cell>
          <cell r="BT237">
            <v>1.2056</v>
          </cell>
          <cell r="BU237">
            <v>1.1969000000000001</v>
          </cell>
          <cell r="BV237">
            <v>1.1869000000000001</v>
          </cell>
          <cell r="BW237">
            <v>1.179</v>
          </cell>
          <cell r="BX237">
            <v>1.1704000000000001</v>
          </cell>
          <cell r="BY237">
            <v>1.1632</v>
          </cell>
          <cell r="BZ237">
            <v>1.1546000000000001</v>
          </cell>
          <cell r="CA237">
            <v>1.1526000000000001</v>
          </cell>
          <cell r="CB237">
            <v>1.1518999999999999</v>
          </cell>
          <cell r="CC237">
            <v>1.1512</v>
          </cell>
          <cell r="CD237">
            <v>1.1504000000000001</v>
          </cell>
          <cell r="CE237">
            <v>1.1493</v>
          </cell>
          <cell r="CF237">
            <v>1.1480999999999999</v>
          </cell>
          <cell r="CG237">
            <v>1.147</v>
          </cell>
          <cell r="CH237">
            <v>1.1456999999999999</v>
          </cell>
          <cell r="CI237">
            <v>1.1442000000000001</v>
          </cell>
          <cell r="CJ237">
            <v>1.1428</v>
          </cell>
          <cell r="CK237">
            <v>1.1408</v>
          </cell>
          <cell r="CL237">
            <v>1.1392</v>
          </cell>
          <cell r="CM237">
            <v>1.1374</v>
          </cell>
          <cell r="CN237">
            <v>1.1352</v>
          </cell>
          <cell r="CO237">
            <v>1.1333</v>
          </cell>
          <cell r="CP237">
            <v>1.1312</v>
          </cell>
          <cell r="CQ237">
            <v>1.1285000000000001</v>
          </cell>
          <cell r="CR237">
            <v>1.1261000000000001</v>
          </cell>
          <cell r="CS237">
            <v>1.1229</v>
          </cell>
          <cell r="CT237">
            <v>1.1193</v>
          </cell>
          <cell r="CU237">
            <v>1.1161000000000001</v>
          </cell>
          <cell r="CV237">
            <v>1.1129</v>
          </cell>
          <cell r="CW237">
            <v>1.1093999999999999</v>
          </cell>
          <cell r="CX237">
            <v>1.1064000000000001</v>
          </cell>
          <cell r="CY237">
            <v>1.1044</v>
          </cell>
          <cell r="CZ237">
            <v>1.1024</v>
          </cell>
          <cell r="DA237">
            <v>1.1007</v>
          </cell>
          <cell r="DB237">
            <v>1.0989</v>
          </cell>
          <cell r="DC237">
            <v>1.0974999999999999</v>
          </cell>
          <cell r="DD237">
            <v>1.0955999999999999</v>
          </cell>
          <cell r="DE237">
            <v>1.0934999999999999</v>
          </cell>
          <cell r="DF237">
            <v>1.0918000000000001</v>
          </cell>
          <cell r="DG237">
            <v>1.0880000000000001</v>
          </cell>
          <cell r="DH237">
            <v>1.0846</v>
          </cell>
          <cell r="DI237">
            <v>1.0810999999999999</v>
          </cell>
          <cell r="DJ237">
            <v>1.0769</v>
          </cell>
          <cell r="DK237">
            <v>1.0718000000000001</v>
          </cell>
          <cell r="DL237">
            <v>1.0671999999999999</v>
          </cell>
          <cell r="DM237">
            <v>1.0625</v>
          </cell>
          <cell r="DN237">
            <v>1.0529999999999999</v>
          </cell>
          <cell r="DO237">
            <v>1.0529999999999999</v>
          </cell>
          <cell r="DP237">
            <v>1.0488</v>
          </cell>
          <cell r="DQ237">
            <v>1.0445</v>
          </cell>
          <cell r="DR237">
            <v>1.0408999999999999</v>
          </cell>
          <cell r="DS237">
            <v>1.0370999999999999</v>
          </cell>
          <cell r="DT237">
            <v>1.0330999999999999</v>
          </cell>
        </row>
        <row r="238">
          <cell r="A238" t="str">
            <v>Excellink-Fixed Income Fund</v>
          </cell>
          <cell r="B238" t="str">
            <v>PT Asuransi Jiwa Sinarmas</v>
          </cell>
          <cell r="C238" t="str">
            <v>SEF</v>
          </cell>
          <cell r="E238" t="str">
            <v>Syequity</v>
          </cell>
          <cell r="F238">
            <v>1571.56</v>
          </cell>
          <cell r="G238">
            <v>1508.71</v>
          </cell>
          <cell r="H238">
            <v>1493.99</v>
          </cell>
          <cell r="I238">
            <v>1446.3</v>
          </cell>
          <cell r="J238">
            <v>1475.28</v>
          </cell>
          <cell r="K238">
            <v>1404.67</v>
          </cell>
          <cell r="L238">
            <v>1503.14</v>
          </cell>
          <cell r="M238">
            <v>1606.23</v>
          </cell>
          <cell r="N238">
            <v>1640.38</v>
          </cell>
          <cell r="O238">
            <v>1767.3024</v>
          </cell>
          <cell r="P238">
            <v>1715.14</v>
          </cell>
          <cell r="Q238">
            <v>1835.43</v>
          </cell>
          <cell r="R238">
            <v>1888.6</v>
          </cell>
          <cell r="S238">
            <v>1863.5</v>
          </cell>
          <cell r="T238">
            <v>1839.79</v>
          </cell>
          <cell r="U238">
            <v>1797.85</v>
          </cell>
          <cell r="V238">
            <v>1748.26</v>
          </cell>
          <cell r="W238">
            <v>1774.14</v>
          </cell>
          <cell r="X238">
            <v>1815.86</v>
          </cell>
          <cell r="Y238">
            <v>1814.32</v>
          </cell>
          <cell r="Z238">
            <v>1726.35</v>
          </cell>
          <cell r="AA238">
            <v>1739.15</v>
          </cell>
          <cell r="AB238">
            <v>1494.62</v>
          </cell>
          <cell r="AC238">
            <v>1494.62</v>
          </cell>
          <cell r="AD238">
            <v>1494.62</v>
          </cell>
          <cell r="AE238">
            <v>1494.62</v>
          </cell>
          <cell r="AF238">
            <v>1494.62</v>
          </cell>
          <cell r="AG238">
            <v>1487.07</v>
          </cell>
          <cell r="AH238">
            <v>1464.69</v>
          </cell>
          <cell r="AI238">
            <v>1500.61</v>
          </cell>
          <cell r="AJ238">
            <v>1428.41</v>
          </cell>
          <cell r="AK238">
            <v>1491.75</v>
          </cell>
          <cell r="AL238">
            <v>1537.12</v>
          </cell>
          <cell r="AM238">
            <v>1465.46</v>
          </cell>
          <cell r="AN238">
            <v>1463.01</v>
          </cell>
          <cell r="AO238">
            <v>1456.69</v>
          </cell>
          <cell r="AP238" t="e">
            <v>#N/A</v>
          </cell>
          <cell r="AQ238">
            <v>1382.52</v>
          </cell>
          <cell r="AR238">
            <v>1407.33</v>
          </cell>
          <cell r="AS238">
            <v>1458.69</v>
          </cell>
          <cell r="AT238">
            <v>1453.75</v>
          </cell>
          <cell r="AU238">
            <v>1469.06</v>
          </cell>
          <cell r="AV238">
            <v>1447.38</v>
          </cell>
          <cell r="AW238">
            <v>1370.93</v>
          </cell>
          <cell r="AX238">
            <v>1371.27</v>
          </cell>
          <cell r="AY238">
            <v>1327.93</v>
          </cell>
          <cell r="AZ238">
            <v>1283.71</v>
          </cell>
          <cell r="BA238">
            <v>1330.45</v>
          </cell>
          <cell r="BB238">
            <v>1301.1500000000001</v>
          </cell>
          <cell r="BC238">
            <v>1249.28</v>
          </cell>
          <cell r="BD238">
            <v>1264.99</v>
          </cell>
          <cell r="BE238">
            <v>1238.8699999999999</v>
          </cell>
          <cell r="BF238">
            <v>1196.6099999999999</v>
          </cell>
          <cell r="BG238">
            <v>1178.75</v>
          </cell>
          <cell r="BH238">
            <v>1193.3499999999999</v>
          </cell>
          <cell r="BI238">
            <v>1160.3399999999999</v>
          </cell>
          <cell r="BJ238">
            <v>1151.7</v>
          </cell>
          <cell r="BK238">
            <v>1043.93</v>
          </cell>
          <cell r="BL238">
            <v>991.22</v>
          </cell>
          <cell r="BM238">
            <v>918.74</v>
          </cell>
          <cell r="BN238">
            <v>869.03</v>
          </cell>
          <cell r="BO238">
            <v>814.59</v>
          </cell>
          <cell r="BP238">
            <v>2258.1570000000002</v>
          </cell>
          <cell r="BQ238">
            <v>2258.1570000000002</v>
          </cell>
          <cell r="BR238">
            <v>2246.1909999999998</v>
          </cell>
          <cell r="BS238">
            <v>2234.5169999999998</v>
          </cell>
          <cell r="BT238">
            <v>2222.3989999999999</v>
          </cell>
          <cell r="BU238">
            <v>2210.779</v>
          </cell>
          <cell r="BV238">
            <v>2196.48</v>
          </cell>
          <cell r="BW238">
            <v>2184.7489999999998</v>
          </cell>
          <cell r="BX238">
            <v>2171.4859999999999</v>
          </cell>
          <cell r="BY238">
            <v>2158.4659999999999</v>
          </cell>
          <cell r="BZ238">
            <v>2143.8560000000002</v>
          </cell>
          <cell r="CA238">
            <v>2130.7370000000001</v>
          </cell>
          <cell r="CB238">
            <v>2115.7170000000001</v>
          </cell>
          <cell r="CC238">
            <v>2102.7559999999999</v>
          </cell>
          <cell r="CD238">
            <v>2089.8870000000002</v>
          </cell>
          <cell r="CE238">
            <v>2076.2959999999998</v>
          </cell>
          <cell r="CF238">
            <v>2061.8000000000002</v>
          </cell>
          <cell r="CG238">
            <v>2048.598</v>
          </cell>
          <cell r="CH238">
            <v>2035.086</v>
          </cell>
          <cell r="CI238">
            <v>2020.4949999999999</v>
          </cell>
          <cell r="CJ238">
            <v>2006.6130000000001</v>
          </cell>
          <cell r="CK238" t="e">
            <v>#N/A</v>
          </cell>
          <cell r="CL238" t="e">
            <v>#N/A</v>
          </cell>
          <cell r="CM238" t="e">
            <v>#N/A</v>
          </cell>
          <cell r="CN238" t="e">
            <v>#N/A</v>
          </cell>
          <cell r="CO238">
            <v>1936.1369999999999</v>
          </cell>
          <cell r="CP238">
            <v>1922.924</v>
          </cell>
          <cell r="CQ238" t="e">
            <v>#N/A</v>
          </cell>
          <cell r="CR238" t="e">
            <v>#N/A</v>
          </cell>
          <cell r="CS238">
            <v>1882.0550000000001</v>
          </cell>
          <cell r="CT238">
            <v>1867.9939999999999</v>
          </cell>
          <cell r="CU238">
            <v>1855.1079999999999</v>
          </cell>
          <cell r="CV238">
            <v>1841.5050000000001</v>
          </cell>
          <cell r="CW238">
            <v>1827.84</v>
          </cell>
          <cell r="CX238">
            <v>1815.335</v>
          </cell>
          <cell r="CY238">
            <v>1802.645</v>
          </cell>
          <cell r="CZ238">
            <v>1788.752</v>
          </cell>
          <cell r="DA238">
            <v>1776.682</v>
          </cell>
          <cell r="DB238">
            <v>1762.259</v>
          </cell>
          <cell r="DC238">
            <v>1749.9949999999999</v>
          </cell>
          <cell r="DD238">
            <v>1738.02</v>
          </cell>
          <cell r="DE238">
            <v>1723.91</v>
          </cell>
          <cell r="DF238">
            <v>1712.03</v>
          </cell>
          <cell r="DG238">
            <v>1700.2190000000001</v>
          </cell>
          <cell r="DH238">
            <v>1686.9069999999999</v>
          </cell>
          <cell r="DI238">
            <v>1674.9860000000001</v>
          </cell>
          <cell r="DJ238">
            <v>1662.1</v>
          </cell>
          <cell r="DK238">
            <v>1648.6410000000001</v>
          </cell>
          <cell r="DL238">
            <v>1636.0740000000001</v>
          </cell>
          <cell r="DM238">
            <v>1623.797</v>
          </cell>
          <cell r="DN238">
            <v>1597.8920000000001</v>
          </cell>
          <cell r="DO238">
            <v>1597.8920000000001</v>
          </cell>
          <cell r="DP238">
            <v>1590.712</v>
          </cell>
          <cell r="DQ238">
            <v>1573.558</v>
          </cell>
          <cell r="DR238">
            <v>1561.519</v>
          </cell>
          <cell r="DS238">
            <v>1549.6590000000001</v>
          </cell>
          <cell r="DT238">
            <v>1536.2</v>
          </cell>
        </row>
        <row r="239">
          <cell r="A239" t="str">
            <v>Excellink-Secure Dollar Income Fund</v>
          </cell>
          <cell r="B239" t="str">
            <v>PT Asuransi Jiwa Sinarmas</v>
          </cell>
          <cell r="C239" t="str">
            <v>SMF</v>
          </cell>
          <cell r="E239" t="str">
            <v>Symanaged</v>
          </cell>
          <cell r="F239">
            <v>1703.69</v>
          </cell>
          <cell r="G239">
            <v>1653.39</v>
          </cell>
          <cell r="H239">
            <v>1632.57</v>
          </cell>
          <cell r="I239">
            <v>1593.88</v>
          </cell>
          <cell r="J239">
            <v>1603.11</v>
          </cell>
          <cell r="K239">
            <v>1553.64</v>
          </cell>
          <cell r="L239">
            <v>1608.55</v>
          </cell>
          <cell r="M239">
            <v>1685.95</v>
          </cell>
          <cell r="N239">
            <v>1700.58</v>
          </cell>
          <cell r="O239">
            <v>1775.0226</v>
          </cell>
          <cell r="P239">
            <v>1739.84</v>
          </cell>
          <cell r="Q239">
            <v>1815.25</v>
          </cell>
          <cell r="R239">
            <v>1834.67</v>
          </cell>
          <cell r="S239">
            <v>1804.71</v>
          </cell>
          <cell r="T239">
            <v>1767.05</v>
          </cell>
          <cell r="U239">
            <v>1725.95</v>
          </cell>
          <cell r="V239">
            <v>1689.56</v>
          </cell>
          <cell r="W239">
            <v>1706.76</v>
          </cell>
          <cell r="X239">
            <v>1745.99</v>
          </cell>
          <cell r="Y239">
            <v>1744.85</v>
          </cell>
          <cell r="Z239">
            <v>1689.68</v>
          </cell>
          <cell r="AA239">
            <v>1682.01</v>
          </cell>
          <cell r="AB239" t="e">
            <v>#N/A</v>
          </cell>
          <cell r="AC239" t="e">
            <v>#N/A</v>
          </cell>
          <cell r="AD239" t="e">
            <v>#N/A</v>
          </cell>
          <cell r="AE239" t="e">
            <v>#N/A</v>
          </cell>
          <cell r="AF239" t="e">
            <v>#N/A</v>
          </cell>
          <cell r="AG239" t="e">
            <v>#N/A</v>
          </cell>
          <cell r="AH239" t="e">
            <v>#N/A</v>
          </cell>
          <cell r="AI239" t="e">
            <v>#N/A</v>
          </cell>
          <cell r="AJ239" t="e">
            <v>#N/A</v>
          </cell>
          <cell r="AK239">
            <v>1483.7691</v>
          </cell>
          <cell r="AL239">
            <v>1483.7691</v>
          </cell>
          <cell r="AM239">
            <v>1483.7691</v>
          </cell>
          <cell r="AN239">
            <v>1483.7691</v>
          </cell>
          <cell r="AO239">
            <v>1483.7691</v>
          </cell>
          <cell r="AP239">
            <v>1483.7691</v>
          </cell>
          <cell r="AQ239">
            <v>1483.7691</v>
          </cell>
          <cell r="AR239">
            <v>1483.7691</v>
          </cell>
          <cell r="AS239">
            <v>1470.721</v>
          </cell>
          <cell r="AT239">
            <v>1452.4811</v>
          </cell>
          <cell r="AU239">
            <v>1443.4247</v>
          </cell>
          <cell r="AV239">
            <v>1426.8675000000001</v>
          </cell>
          <cell r="AW239">
            <v>1409.4482</v>
          </cell>
          <cell r="AX239">
            <v>1392.8208</v>
          </cell>
          <cell r="AY239">
            <v>1377.431</v>
          </cell>
          <cell r="AZ239">
            <v>1356.1975</v>
          </cell>
          <cell r="BA239">
            <v>1340.3373999999999</v>
          </cell>
          <cell r="BB239">
            <v>1322.4848</v>
          </cell>
          <cell r="BC239">
            <v>1305.9962</v>
          </cell>
          <cell r="BD239">
            <v>1291.7318</v>
          </cell>
          <cell r="BE239">
            <v>1275.6446000000001</v>
          </cell>
          <cell r="BF239">
            <v>1257.8751</v>
          </cell>
          <cell r="BG239">
            <v>1237.8004000000001</v>
          </cell>
          <cell r="BH239">
            <v>1220.8932</v>
          </cell>
          <cell r="BI239">
            <v>1205.1380999999999</v>
          </cell>
          <cell r="BJ239">
            <v>1189.0395000000001</v>
          </cell>
          <cell r="BK239">
            <v>1172.3955000000001</v>
          </cell>
          <cell r="BL239">
            <v>1156.2056</v>
          </cell>
          <cell r="BM239">
            <v>1142.5916</v>
          </cell>
          <cell r="BN239">
            <v>1128.7218</v>
          </cell>
          <cell r="BO239">
            <v>1113.7138</v>
          </cell>
          <cell r="BP239">
            <v>1.0645</v>
          </cell>
          <cell r="BQ239">
            <v>1.0645</v>
          </cell>
          <cell r="BR239">
            <v>1.0638000000000001</v>
          </cell>
          <cell r="BS239">
            <v>1.0625</v>
          </cell>
          <cell r="BT239">
            <v>1.0621</v>
          </cell>
          <cell r="BU239">
            <v>1.0610999999999999</v>
          </cell>
          <cell r="BV239">
            <v>1.0593999999999999</v>
          </cell>
          <cell r="BW239">
            <v>1.0577000000000001</v>
          </cell>
          <cell r="BX239">
            <v>1.0557000000000001</v>
          </cell>
          <cell r="BY239">
            <v>1.0538000000000001</v>
          </cell>
          <cell r="BZ239">
            <v>1.0516000000000001</v>
          </cell>
          <cell r="CA239">
            <v>1.0495000000000001</v>
          </cell>
          <cell r="CB239">
            <v>1.0469999999999999</v>
          </cell>
          <cell r="CC239">
            <v>1.0448999999999999</v>
          </cell>
          <cell r="CD239">
            <v>1.0427</v>
          </cell>
          <cell r="CE239">
            <v>1.0401</v>
          </cell>
          <cell r="CF239">
            <v>1.0373000000000001</v>
          </cell>
          <cell r="CG239">
            <v>1.0347</v>
          </cell>
          <cell r="CH239">
            <v>1.0318000000000001</v>
          </cell>
          <cell r="CI239">
            <v>1.0286999999999999</v>
          </cell>
          <cell r="CJ239">
            <v>1.0258</v>
          </cell>
          <cell r="CK239">
            <v>1.0223</v>
          </cell>
          <cell r="CL239">
            <v>1.0194000000000001</v>
          </cell>
          <cell r="CM239">
            <v>1.0163</v>
          </cell>
          <cell r="CN239">
            <v>1.0127999999999999</v>
          </cell>
          <cell r="CO239">
            <v>1.0119</v>
          </cell>
          <cell r="CP239">
            <v>1.0119</v>
          </cell>
          <cell r="CQ239">
            <v>1.0119</v>
          </cell>
          <cell r="CR239">
            <v>1.0119</v>
          </cell>
          <cell r="CS239">
            <v>1.0119</v>
          </cell>
          <cell r="CT239">
            <v>1.0119</v>
          </cell>
          <cell r="CU239">
            <v>1.0119</v>
          </cell>
          <cell r="CV239">
            <v>1.0119</v>
          </cell>
          <cell r="CW239">
            <v>1.0119</v>
          </cell>
          <cell r="CX239">
            <v>1.0119</v>
          </cell>
          <cell r="CY239">
            <v>1.0119</v>
          </cell>
          <cell r="CZ239">
            <v>1.0119</v>
          </cell>
          <cell r="DA239">
            <v>1.0119</v>
          </cell>
          <cell r="DB239">
            <v>1.0119</v>
          </cell>
          <cell r="DC239">
            <v>1.0119</v>
          </cell>
          <cell r="DD239">
            <v>1.0119</v>
          </cell>
          <cell r="DE239">
            <v>1.0119</v>
          </cell>
          <cell r="DF239">
            <v>1.0119</v>
          </cell>
          <cell r="DG239">
            <v>1.0119</v>
          </cell>
          <cell r="DH239">
            <v>1.0119</v>
          </cell>
          <cell r="DI239">
            <v>1.0119</v>
          </cell>
          <cell r="DJ239">
            <v>1.0119</v>
          </cell>
          <cell r="DK239">
            <v>1.0119</v>
          </cell>
          <cell r="DL239">
            <v>1.0119</v>
          </cell>
          <cell r="DM239">
            <v>1.0112000000000001</v>
          </cell>
          <cell r="DN239">
            <v>1.0099</v>
          </cell>
          <cell r="DO239">
            <v>1.0099</v>
          </cell>
          <cell r="DP239">
            <v>1.0093000000000001</v>
          </cell>
          <cell r="DQ239">
            <v>1.008</v>
          </cell>
          <cell r="DR239">
            <v>1.008</v>
          </cell>
          <cell r="DS239">
            <v>1.0074000000000001</v>
          </cell>
          <cell r="DT239">
            <v>1.0066999999999999</v>
          </cell>
        </row>
        <row r="240">
          <cell r="A240" t="str">
            <v>Excellink-Aggressive Syariah</v>
          </cell>
          <cell r="B240" t="str">
            <v>PT Asuransi Jiwa Sinarmas</v>
          </cell>
          <cell r="C240" t="str">
            <v>SEF</v>
          </cell>
          <cell r="D240" t="str">
            <v>SCBFF</v>
          </cell>
          <cell r="E240" t="str">
            <v>Syequity</v>
          </cell>
          <cell r="F240">
            <v>985.85</v>
          </cell>
          <cell r="G240">
            <v>978.39</v>
          </cell>
          <cell r="H240">
            <v>1772.04</v>
          </cell>
          <cell r="I240">
            <v>1772.04</v>
          </cell>
          <cell r="J240">
            <v>1772.04</v>
          </cell>
          <cell r="K240">
            <v>1772.15</v>
          </cell>
          <cell r="L240">
            <v>1772.15</v>
          </cell>
          <cell r="M240">
            <v>1772.15</v>
          </cell>
          <cell r="N240">
            <v>1703.08</v>
          </cell>
          <cell r="O240">
            <v>1600.04</v>
          </cell>
          <cell r="P240">
            <v>1606.21</v>
          </cell>
          <cell r="Q240">
            <v>1603.08</v>
          </cell>
          <cell r="R240">
            <v>1571.56</v>
          </cell>
          <cell r="S240">
            <v>1508.71</v>
          </cell>
          <cell r="T240">
            <v>1493.99</v>
          </cell>
          <cell r="U240">
            <v>1446.3</v>
          </cell>
          <cell r="V240">
            <v>1475.28</v>
          </cell>
          <cell r="W240">
            <v>1404.67</v>
          </cell>
          <cell r="X240">
            <v>1503.14</v>
          </cell>
          <cell r="Y240">
            <v>1606.23</v>
          </cell>
          <cell r="Z240">
            <v>1640.38</v>
          </cell>
          <cell r="AA240">
            <v>1767.3024</v>
          </cell>
          <cell r="AB240">
            <v>1715.14</v>
          </cell>
          <cell r="AC240">
            <v>1835.43</v>
          </cell>
          <cell r="AD240">
            <v>1888.6</v>
          </cell>
          <cell r="AE240">
            <v>1863.5</v>
          </cell>
          <cell r="AF240">
            <v>1839.79</v>
          </cell>
          <cell r="AG240">
            <v>1797.85</v>
          </cell>
          <cell r="AH240">
            <v>1748.26</v>
          </cell>
          <cell r="AI240">
            <v>1774.14</v>
          </cell>
          <cell r="AJ240">
            <v>1815.86</v>
          </cell>
          <cell r="AK240">
            <v>1814.32</v>
          </cell>
          <cell r="AL240">
            <v>1726.35</v>
          </cell>
          <cell r="AM240">
            <v>1739.15</v>
          </cell>
          <cell r="AN240">
            <v>1707.71</v>
          </cell>
          <cell r="AO240">
            <v>1685.7</v>
          </cell>
          <cell r="AP240">
            <v>1646.5</v>
          </cell>
          <cell r="AQ240">
            <v>1579.12</v>
          </cell>
          <cell r="AR240">
            <v>1537.05</v>
          </cell>
          <cell r="AS240">
            <v>1538.35</v>
          </cell>
          <cell r="AT240">
            <v>1628.63</v>
          </cell>
          <cell r="AU240">
            <v>1570.72</v>
          </cell>
          <cell r="AV240">
            <v>1564.81</v>
          </cell>
          <cell r="AW240">
            <v>1700.25</v>
          </cell>
          <cell r="AX240">
            <v>1819.53</v>
          </cell>
          <cell r="AY240">
            <v>1926.5235</v>
          </cell>
          <cell r="AZ240">
            <v>1853.2393999999999</v>
          </cell>
          <cell r="BA240">
            <v>1801.712</v>
          </cell>
          <cell r="BB240">
            <v>1736.5118</v>
          </cell>
          <cell r="BC240">
            <v>1621.2665</v>
          </cell>
          <cell r="BD240">
            <v>1591.3895</v>
          </cell>
          <cell r="BE240">
            <v>1591.3895</v>
          </cell>
          <cell r="BF240">
            <v>1576.0165</v>
          </cell>
          <cell r="BG240">
            <v>1610.1704</v>
          </cell>
          <cell r="BH240">
            <v>1571.2197000000001</v>
          </cell>
          <cell r="BI240">
            <v>1571.2197000000001</v>
          </cell>
          <cell r="BJ240">
            <v>1491.4118000000001</v>
          </cell>
          <cell r="BK240">
            <v>1522.2909999999999</v>
          </cell>
          <cell r="BL240">
            <v>1452.5650000000001</v>
          </cell>
          <cell r="BM240">
            <v>1411.4927</v>
          </cell>
          <cell r="BN240">
            <v>1526.4372000000001</v>
          </cell>
          <cell r="BO240">
            <v>1519.1686</v>
          </cell>
          <cell r="BP240">
            <v>1442.3230000000001</v>
          </cell>
          <cell r="BQ240">
            <v>1429.7126000000001</v>
          </cell>
          <cell r="BR240">
            <v>1382.5282</v>
          </cell>
          <cell r="BS240">
            <v>1315.5157999999999</v>
          </cell>
          <cell r="BT240">
            <v>1374.2244000000001</v>
          </cell>
          <cell r="BU240">
            <v>1269.8506</v>
          </cell>
          <cell r="BV240">
            <v>1382.8641</v>
          </cell>
          <cell r="BW240">
            <v>1494.8512000000001</v>
          </cell>
          <cell r="BX240">
            <v>1373.6913999999999</v>
          </cell>
          <cell r="BY240">
            <v>1378.2325000000001</v>
          </cell>
          <cell r="BZ240">
            <v>1367.2743</v>
          </cell>
          <cell r="CA240">
            <v>1314.6054999999999</v>
          </cell>
          <cell r="CB240">
            <v>1260.4045000000001</v>
          </cell>
          <cell r="CC240">
            <v>1282.9347</v>
          </cell>
          <cell r="CD240">
            <v>1372.6373000000001</v>
          </cell>
          <cell r="CE240">
            <v>1346.1226999999999</v>
          </cell>
          <cell r="CF240">
            <v>1384.5056999999999</v>
          </cell>
          <cell r="CG240">
            <v>1318.2768000000001</v>
          </cell>
          <cell r="CH240">
            <v>1217.4228000000001</v>
          </cell>
          <cell r="CI240">
            <v>1228.5737999999999</v>
          </cell>
          <cell r="CJ240">
            <v>1159.0903000000001</v>
          </cell>
          <cell r="CK240">
            <v>1109.3320000000001</v>
          </cell>
          <cell r="CL240">
            <v>1222.0927999999999</v>
          </cell>
          <cell r="CM240">
            <v>1177.1803</v>
          </cell>
          <cell r="CN240">
            <v>1121.7054000000001</v>
          </cell>
          <cell r="CO240">
            <v>1156.896</v>
          </cell>
          <cell r="CP240">
            <v>1125.4335000000001</v>
          </cell>
          <cell r="CQ240">
            <v>1083.7274</v>
          </cell>
          <cell r="CR240">
            <v>1075.9259999999999</v>
          </cell>
          <cell r="CS240">
            <v>1114.6171999999999</v>
          </cell>
          <cell r="CT240">
            <v>1098.8676</v>
          </cell>
          <cell r="CU240">
            <v>1068.4179999999999</v>
          </cell>
          <cell r="CV240">
            <v>955.16790000000003</v>
          </cell>
          <cell r="CW240">
            <v>900.41980000000001</v>
          </cell>
          <cell r="CX240">
            <v>764.33879999999999</v>
          </cell>
          <cell r="CY240" t="e">
            <v>#N/A</v>
          </cell>
          <cell r="CZ240" t="e">
            <v>#N/A</v>
          </cell>
          <cell r="DA240" t="e">
            <v>#N/A</v>
          </cell>
          <cell r="DB240" t="e">
            <v>#N/A</v>
          </cell>
          <cell r="DC240" t="e">
            <v>#N/A</v>
          </cell>
          <cell r="DD240" t="e">
            <v>#N/A</v>
          </cell>
          <cell r="DE240" t="e">
            <v>#N/A</v>
          </cell>
          <cell r="DF240" t="e">
            <v>#N/A</v>
          </cell>
          <cell r="DG240" t="e">
            <v>#N/A</v>
          </cell>
          <cell r="DH240" t="e">
            <v>#N/A</v>
          </cell>
          <cell r="DI240" t="e">
            <v>#N/A</v>
          </cell>
          <cell r="DJ240" t="e">
            <v>#N/A</v>
          </cell>
          <cell r="DK240" t="e">
            <v>#N/A</v>
          </cell>
          <cell r="DL240" t="e">
            <v>#N/A</v>
          </cell>
          <cell r="DM240" t="e">
            <v>#N/A</v>
          </cell>
          <cell r="DN240" t="e">
            <v>#N/A</v>
          </cell>
          <cell r="DO240" t="e">
            <v>#N/A</v>
          </cell>
          <cell r="DP240" t="e">
            <v>#N/A</v>
          </cell>
          <cell r="DQ240" t="e">
            <v>#N/A</v>
          </cell>
          <cell r="DR240" t="e">
            <v>#N/A</v>
          </cell>
          <cell r="DS240" t="e">
            <v>#N/A</v>
          </cell>
          <cell r="DT240">
            <v>1009.8526000000001</v>
          </cell>
        </row>
        <row r="241">
          <cell r="A241" t="str">
            <v>Excellink-Dynamic Syariah</v>
          </cell>
          <cell r="B241" t="str">
            <v>PT Asuransi Jiwa Sinarmas</v>
          </cell>
          <cell r="C241" t="str">
            <v>SMF</v>
          </cell>
          <cell r="E241" t="str">
            <v>Symanaged</v>
          </cell>
          <cell r="H241">
            <v>1867.47</v>
          </cell>
          <cell r="I241">
            <v>1867.47</v>
          </cell>
          <cell r="J241">
            <v>1867.47</v>
          </cell>
          <cell r="K241">
            <v>1850.38</v>
          </cell>
          <cell r="L241">
            <v>1850.38</v>
          </cell>
          <cell r="M241">
            <v>1850.38</v>
          </cell>
          <cell r="N241">
            <v>1808.22</v>
          </cell>
          <cell r="O241">
            <v>1744.68</v>
          </cell>
          <cell r="P241">
            <v>1731.01</v>
          </cell>
          <cell r="Q241">
            <v>1727.39</v>
          </cell>
          <cell r="R241">
            <v>1703.69</v>
          </cell>
          <cell r="S241">
            <v>1653.39</v>
          </cell>
          <cell r="T241">
            <v>1632.57</v>
          </cell>
          <cell r="U241">
            <v>1593.88</v>
          </cell>
          <cell r="V241">
            <v>1603.11</v>
          </cell>
          <cell r="W241">
            <v>1553.64</v>
          </cell>
          <cell r="X241">
            <v>1608.55</v>
          </cell>
          <cell r="Y241">
            <v>1685.95</v>
          </cell>
          <cell r="Z241">
            <v>1700.58</v>
          </cell>
          <cell r="AA241">
            <v>1775.0226</v>
          </cell>
          <cell r="AB241">
            <v>1739.84</v>
          </cell>
          <cell r="AC241">
            <v>1815.25</v>
          </cell>
          <cell r="AD241">
            <v>1834.67</v>
          </cell>
          <cell r="AE241">
            <v>1804.71</v>
          </cell>
          <cell r="AF241">
            <v>1767.05</v>
          </cell>
          <cell r="AG241">
            <v>1725.95</v>
          </cell>
          <cell r="AH241">
            <v>1689.56</v>
          </cell>
          <cell r="AI241">
            <v>1706.76</v>
          </cell>
          <cell r="AJ241">
            <v>1745.99</v>
          </cell>
          <cell r="AK241">
            <v>1744.85</v>
          </cell>
          <cell r="AL241">
            <v>1689.68</v>
          </cell>
          <cell r="AM241">
            <v>1682.01</v>
          </cell>
          <cell r="AN241">
            <v>1669.04</v>
          </cell>
          <cell r="AO241">
            <v>1661.59</v>
          </cell>
          <cell r="AP241">
            <v>1624.55</v>
          </cell>
          <cell r="AQ241">
            <v>1585.48</v>
          </cell>
          <cell r="AR241">
            <v>1557.11</v>
          </cell>
          <cell r="AS241">
            <v>1551.18</v>
          </cell>
          <cell r="AT241">
            <v>1609.27</v>
          </cell>
          <cell r="AU241">
            <v>1574.83</v>
          </cell>
          <cell r="AV241">
            <v>1604.89</v>
          </cell>
          <cell r="AW241">
            <v>1688.63</v>
          </cell>
          <cell r="AX241">
            <v>1738.34</v>
          </cell>
          <cell r="AY241">
            <v>1830.3731</v>
          </cell>
          <cell r="AZ241">
            <v>1768.3859</v>
          </cell>
          <cell r="BA241">
            <v>1717.6622</v>
          </cell>
          <cell r="BB241">
            <v>1678.873</v>
          </cell>
          <cell r="BC241">
            <v>1597.1862000000001</v>
          </cell>
          <cell r="BD241">
            <v>1571.3371999999999</v>
          </cell>
          <cell r="BE241">
            <v>1571.3371999999999</v>
          </cell>
          <cell r="BF241">
            <v>1565.2808</v>
          </cell>
          <cell r="BG241">
            <v>1574.2599</v>
          </cell>
          <cell r="BH241">
            <v>1551.6666</v>
          </cell>
          <cell r="BI241">
            <v>1551.6666</v>
          </cell>
          <cell r="BJ241">
            <v>1515.5577000000001</v>
          </cell>
          <cell r="BK241">
            <v>1533.3359</v>
          </cell>
          <cell r="BL241">
            <v>1483.7344000000001</v>
          </cell>
          <cell r="BM241">
            <v>1459.1259</v>
          </cell>
          <cell r="BN241">
            <v>1530.1669999999999</v>
          </cell>
          <cell r="BO241">
            <v>1531.0282999999999</v>
          </cell>
          <cell r="BP241">
            <v>1475.2402999999999</v>
          </cell>
          <cell r="BQ241">
            <v>1464.288</v>
          </cell>
          <cell r="BR241">
            <v>1433.3871999999999</v>
          </cell>
          <cell r="BS241">
            <v>1401.9938999999999</v>
          </cell>
          <cell r="BT241">
            <v>1421.2729999999999</v>
          </cell>
          <cell r="BU241">
            <v>1356.7855999999999</v>
          </cell>
          <cell r="BV241">
            <v>1415.3969</v>
          </cell>
          <cell r="BW241">
            <v>1477.6011000000001</v>
          </cell>
          <cell r="BX241">
            <v>1396.413</v>
          </cell>
          <cell r="BY241">
            <v>1401.3525999999999</v>
          </cell>
          <cell r="BZ241">
            <v>1398.9033999999999</v>
          </cell>
          <cell r="CA241">
            <v>1366.3596</v>
          </cell>
          <cell r="CB241">
            <v>1336.1831</v>
          </cell>
          <cell r="CC241">
            <v>1350.0293999999999</v>
          </cell>
          <cell r="CD241">
            <v>1412.1931</v>
          </cell>
          <cell r="CE241">
            <v>1403.3824999999999</v>
          </cell>
          <cell r="CF241">
            <v>1427.1134999999999</v>
          </cell>
          <cell r="CG241">
            <v>1398.8915</v>
          </cell>
          <cell r="CH241">
            <v>1327.3924999999999</v>
          </cell>
          <cell r="CI241">
            <v>1339.7023999999999</v>
          </cell>
          <cell r="CJ241">
            <v>1287.2655</v>
          </cell>
          <cell r="CK241">
            <v>1248.0320999999999</v>
          </cell>
          <cell r="CL241">
            <v>1332.0170000000001</v>
          </cell>
          <cell r="CM241">
            <v>1300.7002</v>
          </cell>
          <cell r="CN241">
            <v>1248.7067999999999</v>
          </cell>
          <cell r="CO241">
            <v>1272.4046000000001</v>
          </cell>
          <cell r="CP241">
            <v>1242.6011000000001</v>
          </cell>
          <cell r="CQ241">
            <v>1204.9061999999999</v>
          </cell>
          <cell r="CR241">
            <v>1194.2411999999999</v>
          </cell>
          <cell r="CS241">
            <v>1216.2973999999999</v>
          </cell>
          <cell r="CT241">
            <v>1206.3298</v>
          </cell>
          <cell r="CU241">
            <v>1189.5535</v>
          </cell>
          <cell r="CV241">
            <v>1125.9835</v>
          </cell>
          <cell r="CW241">
            <v>1088.3545999999999</v>
          </cell>
          <cell r="CX241">
            <v>991.83019999999999</v>
          </cell>
          <cell r="CY241">
            <v>910.15290000000005</v>
          </cell>
          <cell r="CZ241">
            <v>896.45129999999995</v>
          </cell>
          <cell r="DA241">
            <v>879.23630000000003</v>
          </cell>
          <cell r="DB241">
            <v>874.62099999999998</v>
          </cell>
          <cell r="DC241">
            <v>839.06280000000004</v>
          </cell>
          <cell r="DD241">
            <v>827.37440000000004</v>
          </cell>
          <cell r="DE241">
            <v>1018.7361</v>
          </cell>
          <cell r="DF241">
            <v>1165.7118</v>
          </cell>
          <cell r="DG241">
            <v>1222.2251000000001</v>
          </cell>
          <cell r="DH241">
            <v>1307.6455000000001</v>
          </cell>
          <cell r="DI241">
            <v>1318.3275000000001</v>
          </cell>
          <cell r="DJ241">
            <v>1265.2139999999999</v>
          </cell>
          <cell r="DK241">
            <v>1269.2847999999999</v>
          </cell>
          <cell r="DL241">
            <v>1341.5311999999999</v>
          </cell>
          <cell r="DM241">
            <v>1285.221</v>
          </cell>
          <cell r="DN241">
            <v>1291.5663</v>
          </cell>
          <cell r="DO241">
            <v>1291.5663</v>
          </cell>
          <cell r="DP241">
            <v>1211.8784000000001</v>
          </cell>
          <cell r="DQ241">
            <v>1133.7834</v>
          </cell>
          <cell r="DR241">
            <v>1093.9867999999999</v>
          </cell>
          <cell r="DS241">
            <v>1096.0063</v>
          </cell>
          <cell r="DT241">
            <v>1074.3547000000001</v>
          </cell>
        </row>
        <row r="242">
          <cell r="A242" t="str">
            <v>Excellink-Fixed Income Syariah</v>
          </cell>
          <cell r="B242" t="str">
            <v>PT Asuransi Jiwa Sinarmas</v>
          </cell>
          <cell r="C242" t="str">
            <v>SCBF</v>
          </cell>
          <cell r="D242" t="str">
            <v>SCBFF</v>
          </cell>
          <cell r="E242" t="str">
            <v>Syfixed</v>
          </cell>
          <cell r="F242">
            <v>1057.43</v>
          </cell>
          <cell r="G242">
            <v>1052.75</v>
          </cell>
          <cell r="H242">
            <v>1049.5899999999999</v>
          </cell>
          <cell r="I242">
            <v>1041.26</v>
          </cell>
          <cell r="J242">
            <v>1041.26</v>
          </cell>
          <cell r="K242">
            <v>1027.05</v>
          </cell>
          <cell r="L242">
            <v>1027.05</v>
          </cell>
          <cell r="M242">
            <v>1027.05</v>
          </cell>
          <cell r="N242">
            <v>1024.21</v>
          </cell>
          <cell r="O242">
            <v>1018.29</v>
          </cell>
          <cell r="P242">
            <v>1021.42</v>
          </cell>
          <cell r="Q242">
            <v>996.25</v>
          </cell>
          <cell r="R242">
            <v>985.85</v>
          </cell>
          <cell r="S242">
            <v>978.39</v>
          </cell>
          <cell r="T242">
            <v>975.42</v>
          </cell>
          <cell r="U242">
            <v>964.81</v>
          </cell>
          <cell r="V242">
            <v>955.26</v>
          </cell>
          <cell r="W242">
            <v>939.8</v>
          </cell>
          <cell r="X242">
            <v>943.34</v>
          </cell>
          <cell r="Y242">
            <v>942.25</v>
          </cell>
          <cell r="Z242">
            <v>940.87</v>
          </cell>
          <cell r="AA242">
            <v>939.85</v>
          </cell>
          <cell r="AB242">
            <v>938.87</v>
          </cell>
          <cell r="AC242">
            <v>937.86</v>
          </cell>
          <cell r="AD242">
            <v>898.3</v>
          </cell>
          <cell r="AE242">
            <v>787.85</v>
          </cell>
          <cell r="AF242">
            <v>735.34</v>
          </cell>
          <cell r="AG242">
            <v>733.39</v>
          </cell>
          <cell r="AH242">
            <v>728.68</v>
          </cell>
          <cell r="AI242">
            <v>726.47</v>
          </cell>
          <cell r="AJ242">
            <v>723.34</v>
          </cell>
          <cell r="AK242">
            <v>717.82</v>
          </cell>
          <cell r="AL242">
            <v>713.91</v>
          </cell>
          <cell r="AM242">
            <v>708.74</v>
          </cell>
          <cell r="AN242">
            <v>703.52</v>
          </cell>
          <cell r="AO242">
            <v>696.41</v>
          </cell>
          <cell r="AP242">
            <v>689.52</v>
          </cell>
          <cell r="AQ242">
            <v>686.82</v>
          </cell>
          <cell r="AR242">
            <v>686.45</v>
          </cell>
          <cell r="AS242">
            <v>683.31</v>
          </cell>
          <cell r="AT242">
            <v>704.65</v>
          </cell>
          <cell r="AU242">
            <v>700.85</v>
          </cell>
          <cell r="AV242">
            <v>694.23</v>
          </cell>
          <cell r="AW242">
            <v>705.28</v>
          </cell>
          <cell r="AX242">
            <v>702.38</v>
          </cell>
          <cell r="AY242">
            <v>720.99490000000003</v>
          </cell>
          <cell r="AZ242">
            <v>716.77049999999997</v>
          </cell>
          <cell r="BA242">
            <v>714.04579999999999</v>
          </cell>
          <cell r="BB242">
            <v>709.17610000000002</v>
          </cell>
          <cell r="BC242">
            <v>706.39599999999996</v>
          </cell>
          <cell r="BD242">
            <v>703.54899999999998</v>
          </cell>
          <cell r="BE242">
            <v>697.89840000000004</v>
          </cell>
          <cell r="BF242">
            <v>697.89840000000004</v>
          </cell>
          <cell r="BG242">
            <v>692.34699999999998</v>
          </cell>
          <cell r="BH242">
            <v>689.02350000000001</v>
          </cell>
          <cell r="BI242">
            <v>685.9203</v>
          </cell>
          <cell r="BJ242">
            <v>685.9203</v>
          </cell>
          <cell r="BK242">
            <v>682.43650000000002</v>
          </cell>
          <cell r="BL242">
            <v>678.33540000000005</v>
          </cell>
          <cell r="BM242">
            <v>673.91800000000001</v>
          </cell>
          <cell r="BN242">
            <v>689.74199999999996</v>
          </cell>
          <cell r="BO242">
            <v>726.2663</v>
          </cell>
          <cell r="BP242">
            <v>746.84109999999998</v>
          </cell>
          <cell r="BQ242">
            <v>790.21019999999999</v>
          </cell>
          <cell r="BR242">
            <v>836.09019999999998</v>
          </cell>
          <cell r="BS242">
            <v>887.1277</v>
          </cell>
          <cell r="BT242">
            <v>911.86199999999997</v>
          </cell>
          <cell r="BU242">
            <v>960.67840000000001</v>
          </cell>
          <cell r="BV242">
            <v>986.40319999999997</v>
          </cell>
          <cell r="BW242">
            <v>1012.7405</v>
          </cell>
          <cell r="BX242">
            <v>1014.4091</v>
          </cell>
          <cell r="BY242">
            <v>1016.0029</v>
          </cell>
          <cell r="BZ242">
            <v>1017.5279</v>
          </cell>
          <cell r="CA242">
            <v>1018.8988000000001</v>
          </cell>
          <cell r="CB242">
            <v>1020.1926</v>
          </cell>
          <cell r="CC242">
            <v>1022.5493</v>
          </cell>
          <cell r="CD242">
            <v>1024.8353</v>
          </cell>
          <cell r="CE242">
            <v>1027.008</v>
          </cell>
          <cell r="CF242">
            <v>1026.4958999999999</v>
          </cell>
          <cell r="CG242">
            <v>1025.3394000000001</v>
          </cell>
          <cell r="CH242">
            <v>1024.1012000000001</v>
          </cell>
          <cell r="CI242">
            <v>1022.9193</v>
          </cell>
          <cell r="CJ242">
            <v>1022.1</v>
          </cell>
          <cell r="CK242">
            <v>1021.5252</v>
          </cell>
          <cell r="CL242">
            <v>1020.2203</v>
          </cell>
          <cell r="CM242">
            <v>1019.5721</v>
          </cell>
          <cell r="CN242">
            <v>1018.5022</v>
          </cell>
          <cell r="CO242">
            <v>1017.3472</v>
          </cell>
          <cell r="CP242">
            <v>1016.1073</v>
          </cell>
          <cell r="CQ242">
            <v>1014.7978000000001</v>
          </cell>
          <cell r="CR242">
            <v>1013.7664</v>
          </cell>
          <cell r="CS242">
            <v>1012.3612000000001</v>
          </cell>
          <cell r="CT242">
            <v>1010.7696999999999</v>
          </cell>
          <cell r="CU242">
            <v>1009.0732</v>
          </cell>
          <cell r="CV242">
            <v>1007.3038</v>
          </cell>
          <cell r="CW242">
            <v>1005.5266</v>
          </cell>
          <cell r="CX242">
            <v>1004.0118</v>
          </cell>
          <cell r="CY242">
            <v>1002.901</v>
          </cell>
          <cell r="CZ242">
            <v>1001.4268</v>
          </cell>
          <cell r="DA242">
            <v>1000</v>
          </cell>
          <cell r="DB242">
            <v>1000</v>
          </cell>
          <cell r="DC242" t="e">
            <v>#N/A</v>
          </cell>
          <cell r="DD242" t="e">
            <v>#N/A</v>
          </cell>
          <cell r="DE242" t="e">
            <v>#N/A</v>
          </cell>
          <cell r="DF242" t="e">
            <v>#N/A</v>
          </cell>
          <cell r="DG242" t="e">
            <v>#N/A</v>
          </cell>
          <cell r="DH242" t="e">
            <v>#N/A</v>
          </cell>
          <cell r="DI242" t="e">
            <v>#N/A</v>
          </cell>
          <cell r="DJ242" t="e">
            <v>#N/A</v>
          </cell>
          <cell r="DK242" t="e">
            <v>#N/A</v>
          </cell>
          <cell r="DL242" t="e">
            <v>#N/A</v>
          </cell>
          <cell r="DM242" t="e">
            <v>#N/A</v>
          </cell>
          <cell r="DN242" t="e">
            <v>#N/A</v>
          </cell>
          <cell r="DO242" t="e">
            <v>#N/A</v>
          </cell>
          <cell r="DP242" t="e">
            <v>#N/A</v>
          </cell>
          <cell r="DQ242" t="e">
            <v>#N/A</v>
          </cell>
          <cell r="DR242" t="e">
            <v>#N/A</v>
          </cell>
          <cell r="DS242" t="e">
            <v>#N/A</v>
          </cell>
          <cell r="DT242" t="e">
            <v>#N/A</v>
          </cell>
        </row>
        <row r="243">
          <cell r="A243" t="str">
            <v>BPPI Plus Fund-1</v>
          </cell>
          <cell r="B243" t="str">
            <v>PT Asuransi Jiwa Sinarmas</v>
          </cell>
          <cell r="X243">
            <v>1606.5101</v>
          </cell>
          <cell r="Y243">
            <v>1606.5101</v>
          </cell>
          <cell r="Z243">
            <v>1605.4715000000001</v>
          </cell>
          <cell r="AA243">
            <v>1593.1913999999999</v>
          </cell>
          <cell r="AB243">
            <v>1606.5101</v>
          </cell>
          <cell r="AC243">
            <v>1606.5101</v>
          </cell>
          <cell r="AD243">
            <v>1606.5101</v>
          </cell>
          <cell r="AE243">
            <v>1606.5101</v>
          </cell>
          <cell r="AF243">
            <v>1606.5101</v>
          </cell>
          <cell r="AG243">
            <v>1605.4715000000001</v>
          </cell>
          <cell r="AH243">
            <v>1593.1913999999999</v>
          </cell>
          <cell r="AI243">
            <v>1578.2094999999999</v>
          </cell>
          <cell r="AJ243">
            <v>1575.7722000000001</v>
          </cell>
          <cell r="AK243">
            <v>1549.183</v>
          </cell>
          <cell r="AL243">
            <v>1548.4848999999999</v>
          </cell>
          <cell r="AM243">
            <v>1547.4449</v>
          </cell>
          <cell r="AN243">
            <v>1533.5649000000001</v>
          </cell>
          <cell r="AO243">
            <v>1518.1641</v>
          </cell>
          <cell r="AP243">
            <v>1519.1475</v>
          </cell>
          <cell r="AQ243">
            <v>1490.4614999999999</v>
          </cell>
          <cell r="AR243">
            <v>1491.0607</v>
          </cell>
          <cell r="AS243">
            <v>1491.6352999999999</v>
          </cell>
          <cell r="AT243">
            <v>1478.5037</v>
          </cell>
          <cell r="AU243">
            <v>1463.1709000000001</v>
          </cell>
          <cell r="AV243">
            <v>1463.9703</v>
          </cell>
          <cell r="AW243">
            <v>1451.3979999999999</v>
          </cell>
          <cell r="AX243">
            <v>1437.0352</v>
          </cell>
          <cell r="AY243">
            <v>1437.4157</v>
          </cell>
          <cell r="AZ243">
            <v>1411.4092000000001</v>
          </cell>
          <cell r="BA243">
            <v>1411.5364999999999</v>
          </cell>
          <cell r="BB243">
            <v>1411.9206999999999</v>
          </cell>
          <cell r="BC243">
            <v>1385.1061</v>
          </cell>
          <cell r="BD243">
            <v>1384.9519</v>
          </cell>
          <cell r="BE243">
            <v>1356.9218000000001</v>
          </cell>
          <cell r="BF243">
            <v>1347.9287999999999</v>
          </cell>
          <cell r="BG243">
            <v>1350.5497</v>
          </cell>
          <cell r="BH243">
            <v>1324.8295000000001</v>
          </cell>
          <cell r="BI243">
            <v>1314.9844000000001</v>
          </cell>
          <cell r="BJ243">
            <v>1317.5758000000001</v>
          </cell>
          <cell r="BK243">
            <v>1295.3911000000001</v>
          </cell>
          <cell r="BL243">
            <v>1291.3284000000001</v>
          </cell>
          <cell r="BM243">
            <v>1292.0322000000001</v>
          </cell>
          <cell r="BN243">
            <v>1289.6016999999999</v>
          </cell>
          <cell r="BO243">
            <v>1284.2738999999999</v>
          </cell>
          <cell r="BP243">
            <v>967.35850000000005</v>
          </cell>
          <cell r="BQ243">
            <v>967.35850000000005</v>
          </cell>
          <cell r="BR243">
            <v>977.35850000000005</v>
          </cell>
          <cell r="BS243">
            <v>977.35850000000005</v>
          </cell>
          <cell r="BT243">
            <v>977.35850000000005</v>
          </cell>
          <cell r="BU243">
            <v>997.35850000000005</v>
          </cell>
          <cell r="BV243">
            <v>997.35850000000005</v>
          </cell>
          <cell r="BW243">
            <v>997.35850000000005</v>
          </cell>
          <cell r="BX243">
            <v>977.35850000000005</v>
          </cell>
          <cell r="BY243">
            <v>977.35850000000005</v>
          </cell>
          <cell r="BZ243">
            <v>957.35850000000005</v>
          </cell>
          <cell r="CA243">
            <v>927.35850000000005</v>
          </cell>
          <cell r="CB243">
            <v>907.35850000000005</v>
          </cell>
          <cell r="CC243">
            <v>907.35850000000005</v>
          </cell>
          <cell r="CD243">
            <v>897.35850000000005</v>
          </cell>
          <cell r="CE243">
            <v>897.35850000000005</v>
          </cell>
          <cell r="CF243">
            <v>877.35850000000005</v>
          </cell>
          <cell r="CG243">
            <v>857.35850000000005</v>
          </cell>
          <cell r="CH243">
            <v>837.35850000000005</v>
          </cell>
          <cell r="CI243">
            <v>817.35850000000005</v>
          </cell>
          <cell r="CJ243">
            <v>777.35850000000005</v>
          </cell>
          <cell r="CK243">
            <v>767.35850000000005</v>
          </cell>
          <cell r="CL243">
            <v>747.35850000000005</v>
          </cell>
          <cell r="CM243">
            <v>717.35850000000005</v>
          </cell>
          <cell r="CN243">
            <v>697.35850000000005</v>
          </cell>
          <cell r="CO243">
            <v>682.35850000000005</v>
          </cell>
          <cell r="CP243">
            <v>662.35850000000005</v>
          </cell>
          <cell r="CQ243">
            <v>642.35850000000005</v>
          </cell>
          <cell r="CR243">
            <v>642.35850000000005</v>
          </cell>
          <cell r="CS243">
            <v>605.35850000000005</v>
          </cell>
          <cell r="CT243">
            <v>597.35850000000005</v>
          </cell>
          <cell r="CU243">
            <v>587.35850000000005</v>
          </cell>
          <cell r="CV243">
            <v>542.35850000000005</v>
          </cell>
          <cell r="CW243">
            <v>517.35850000000005</v>
          </cell>
          <cell r="CX243">
            <v>457.35849999999999</v>
          </cell>
          <cell r="CY243">
            <v>397.35849999999999</v>
          </cell>
          <cell r="CZ243">
            <v>337.35849999999999</v>
          </cell>
          <cell r="DA243">
            <v>410.35849999999999</v>
          </cell>
          <cell r="DB243">
            <v>471.75200000000001</v>
          </cell>
          <cell r="DC243">
            <v>300.12360000000001</v>
          </cell>
          <cell r="DD243">
            <v>297.94869999999997</v>
          </cell>
          <cell r="DE243">
            <v>701.59349999999995</v>
          </cell>
          <cell r="DF243">
            <v>787.55529999999999</v>
          </cell>
          <cell r="DG243">
            <v>801.51700000000005</v>
          </cell>
          <cell r="DH243">
            <v>805.02520000000004</v>
          </cell>
          <cell r="DI243">
            <v>846.98699999999997</v>
          </cell>
          <cell r="DJ243">
            <v>860.92190000000005</v>
          </cell>
          <cell r="DK243">
            <v>873.45690000000002</v>
          </cell>
          <cell r="DL243">
            <v>950.21870000000001</v>
          </cell>
          <cell r="DM243">
            <v>943.78039999999999</v>
          </cell>
          <cell r="DN243" t="e">
            <v>#N/A</v>
          </cell>
          <cell r="DO243" t="e">
            <v>#N/A</v>
          </cell>
          <cell r="DP243" t="e">
            <v>#N/A</v>
          </cell>
          <cell r="DQ243" t="e">
            <v>#N/A</v>
          </cell>
          <cell r="DR243" t="e">
            <v>#N/A</v>
          </cell>
          <cell r="DS243" t="e">
            <v>#N/A</v>
          </cell>
          <cell r="DT243" t="e">
            <v>#N/A</v>
          </cell>
        </row>
        <row r="244">
          <cell r="A244" t="str">
            <v>BPPI Plus Fund-2</v>
          </cell>
          <cell r="B244" t="str">
            <v>PT Asuransi Jiwa Sinarmas</v>
          </cell>
          <cell r="X244">
            <v>1909.5462</v>
          </cell>
          <cell r="Y244">
            <v>1909.5462</v>
          </cell>
          <cell r="Z244">
            <v>1870.7823000000001</v>
          </cell>
          <cell r="AA244">
            <v>1835.7901999999999</v>
          </cell>
          <cell r="AB244">
            <v>1909.5462</v>
          </cell>
          <cell r="AC244">
            <v>1909.5462</v>
          </cell>
          <cell r="AD244">
            <v>1909.5462</v>
          </cell>
          <cell r="AE244">
            <v>1909.5462</v>
          </cell>
          <cell r="AF244">
            <v>1909.5462</v>
          </cell>
          <cell r="AG244">
            <v>1870.7823000000001</v>
          </cell>
          <cell r="AH244">
            <v>1835.7901999999999</v>
          </cell>
          <cell r="AI244">
            <v>1853.6519000000001</v>
          </cell>
          <cell r="AJ244">
            <v>1792.9313</v>
          </cell>
          <cell r="AK244">
            <v>1832.0227</v>
          </cell>
          <cell r="AL244">
            <v>1888.1796999999999</v>
          </cell>
          <cell r="AM244">
            <v>1824.6516999999999</v>
          </cell>
          <cell r="AN244">
            <v>1822.3150000000001</v>
          </cell>
          <cell r="AO244">
            <v>1815.2750000000001</v>
          </cell>
          <cell r="AP244">
            <v>1786.614</v>
          </cell>
          <cell r="AQ244">
            <v>1757.3877</v>
          </cell>
          <cell r="AR244">
            <v>1764.7021</v>
          </cell>
          <cell r="AS244">
            <v>1789.1291000000001</v>
          </cell>
          <cell r="AT244">
            <v>1774.8037999999999</v>
          </cell>
          <cell r="AU244">
            <v>1779.7565999999999</v>
          </cell>
          <cell r="AV244">
            <v>1747.4403</v>
          </cell>
          <cell r="AW244">
            <v>1708.3332</v>
          </cell>
          <cell r="AX244">
            <v>1696.9638</v>
          </cell>
          <cell r="AY244">
            <v>1663.0698</v>
          </cell>
          <cell r="AZ244">
            <v>1637.8942999999999</v>
          </cell>
          <cell r="BA244">
            <v>1667.6950999999999</v>
          </cell>
          <cell r="BB244">
            <v>1641.3244999999999</v>
          </cell>
          <cell r="BC244">
            <v>1599.799</v>
          </cell>
          <cell r="BD244">
            <v>1605.2648999999999</v>
          </cell>
          <cell r="BE244">
            <v>1593.8142</v>
          </cell>
          <cell r="BF244">
            <v>1567.8804</v>
          </cell>
          <cell r="BG244">
            <v>1565.6527000000001</v>
          </cell>
          <cell r="BH244">
            <v>1560.3658</v>
          </cell>
          <cell r="BI244">
            <v>1551.4052999999999</v>
          </cell>
          <cell r="BJ244">
            <v>1532.0793000000001</v>
          </cell>
          <cell r="BK244">
            <v>1503.4740999999999</v>
          </cell>
          <cell r="BL244">
            <v>1492.7040999999999</v>
          </cell>
          <cell r="BM244">
            <v>1480.5597</v>
          </cell>
          <cell r="BN244">
            <v>1464.2744</v>
          </cell>
          <cell r="BO244">
            <v>1452.7867000000001</v>
          </cell>
          <cell r="BP244">
            <v>830</v>
          </cell>
          <cell r="BQ244">
            <v>830</v>
          </cell>
          <cell r="BR244">
            <v>840</v>
          </cell>
          <cell r="BS244">
            <v>840</v>
          </cell>
          <cell r="BT244">
            <v>840</v>
          </cell>
          <cell r="BU244">
            <v>860</v>
          </cell>
          <cell r="BV244">
            <v>850</v>
          </cell>
          <cell r="BW244">
            <v>850</v>
          </cell>
          <cell r="BX244">
            <v>830</v>
          </cell>
          <cell r="BY244">
            <v>830</v>
          </cell>
          <cell r="BZ244">
            <v>810</v>
          </cell>
          <cell r="CA244">
            <v>780</v>
          </cell>
          <cell r="CB244">
            <v>770</v>
          </cell>
          <cell r="CC244">
            <v>770</v>
          </cell>
          <cell r="CD244">
            <v>770</v>
          </cell>
          <cell r="CE244">
            <v>770</v>
          </cell>
          <cell r="CF244">
            <v>760</v>
          </cell>
          <cell r="CG244">
            <v>740</v>
          </cell>
          <cell r="CH244">
            <v>720</v>
          </cell>
          <cell r="CI244">
            <v>700</v>
          </cell>
          <cell r="CJ244">
            <v>680</v>
          </cell>
          <cell r="CK244">
            <v>680</v>
          </cell>
          <cell r="CL244">
            <v>665</v>
          </cell>
          <cell r="CM244">
            <v>635</v>
          </cell>
          <cell r="CN244">
            <v>615</v>
          </cell>
          <cell r="CO244">
            <v>600</v>
          </cell>
          <cell r="CP244">
            <v>590</v>
          </cell>
          <cell r="CQ244">
            <v>570</v>
          </cell>
          <cell r="CR244">
            <v>570</v>
          </cell>
          <cell r="CS244">
            <v>547</v>
          </cell>
          <cell r="CT244">
            <v>545</v>
          </cell>
          <cell r="CU244">
            <v>550</v>
          </cell>
          <cell r="CV244">
            <v>520</v>
          </cell>
          <cell r="CW244">
            <v>510.4932</v>
          </cell>
          <cell r="CX244">
            <v>455.26029999999997</v>
          </cell>
          <cell r="CY244">
            <v>400.0274</v>
          </cell>
          <cell r="CZ244">
            <v>355.28769999999997</v>
          </cell>
          <cell r="DA244">
            <v>510.8904</v>
          </cell>
          <cell r="DB244">
            <v>491.98630000000003</v>
          </cell>
          <cell r="DC244">
            <v>348.2466</v>
          </cell>
          <cell r="DD244">
            <v>357.84930000000003</v>
          </cell>
          <cell r="DE244">
            <v>777.4384</v>
          </cell>
          <cell r="DF244">
            <v>848.20550000000003</v>
          </cell>
          <cell r="DG244">
            <v>872.97260000000006</v>
          </cell>
          <cell r="DH244">
            <v>888.09730000000002</v>
          </cell>
          <cell r="DI244" t="e">
            <v>#N/A</v>
          </cell>
          <cell r="DJ244" t="e">
            <v>#N/A</v>
          </cell>
          <cell r="DK244" t="e">
            <v>#N/A</v>
          </cell>
          <cell r="DL244" t="e">
            <v>#N/A</v>
          </cell>
          <cell r="DM244" t="e">
            <v>#N/A</v>
          </cell>
          <cell r="DN244" t="e">
            <v>#N/A</v>
          </cell>
          <cell r="DO244" t="e">
            <v>#N/A</v>
          </cell>
          <cell r="DP244" t="e">
            <v>#N/A</v>
          </cell>
          <cell r="DQ244" t="e">
            <v>#N/A</v>
          </cell>
          <cell r="DR244" t="e">
            <v>#N/A</v>
          </cell>
          <cell r="DS244" t="e">
            <v>#N/A</v>
          </cell>
          <cell r="DT244" t="e">
            <v>#N/A</v>
          </cell>
        </row>
        <row r="245">
          <cell r="A245" t="str">
            <v>Ekalink Aggressive</v>
          </cell>
          <cell r="B245" t="str">
            <v>PT Asuransi Jiwa Sinarmas</v>
          </cell>
          <cell r="X245">
            <v>1485.9665</v>
          </cell>
          <cell r="Y245">
            <v>1485.9665</v>
          </cell>
          <cell r="Z245">
            <v>1467.7805000000001</v>
          </cell>
          <cell r="AA245">
            <v>1440.8797999999999</v>
          </cell>
          <cell r="AB245">
            <v>1485.9665</v>
          </cell>
          <cell r="AC245">
            <v>1485.9665</v>
          </cell>
          <cell r="AD245">
            <v>1485.9665</v>
          </cell>
          <cell r="AE245">
            <v>1485.9665</v>
          </cell>
          <cell r="AF245">
            <v>1485.9665</v>
          </cell>
          <cell r="AG245">
            <v>1467.7805000000001</v>
          </cell>
          <cell r="AH245">
            <v>1440.8797999999999</v>
          </cell>
          <cell r="AI245">
            <v>1449.4422999999999</v>
          </cell>
          <cell r="AJ245">
            <v>1402.7391</v>
          </cell>
          <cell r="AK245">
            <v>1398.0869</v>
          </cell>
          <cell r="AL245">
            <v>1404.57</v>
          </cell>
          <cell r="AM245">
            <v>1385.6107</v>
          </cell>
          <cell r="AN245">
            <v>1388.3490999999999</v>
          </cell>
          <cell r="AO245">
            <v>1375.6922999999999</v>
          </cell>
          <cell r="AP245">
            <v>1354.847</v>
          </cell>
          <cell r="AQ245">
            <v>1328.5748000000001</v>
          </cell>
          <cell r="AR245">
            <v>1325.2565999999999</v>
          </cell>
          <cell r="AS245">
            <v>1351.3633</v>
          </cell>
          <cell r="AT245">
            <v>1358.9019000000001</v>
          </cell>
          <cell r="AU245">
            <v>1353.6588999999999</v>
          </cell>
          <cell r="AV245">
            <v>1339.4982</v>
          </cell>
          <cell r="AW245">
            <v>1294.1859999999999</v>
          </cell>
          <cell r="AX245">
            <v>1295.4657999999999</v>
          </cell>
          <cell r="AY245">
            <v>1271.8662999999999</v>
          </cell>
          <cell r="AZ245">
            <v>1231.2475999999999</v>
          </cell>
          <cell r="BA245">
            <v>1260.4896000000001</v>
          </cell>
          <cell r="BB245">
            <v>1237.3795</v>
          </cell>
          <cell r="BC245">
            <v>1198.7778000000001</v>
          </cell>
          <cell r="BD245">
            <v>1198.9223</v>
          </cell>
          <cell r="BE245">
            <v>1180.8515</v>
          </cell>
          <cell r="BF245">
            <v>1166.5582999999999</v>
          </cell>
          <cell r="BG245">
            <v>1161.5456999999999</v>
          </cell>
          <cell r="BH245">
            <v>1163.2973999999999</v>
          </cell>
          <cell r="BI245">
            <v>1144.8641</v>
          </cell>
          <cell r="BJ245">
            <v>1137.683</v>
          </cell>
          <cell r="BK245">
            <v>1115.5859</v>
          </cell>
          <cell r="BL245">
            <v>1095.7227</v>
          </cell>
          <cell r="BM245">
            <v>1057.3611000000001</v>
          </cell>
          <cell r="BN245">
            <v>1039.6421</v>
          </cell>
          <cell r="BO245">
            <v>1030.1371999999999</v>
          </cell>
          <cell r="BP245">
            <v>1777.78</v>
          </cell>
          <cell r="BQ245">
            <v>1777.78</v>
          </cell>
          <cell r="BR245">
            <v>1757.29</v>
          </cell>
          <cell r="BS245">
            <v>1712.08</v>
          </cell>
          <cell r="BT245">
            <v>1797.73</v>
          </cell>
          <cell r="BU245">
            <v>1626.71</v>
          </cell>
          <cell r="BV245">
            <v>1783.86</v>
          </cell>
          <cell r="BW245">
            <v>1927.28</v>
          </cell>
          <cell r="BX245">
            <v>1778.17</v>
          </cell>
          <cell r="BY245">
            <v>1791</v>
          </cell>
          <cell r="BZ245">
            <v>1788.64</v>
          </cell>
          <cell r="CA245" t="e">
            <v>#N/A</v>
          </cell>
          <cell r="CB245">
            <v>1628.6</v>
          </cell>
          <cell r="CC245">
            <v>1667.75</v>
          </cell>
          <cell r="CD245">
            <v>1764.21</v>
          </cell>
          <cell r="CE245">
            <v>1749.73</v>
          </cell>
          <cell r="CF245">
            <v>1777.39</v>
          </cell>
          <cell r="CG245">
            <v>1732.44</v>
          </cell>
          <cell r="CH245">
            <v>1568.56</v>
          </cell>
          <cell r="CI245">
            <v>1583.49</v>
          </cell>
          <cell r="CJ245">
            <v>1485.35</v>
          </cell>
          <cell r="CK245">
            <v>1406.18</v>
          </cell>
          <cell r="CL245">
            <v>1499.83</v>
          </cell>
          <cell r="CM245">
            <v>1451.68</v>
          </cell>
          <cell r="CN245">
            <v>1359.52</v>
          </cell>
          <cell r="CO245">
            <v>1389.61</v>
          </cell>
          <cell r="CP245">
            <v>1348.42</v>
          </cell>
          <cell r="CQ245">
            <v>1274.77</v>
          </cell>
          <cell r="CR245">
            <v>1250.68</v>
          </cell>
          <cell r="CS245">
            <v>1290.71</v>
          </cell>
          <cell r="CT245">
            <v>1233.49</v>
          </cell>
          <cell r="CU245">
            <v>1205.3399999999999</v>
          </cell>
          <cell r="CV245">
            <v>1043.3699999999999</v>
          </cell>
          <cell r="CW245">
            <v>963.07</v>
          </cell>
          <cell r="CX245">
            <v>835.78</v>
          </cell>
          <cell r="CY245">
            <v>737.74</v>
          </cell>
          <cell r="CZ245">
            <v>677.5</v>
          </cell>
          <cell r="DA245">
            <v>696.76</v>
          </cell>
          <cell r="DB245">
            <v>695.04</v>
          </cell>
          <cell r="DC245">
            <v>619.24</v>
          </cell>
          <cell r="DD245">
            <v>581.23</v>
          </cell>
          <cell r="DE245">
            <v>866.04</v>
          </cell>
          <cell r="DF245">
            <v>969.02</v>
          </cell>
          <cell r="DG245">
            <v>1007.63</v>
          </cell>
          <cell r="DH245">
            <v>1027.74</v>
          </cell>
          <cell r="DI245">
            <v>1080.55</v>
          </cell>
          <cell r="DJ245">
            <v>1016.33</v>
          </cell>
          <cell r="DK245">
            <v>1090.78</v>
          </cell>
          <cell r="DL245">
            <v>1229.22</v>
          </cell>
          <cell r="DM245">
            <v>1162.0999999999999</v>
          </cell>
          <cell r="DN245">
            <v>1201.01</v>
          </cell>
          <cell r="DO245">
            <v>1201.01</v>
          </cell>
          <cell r="DP245">
            <v>1188.24</v>
          </cell>
          <cell r="DQ245">
            <v>1054.02</v>
          </cell>
          <cell r="DR245" t="e">
            <v>#N/A</v>
          </cell>
          <cell r="DS245" t="e">
            <v>#N/A</v>
          </cell>
          <cell r="DT245" t="e">
            <v>#N/A</v>
          </cell>
        </row>
        <row r="246">
          <cell r="A246" t="str">
            <v>Ekalink Dynamic</v>
          </cell>
          <cell r="B246" t="str">
            <v>PT Asuransi Jiwa Sinarmas</v>
          </cell>
          <cell r="X246">
            <v>1247.4631999999999</v>
          </cell>
          <cell r="Y246">
            <v>1247.4631999999999</v>
          </cell>
          <cell r="Z246">
            <v>1212.3244</v>
          </cell>
          <cell r="AA246">
            <v>1177.3876</v>
          </cell>
          <cell r="AB246">
            <v>1247.4631999999999</v>
          </cell>
          <cell r="AC246">
            <v>1247.4631999999999</v>
          </cell>
          <cell r="AD246">
            <v>1247.4631999999999</v>
          </cell>
          <cell r="AE246">
            <v>1247.4631999999999</v>
          </cell>
          <cell r="AF246">
            <v>1247.4631999999999</v>
          </cell>
          <cell r="AG246">
            <v>1212.3244</v>
          </cell>
          <cell r="AH246">
            <v>1177.3876</v>
          </cell>
          <cell r="AI246">
            <v>1225.5479</v>
          </cell>
          <cell r="AJ246">
            <v>1141.4848</v>
          </cell>
          <cell r="AK246">
            <v>1233.876</v>
          </cell>
          <cell r="AL246">
            <v>1351.0880999999999</v>
          </cell>
          <cell r="AM246">
            <v>1296.8553999999999</v>
          </cell>
          <cell r="AN246">
            <v>1325.6866</v>
          </cell>
          <cell r="AO246">
            <v>1320.7933</v>
          </cell>
          <cell r="AP246">
            <v>1268.3577</v>
          </cell>
          <cell r="AQ246">
            <v>1184.625</v>
          </cell>
          <cell r="AR246">
            <v>1217.5228999999999</v>
          </cell>
          <cell r="AS246">
            <v>1293.2065</v>
          </cell>
          <cell r="AT246">
            <v>1288.4632999999999</v>
          </cell>
          <cell r="AU246">
            <v>1359.3085000000001</v>
          </cell>
          <cell r="AV246">
            <v>1246.4607000000001</v>
          </cell>
          <cell r="AW246">
            <v>1177.9413</v>
          </cell>
          <cell r="AX246">
            <v>1180.23</v>
          </cell>
          <cell r="AY246">
            <v>1148.5454999999999</v>
          </cell>
          <cell r="AZ246">
            <v>1134.9686999999999</v>
          </cell>
          <cell r="BA246">
            <v>1194.7164</v>
          </cell>
          <cell r="BB246">
            <v>1158.4309000000001</v>
          </cell>
          <cell r="BC246">
            <v>1140.7779</v>
          </cell>
          <cell r="BD246">
            <v>1174.9726000000001</v>
          </cell>
          <cell r="BE246">
            <v>1159.9000000000001</v>
          </cell>
          <cell r="BF246">
            <v>1133.1918000000001</v>
          </cell>
          <cell r="BG246">
            <v>1124.8503000000001</v>
          </cell>
          <cell r="BH246">
            <v>1158.9141</v>
          </cell>
          <cell r="BI246">
            <v>1167.2953</v>
          </cell>
          <cell r="BJ246">
            <v>1156.3018</v>
          </cell>
          <cell r="BK246">
            <v>1066.3985</v>
          </cell>
          <cell r="BL246">
            <v>1021.9171</v>
          </cell>
          <cell r="BM246">
            <v>1001.9395</v>
          </cell>
          <cell r="BN246">
            <v>990.76620000000003</v>
          </cell>
          <cell r="BO246">
            <v>986.72479999999996</v>
          </cell>
          <cell r="BP246">
            <v>1494.62</v>
          </cell>
          <cell r="BQ246">
            <v>1494.62</v>
          </cell>
          <cell r="BR246">
            <v>1487.07</v>
          </cell>
          <cell r="BS246">
            <v>1464.69</v>
          </cell>
          <cell r="BT246">
            <v>1500.61</v>
          </cell>
          <cell r="BU246">
            <v>1428.41</v>
          </cell>
          <cell r="BV246">
            <v>1491.75</v>
          </cell>
          <cell r="BW246">
            <v>1537.12</v>
          </cell>
          <cell r="BX246">
            <v>1465.46</v>
          </cell>
          <cell r="BY246">
            <v>1463.01</v>
          </cell>
          <cell r="BZ246">
            <v>1456.69</v>
          </cell>
          <cell r="CA246" t="e">
            <v>#N/A</v>
          </cell>
          <cell r="CB246">
            <v>1382.52</v>
          </cell>
          <cell r="CC246">
            <v>1407.33</v>
          </cell>
          <cell r="CD246">
            <v>1458.69</v>
          </cell>
          <cell r="CE246">
            <v>1453.75</v>
          </cell>
          <cell r="CF246">
            <v>1469.06</v>
          </cell>
          <cell r="CG246">
            <v>1447.38</v>
          </cell>
          <cell r="CH246">
            <v>1370.93</v>
          </cell>
          <cell r="CI246">
            <v>1371.27</v>
          </cell>
          <cell r="CJ246">
            <v>1327.93</v>
          </cell>
          <cell r="CK246">
            <v>1283.71</v>
          </cell>
          <cell r="CL246">
            <v>1330.45</v>
          </cell>
          <cell r="CM246">
            <v>1301.1500000000001</v>
          </cell>
          <cell r="CN246">
            <v>1249.28</v>
          </cell>
          <cell r="CO246">
            <v>1264.99</v>
          </cell>
          <cell r="CP246">
            <v>1238.8699999999999</v>
          </cell>
          <cell r="CQ246">
            <v>1196.6099999999999</v>
          </cell>
          <cell r="CR246">
            <v>1178.75</v>
          </cell>
          <cell r="CS246">
            <v>1193.3499999999999</v>
          </cell>
          <cell r="CT246">
            <v>1160.3399999999999</v>
          </cell>
          <cell r="CU246">
            <v>1151.7</v>
          </cell>
          <cell r="CV246">
            <v>1043.93</v>
          </cell>
          <cell r="CW246">
            <v>991.22</v>
          </cell>
          <cell r="CX246">
            <v>918.74</v>
          </cell>
          <cell r="CY246">
            <v>869.03</v>
          </cell>
          <cell r="CZ246">
            <v>814.59</v>
          </cell>
          <cell r="DA246">
            <v>823.67</v>
          </cell>
          <cell r="DB246">
            <v>824.28</v>
          </cell>
          <cell r="DC246">
            <v>773.11</v>
          </cell>
          <cell r="DD246">
            <v>748.48</v>
          </cell>
          <cell r="DE246">
            <v>887.91</v>
          </cell>
          <cell r="DF246">
            <v>928.52</v>
          </cell>
          <cell r="DG246">
            <v>941.29</v>
          </cell>
          <cell r="DH246">
            <v>939.47</v>
          </cell>
          <cell r="DI246">
            <v>965.42</v>
          </cell>
          <cell r="DJ246">
            <v>933.06</v>
          </cell>
          <cell r="DK246">
            <v>976.95</v>
          </cell>
          <cell r="DL246">
            <v>1041.2</v>
          </cell>
          <cell r="DM246">
            <v>1008.93</v>
          </cell>
          <cell r="DN246">
            <v>1015.21</v>
          </cell>
          <cell r="DO246">
            <v>1015.21</v>
          </cell>
          <cell r="DP246">
            <v>1019.69</v>
          </cell>
          <cell r="DQ246">
            <v>999.09</v>
          </cell>
          <cell r="DR246" t="e">
            <v>#N/A</v>
          </cell>
          <cell r="DS246" t="e">
            <v>#N/A</v>
          </cell>
          <cell r="DT246" t="e">
            <v>#N/A</v>
          </cell>
        </row>
        <row r="247">
          <cell r="A247" t="str">
            <v>Stable Fund Rupiah</v>
          </cell>
          <cell r="B247" t="str">
            <v>PT Asuransi Jiwa Sinarmas</v>
          </cell>
          <cell r="X247">
            <v>1492.2460000000001</v>
          </cell>
          <cell r="Y247">
            <v>1492.2460000000001</v>
          </cell>
          <cell r="Z247">
            <v>1465.1388999999999</v>
          </cell>
          <cell r="AA247">
            <v>1425.4662000000001</v>
          </cell>
          <cell r="AB247">
            <v>1492.2460000000001</v>
          </cell>
          <cell r="AC247">
            <v>1492.2460000000001</v>
          </cell>
          <cell r="AD247">
            <v>1492.2460000000001</v>
          </cell>
          <cell r="AE247">
            <v>1492.2460000000001</v>
          </cell>
          <cell r="AF247">
            <v>1492.2460000000001</v>
          </cell>
          <cell r="AG247">
            <v>1465.1388999999999</v>
          </cell>
          <cell r="AH247">
            <v>1425.4662000000001</v>
          </cell>
          <cell r="AI247">
            <v>1464.5690999999999</v>
          </cell>
          <cell r="AJ247">
            <v>1383.4635000000001</v>
          </cell>
          <cell r="AK247">
            <v>1471.9259</v>
          </cell>
          <cell r="AL247">
            <v>1568.1261999999999</v>
          </cell>
          <cell r="AM247">
            <v>1505.4142999999999</v>
          </cell>
          <cell r="AN247">
            <v>1526.0361</v>
          </cell>
          <cell r="AO247">
            <v>1499.412</v>
          </cell>
          <cell r="AP247">
            <v>1462.4138</v>
          </cell>
          <cell r="AQ247">
            <v>1376.0723</v>
          </cell>
          <cell r="AR247">
            <v>1409.3366000000001</v>
          </cell>
          <cell r="AS247">
            <v>1489.5856000000001</v>
          </cell>
          <cell r="AT247">
            <v>1520.2833000000001</v>
          </cell>
          <cell r="AU247">
            <v>1526.3502000000001</v>
          </cell>
          <cell r="AV247">
            <v>1487.5782999999999</v>
          </cell>
          <cell r="AW247">
            <v>1425.7393999999999</v>
          </cell>
          <cell r="AX247">
            <v>1450.0246999999999</v>
          </cell>
          <cell r="AY247">
            <v>1408.4496999999999</v>
          </cell>
          <cell r="AZ247" t="e">
            <v>#N/A</v>
          </cell>
          <cell r="BA247" t="e">
            <v>#N/A</v>
          </cell>
          <cell r="BB247" t="e">
            <v>#N/A</v>
          </cell>
          <cell r="BC247" t="e">
            <v>#N/A</v>
          </cell>
          <cell r="BD247">
            <v>1374.7748999999999</v>
          </cell>
          <cell r="BE247">
            <v>1366.7136</v>
          </cell>
          <cell r="BF247" t="e">
            <v>#N/A</v>
          </cell>
          <cell r="BG247" t="e">
            <v>#N/A</v>
          </cell>
          <cell r="BH247">
            <v>1384.6899000000001</v>
          </cell>
          <cell r="BI247">
            <v>1383.3188</v>
          </cell>
          <cell r="BJ247">
            <v>1378.5261</v>
          </cell>
          <cell r="BK247">
            <v>1313.8705</v>
          </cell>
          <cell r="BL247">
            <v>1243.4202</v>
          </cell>
          <cell r="BM247">
            <v>1217.827</v>
          </cell>
          <cell r="BN247">
            <v>1193.3154999999999</v>
          </cell>
          <cell r="BO247">
            <v>1181.3478</v>
          </cell>
          <cell r="BP247" t="e">
            <v>#N/A</v>
          </cell>
          <cell r="BQ247" t="e">
            <v>#N/A</v>
          </cell>
          <cell r="BR247" t="e">
            <v>#N/A</v>
          </cell>
          <cell r="BS247" t="e">
            <v>#N/A</v>
          </cell>
          <cell r="BT247" t="e">
            <v>#N/A</v>
          </cell>
          <cell r="BU247" t="e">
            <v>#N/A</v>
          </cell>
          <cell r="BV247">
            <v>1483.7691</v>
          </cell>
          <cell r="BW247">
            <v>1483.7691</v>
          </cell>
          <cell r="BX247">
            <v>1483.7691</v>
          </cell>
          <cell r="BY247">
            <v>1483.7691</v>
          </cell>
          <cell r="BZ247">
            <v>1483.7691</v>
          </cell>
          <cell r="CA247">
            <v>1483.7691</v>
          </cell>
          <cell r="CB247">
            <v>1483.7691</v>
          </cell>
          <cell r="CC247">
            <v>1483.7691</v>
          </cell>
          <cell r="CD247">
            <v>1470.721</v>
          </cell>
          <cell r="CE247">
            <v>1452.4811</v>
          </cell>
          <cell r="CF247">
            <v>1443.4247</v>
          </cell>
          <cell r="CG247">
            <v>1426.8675000000001</v>
          </cell>
          <cell r="CH247">
            <v>1409.4482</v>
          </cell>
          <cell r="CI247">
            <v>1392.8208</v>
          </cell>
          <cell r="CJ247">
            <v>1377.431</v>
          </cell>
          <cell r="CK247">
            <v>1356.1975</v>
          </cell>
          <cell r="CL247">
            <v>1340.3373999999999</v>
          </cell>
          <cell r="CM247">
            <v>1322.4848</v>
          </cell>
          <cell r="CN247">
            <v>1305.9962</v>
          </cell>
          <cell r="CO247">
            <v>1291.7318</v>
          </cell>
          <cell r="CP247">
            <v>1275.6446000000001</v>
          </cell>
          <cell r="CQ247">
            <v>1257.8751</v>
          </cell>
          <cell r="CR247">
            <v>1237.8004000000001</v>
          </cell>
          <cell r="CS247">
            <v>1220.8932</v>
          </cell>
          <cell r="CT247">
            <v>1205.1380999999999</v>
          </cell>
          <cell r="CU247">
            <v>1189.0395000000001</v>
          </cell>
          <cell r="CV247">
            <v>1172.3955000000001</v>
          </cell>
          <cell r="CW247">
            <v>1156.2056</v>
          </cell>
          <cell r="CX247">
            <v>1142.5916</v>
          </cell>
          <cell r="CY247">
            <v>1128.7218</v>
          </cell>
          <cell r="CZ247">
            <v>1113.7138</v>
          </cell>
          <cell r="DA247">
            <v>1100.6873000000001</v>
          </cell>
          <cell r="DB247">
            <v>1086.4584</v>
          </cell>
          <cell r="DC247">
            <v>1072.8571999999999</v>
          </cell>
          <cell r="DD247">
            <v>1061.6608000000001</v>
          </cell>
          <cell r="DE247">
            <v>1048.4405999999999</v>
          </cell>
          <cell r="DF247">
            <v>1036.1061</v>
          </cell>
          <cell r="DG247">
            <v>1024.72</v>
          </cell>
          <cell r="DH247">
            <v>1011.6729</v>
          </cell>
          <cell r="DI247" t="e">
            <v>#N/A</v>
          </cell>
          <cell r="DJ247" t="e">
            <v>#N/A</v>
          </cell>
          <cell r="DK247" t="e">
            <v>#N/A</v>
          </cell>
          <cell r="DL247" t="e">
            <v>#N/A</v>
          </cell>
          <cell r="DM247" t="e">
            <v>#N/A</v>
          </cell>
          <cell r="DN247" t="e">
            <v>#N/A</v>
          </cell>
          <cell r="DO247" t="e">
            <v>#N/A</v>
          </cell>
          <cell r="DP247" t="e">
            <v>#N/A</v>
          </cell>
          <cell r="DQ247" t="e">
            <v>#N/A</v>
          </cell>
          <cell r="DR247" t="e">
            <v>#N/A</v>
          </cell>
          <cell r="DS247" t="e">
            <v>#N/A</v>
          </cell>
          <cell r="DT247" t="e">
            <v>#N/A</v>
          </cell>
        </row>
        <row r="248">
          <cell r="A248" t="str">
            <v>Stable Fund Dollar</v>
          </cell>
          <cell r="B248" t="str">
            <v>PT Asuransi Jiwa Sinarmas</v>
          </cell>
          <cell r="X248">
            <v>1536.0465999999999</v>
          </cell>
          <cell r="Y248">
            <v>1536.0465999999999</v>
          </cell>
          <cell r="Z248">
            <v>1537.4717000000001</v>
          </cell>
          <cell r="AA248">
            <v>1529.3405</v>
          </cell>
          <cell r="AB248">
            <v>1536.0465999999999</v>
          </cell>
          <cell r="AC248">
            <v>1536.0465999999999</v>
          </cell>
          <cell r="AD248">
            <v>1536.0465999999999</v>
          </cell>
          <cell r="AE248">
            <v>1536.0465999999999</v>
          </cell>
          <cell r="AF248">
            <v>1536.0465999999999</v>
          </cell>
          <cell r="AG248">
            <v>1537.4717000000001</v>
          </cell>
          <cell r="AH248">
            <v>1529.3405</v>
          </cell>
          <cell r="AI248">
            <v>1470.9237000000001</v>
          </cell>
          <cell r="AJ248">
            <v>1455.6876999999999</v>
          </cell>
          <cell r="AK248">
            <v>1456.0545</v>
          </cell>
          <cell r="AL248">
            <v>1452.2779</v>
          </cell>
          <cell r="AM248">
            <v>1439.0201999999999</v>
          </cell>
          <cell r="AN248">
            <v>1436.739</v>
          </cell>
          <cell r="AO248">
            <v>1428.8275000000001</v>
          </cell>
          <cell r="AP248">
            <v>1410.5205000000001</v>
          </cell>
          <cell r="AQ248">
            <v>1379.8782000000001</v>
          </cell>
          <cell r="AR248">
            <v>1382.4112</v>
          </cell>
          <cell r="AS248">
            <v>1411.6384</v>
          </cell>
          <cell r="AT248">
            <v>1420.0694000000001</v>
          </cell>
          <cell r="AU248">
            <v>1429.2774999999999</v>
          </cell>
          <cell r="AV248">
            <v>1415.0544</v>
          </cell>
          <cell r="AW248">
            <v>1744.53</v>
          </cell>
          <cell r="AX248">
            <v>1360.232</v>
          </cell>
          <cell r="AY248">
            <v>1273.9344000000001</v>
          </cell>
          <cell r="AZ248">
            <v>1225.0767000000001</v>
          </cell>
          <cell r="BA248">
            <v>1324.5700999999999</v>
          </cell>
          <cell r="BB248">
            <v>1269.9802999999999</v>
          </cell>
          <cell r="BC248">
            <v>1207.1876</v>
          </cell>
          <cell r="BD248">
            <v>1223.713</v>
          </cell>
          <cell r="BE248">
            <v>1197.5307</v>
          </cell>
          <cell r="BF248">
            <v>1179.3021000000001</v>
          </cell>
          <cell r="BG248">
            <v>1201.5356999999999</v>
          </cell>
          <cell r="BH248">
            <v>1229.4813999999999</v>
          </cell>
          <cell r="BI248">
            <v>1217.1516999999999</v>
          </cell>
          <cell r="BJ248">
            <v>1211.3018</v>
          </cell>
          <cell r="BK248">
            <v>1139.9472000000001</v>
          </cell>
          <cell r="BL248">
            <v>1079.2505000000001</v>
          </cell>
          <cell r="BM248">
            <v>1047.0509999999999</v>
          </cell>
          <cell r="BN248">
            <v>1023.0846</v>
          </cell>
          <cell r="BO248">
            <v>1013.3522</v>
          </cell>
          <cell r="BP248" t="e">
            <v>#N/A</v>
          </cell>
          <cell r="BQ248" t="e">
            <v>#N/A</v>
          </cell>
          <cell r="BR248" t="e">
            <v>#N/A</v>
          </cell>
          <cell r="BS248" t="e">
            <v>#N/A</v>
          </cell>
          <cell r="BT248" t="e">
            <v>#N/A</v>
          </cell>
          <cell r="BU248" t="e">
            <v>#N/A</v>
          </cell>
          <cell r="BV248">
            <v>1.3036000000000001</v>
          </cell>
          <cell r="BW248">
            <v>1.3036000000000001</v>
          </cell>
          <cell r="BX248">
            <v>1.3036000000000001</v>
          </cell>
          <cell r="BY248">
            <v>1.3036000000000001</v>
          </cell>
          <cell r="BZ248">
            <v>1.3036000000000001</v>
          </cell>
          <cell r="CA248">
            <v>1.3036000000000001</v>
          </cell>
          <cell r="CB248">
            <v>1.3036000000000001</v>
          </cell>
          <cell r="CC248">
            <v>1.3036000000000001</v>
          </cell>
          <cell r="CD248">
            <v>1.2934000000000001</v>
          </cell>
          <cell r="CE248">
            <v>1.2794000000000001</v>
          </cell>
          <cell r="CF248">
            <v>1.2725</v>
          </cell>
          <cell r="CG248">
            <v>1.2621</v>
          </cell>
          <cell r="CH248">
            <v>1.2518</v>
          </cell>
          <cell r="CI248">
            <v>1.2416</v>
          </cell>
          <cell r="CJ248">
            <v>1.2314000000000001</v>
          </cell>
          <cell r="CK248">
            <v>1.2196</v>
          </cell>
          <cell r="CL248">
            <v>1.2101999999999999</v>
          </cell>
          <cell r="CM248">
            <v>1.2000999999999999</v>
          </cell>
          <cell r="CN248">
            <v>1.1909000000000001</v>
          </cell>
          <cell r="CO248">
            <v>1.1840999999999999</v>
          </cell>
          <cell r="CP248">
            <v>1.1748000000000001</v>
          </cell>
          <cell r="CQ248">
            <v>1.165</v>
          </cell>
          <cell r="CR248">
            <v>1.1549</v>
          </cell>
          <cell r="CS248">
            <v>1.1456</v>
          </cell>
          <cell r="CT248">
            <v>1.1369</v>
          </cell>
          <cell r="CU248">
            <v>1.1283000000000001</v>
          </cell>
          <cell r="CV248">
            <v>1.1194</v>
          </cell>
          <cell r="CW248">
            <v>1.1100000000000001</v>
          </cell>
          <cell r="CX248">
            <v>1.1012</v>
          </cell>
          <cell r="CY248">
            <v>1.0916999999999999</v>
          </cell>
          <cell r="CZ248">
            <v>1.0824</v>
          </cell>
          <cell r="DA248">
            <v>1.0748</v>
          </cell>
          <cell r="DB248">
            <v>1.0647</v>
          </cell>
          <cell r="DC248">
            <v>1.0550999999999999</v>
          </cell>
          <cell r="DD248">
            <v>1.0446</v>
          </cell>
          <cell r="DE248">
            <v>1.0353000000000001</v>
          </cell>
          <cell r="DF248">
            <v>1.026</v>
          </cell>
          <cell r="DG248">
            <v>1.0169999999999999</v>
          </cell>
          <cell r="DH248">
            <v>1.008</v>
          </cell>
          <cell r="DI248" t="e">
            <v>#N/A</v>
          </cell>
          <cell r="DJ248" t="e">
            <v>#N/A</v>
          </cell>
          <cell r="DK248" t="e">
            <v>#N/A</v>
          </cell>
          <cell r="DL248" t="e">
            <v>#N/A</v>
          </cell>
          <cell r="DM248" t="e">
            <v>#N/A</v>
          </cell>
          <cell r="DN248" t="e">
            <v>#N/A</v>
          </cell>
          <cell r="DO248" t="e">
            <v>#N/A</v>
          </cell>
          <cell r="DP248" t="e">
            <v>#N/A</v>
          </cell>
          <cell r="DQ248" t="e">
            <v>#N/A</v>
          </cell>
          <cell r="DR248" t="e">
            <v>#N/A</v>
          </cell>
          <cell r="DS248" t="e">
            <v>#N/A</v>
          </cell>
          <cell r="DT248" t="e">
            <v>#N/A</v>
          </cell>
        </row>
        <row r="249">
          <cell r="A249" t="str">
            <v>Takafulink Ahsan</v>
          </cell>
          <cell r="B249" t="str">
            <v>PT Asuransi Takaful Keluarga</v>
          </cell>
          <cell r="X249">
            <v>1616.8391999999999</v>
          </cell>
          <cell r="Y249">
            <v>1616.8391999999999</v>
          </cell>
          <cell r="Z249">
            <v>1567.9874</v>
          </cell>
          <cell r="AA249">
            <v>1513.6619000000001</v>
          </cell>
          <cell r="AB249">
            <v>1616.8391999999999</v>
          </cell>
          <cell r="AC249">
            <v>1616.8391999999999</v>
          </cell>
          <cell r="AD249">
            <v>1616.8391999999999</v>
          </cell>
          <cell r="AE249">
            <v>1616.8391999999999</v>
          </cell>
          <cell r="AF249">
            <v>1616.8391999999999</v>
          </cell>
          <cell r="AG249">
            <v>1567.9874</v>
          </cell>
          <cell r="AH249">
            <v>1513.6619000000001</v>
          </cell>
          <cell r="AI249">
            <v>1537.6976</v>
          </cell>
          <cell r="AJ249">
            <v>1487.6655000000001</v>
          </cell>
          <cell r="AK249">
            <v>1463.2002</v>
          </cell>
          <cell r="AL249">
            <v>1427.8852999999999</v>
          </cell>
          <cell r="AM249">
            <v>1401.8150000000001</v>
          </cell>
          <cell r="AN249">
            <v>1396.2174</v>
          </cell>
          <cell r="AO249">
            <v>1385.9930999999999</v>
          </cell>
          <cell r="AP249">
            <v>1374.0983000000001</v>
          </cell>
          <cell r="AQ249">
            <v>1358.3614</v>
          </cell>
          <cell r="AR249">
            <v>1354.0144</v>
          </cell>
          <cell r="AS249">
            <v>1381.2348999999999</v>
          </cell>
          <cell r="AT249">
            <v>1394.5092</v>
          </cell>
          <cell r="AU249">
            <v>1401.6941999999999</v>
          </cell>
          <cell r="AV249">
            <v>1389.4117000000001</v>
          </cell>
          <cell r="AW249">
            <v>1368.1452999999999</v>
          </cell>
          <cell r="AX249">
            <v>1363.1424</v>
          </cell>
          <cell r="AY249">
            <v>1349.5262</v>
          </cell>
          <cell r="AZ249">
            <v>1319.0687</v>
          </cell>
          <cell r="BA249">
            <v>1334.96</v>
          </cell>
          <cell r="BB249">
            <v>1306.1251</v>
          </cell>
          <cell r="BC249">
            <v>1267.2239999999999</v>
          </cell>
          <cell r="BD249">
            <v>1252.1718000000001</v>
          </cell>
          <cell r="BE249">
            <v>1237.9306999999999</v>
          </cell>
          <cell r="BF249">
            <v>1225.0218</v>
          </cell>
          <cell r="BG249">
            <v>1216.0818999999999</v>
          </cell>
          <cell r="BH249">
            <v>1205.3212000000001</v>
          </cell>
          <cell r="BI249">
            <v>1195.0385000000001</v>
          </cell>
          <cell r="BJ249">
            <v>1184.5065999999999</v>
          </cell>
          <cell r="BK249">
            <v>1174.3377</v>
          </cell>
          <cell r="BL249">
            <v>1163.0071</v>
          </cell>
          <cell r="BM249">
            <v>1126.0668000000001</v>
          </cell>
          <cell r="BN249">
            <v>1120.5962</v>
          </cell>
          <cell r="BO249">
            <v>1103.9041</v>
          </cell>
          <cell r="BP249">
            <v>1128.7804000000001</v>
          </cell>
          <cell r="BQ249">
            <v>1128.7804000000001</v>
          </cell>
          <cell r="BR249">
            <v>1105.7121999999999</v>
          </cell>
          <cell r="BS249">
            <v>1073.1919</v>
          </cell>
          <cell r="BT249">
            <v>1098.0681</v>
          </cell>
          <cell r="BU249">
            <v>1045.2956999999999</v>
          </cell>
          <cell r="BV249">
            <v>1094.0044</v>
          </cell>
          <cell r="BW249">
            <v>1149.4983999999999</v>
          </cell>
          <cell r="BX249">
            <v>1093.9462000000001</v>
          </cell>
          <cell r="BY249">
            <v>1095.5060000000001</v>
          </cell>
          <cell r="BZ249">
            <v>1092.0659000000001</v>
          </cell>
          <cell r="CA249">
            <v>1065.5469000000001</v>
          </cell>
          <cell r="CB249">
            <v>1039.7689</v>
          </cell>
          <cell r="CC249">
            <v>1049.0207</v>
          </cell>
          <cell r="CD249">
            <v>1083.3856000000001</v>
          </cell>
          <cell r="CE249">
            <v>1073.1985999999999</v>
          </cell>
          <cell r="CF249">
            <v>1087.3638000000001</v>
          </cell>
          <cell r="CG249">
            <v>1065.6516999999999</v>
          </cell>
          <cell r="CH249">
            <v>1029.3758</v>
          </cell>
          <cell r="CI249">
            <v>1035.2166999999999</v>
          </cell>
          <cell r="CJ249">
            <v>1005.4287</v>
          </cell>
          <cell r="CK249" t="e">
            <v>#N/A</v>
          </cell>
          <cell r="CL249" t="e">
            <v>#N/A</v>
          </cell>
          <cell r="CM249" t="e">
            <v>#N/A</v>
          </cell>
          <cell r="CN249" t="e">
            <v>#N/A</v>
          </cell>
          <cell r="CO249" t="e">
            <v>#N/A</v>
          </cell>
          <cell r="CP249" t="e">
            <v>#N/A</v>
          </cell>
          <cell r="CQ249" t="e">
            <v>#N/A</v>
          </cell>
          <cell r="CR249" t="e">
            <v>#N/A</v>
          </cell>
          <cell r="CS249" t="e">
            <v>#N/A</v>
          </cell>
          <cell r="CT249" t="e">
            <v>#N/A</v>
          </cell>
          <cell r="CU249" t="e">
            <v>#N/A</v>
          </cell>
          <cell r="CV249" t="e">
            <v>#N/A</v>
          </cell>
          <cell r="CW249" t="e">
            <v>#N/A</v>
          </cell>
          <cell r="CX249" t="e">
            <v>#N/A</v>
          </cell>
          <cell r="CY249" t="e">
            <v>#N/A</v>
          </cell>
          <cell r="CZ249" t="e">
            <v>#N/A</v>
          </cell>
          <cell r="DA249" t="e">
            <v>#N/A</v>
          </cell>
          <cell r="DB249" t="e">
            <v>#N/A</v>
          </cell>
          <cell r="DC249" t="e">
            <v>#N/A</v>
          </cell>
          <cell r="DD249" t="e">
            <v>#N/A</v>
          </cell>
          <cell r="DE249" t="e">
            <v>#N/A</v>
          </cell>
          <cell r="DF249" t="e">
            <v>#N/A</v>
          </cell>
          <cell r="DG249" t="e">
            <v>#N/A</v>
          </cell>
          <cell r="DH249" t="e">
            <v>#N/A</v>
          </cell>
          <cell r="DI249" t="e">
            <v>#N/A</v>
          </cell>
          <cell r="DJ249" t="e">
            <v>#N/A</v>
          </cell>
          <cell r="DK249" t="e">
            <v>#N/A</v>
          </cell>
          <cell r="DL249" t="e">
            <v>#N/A</v>
          </cell>
          <cell r="DM249" t="e">
            <v>#N/A</v>
          </cell>
          <cell r="DN249" t="e">
            <v>#N/A</v>
          </cell>
          <cell r="DO249" t="e">
            <v>#N/A</v>
          </cell>
          <cell r="DP249" t="e">
            <v>#N/A</v>
          </cell>
          <cell r="DQ249" t="e">
            <v>#N/A</v>
          </cell>
          <cell r="DR249" t="e">
            <v>#N/A</v>
          </cell>
          <cell r="DS249" t="e">
            <v>#N/A</v>
          </cell>
          <cell r="DT249" t="e">
            <v>#N/A</v>
          </cell>
        </row>
        <row r="250">
          <cell r="A250" t="str">
            <v>Takafulink Alia</v>
          </cell>
          <cell r="B250" t="str">
            <v>PT Asuransi Takaful Keluarga</v>
          </cell>
          <cell r="X250">
            <v>1487.2112</v>
          </cell>
          <cell r="Y250">
            <v>1487.2112</v>
          </cell>
          <cell r="Z250">
            <v>1462.3262999999999</v>
          </cell>
          <cell r="AA250">
            <v>1443.8308999999999</v>
          </cell>
          <cell r="AB250">
            <v>1487.2112</v>
          </cell>
          <cell r="AC250">
            <v>1487.2112</v>
          </cell>
          <cell r="AD250">
            <v>1487.2112</v>
          </cell>
          <cell r="AE250">
            <v>1487.2112</v>
          </cell>
          <cell r="AF250">
            <v>1487.2112</v>
          </cell>
          <cell r="AG250">
            <v>1462.3262999999999</v>
          </cell>
          <cell r="AH250">
            <v>1443.8308999999999</v>
          </cell>
          <cell r="AI250">
            <v>1480.9487999999999</v>
          </cell>
          <cell r="AJ250">
            <v>1478.0346999999999</v>
          </cell>
          <cell r="AK250">
            <v>1576.7542000000001</v>
          </cell>
          <cell r="AL250">
            <v>1628.8252</v>
          </cell>
          <cell r="AM250">
            <v>1513.2144000000001</v>
          </cell>
          <cell r="AN250">
            <v>1510.4873</v>
          </cell>
          <cell r="AO250">
            <v>1517.1226999999999</v>
          </cell>
          <cell r="AP250">
            <v>1448.7936</v>
          </cell>
          <cell r="AQ250">
            <v>1353.5184999999999</v>
          </cell>
          <cell r="AR250">
            <v>1376.4452000000001</v>
          </cell>
          <cell r="AS250">
            <v>1427.5115000000001</v>
          </cell>
          <cell r="AT250">
            <v>1410.6731</v>
          </cell>
          <cell r="AU250">
            <v>1437.2922000000001</v>
          </cell>
          <cell r="AV250">
            <v>1396.854</v>
          </cell>
          <cell r="AW250">
            <v>1304.7994000000001</v>
          </cell>
          <cell r="AX250">
            <v>1292.0863999999999</v>
          </cell>
          <cell r="AY250">
            <v>1215.8742999999999</v>
          </cell>
          <cell r="AZ250">
            <v>1176.1853000000001</v>
          </cell>
          <cell r="BA250">
            <v>1214.8679</v>
          </cell>
          <cell r="BB250">
            <v>1180.5105000000001</v>
          </cell>
          <cell r="BC250">
            <v>1137.43</v>
          </cell>
          <cell r="BD250">
            <v>1135.5517</v>
          </cell>
          <cell r="BE250">
            <v>1114.6532</v>
          </cell>
          <cell r="BF250">
            <v>1091.6089999999999</v>
          </cell>
          <cell r="BG250">
            <v>1082.9626000000001</v>
          </cell>
          <cell r="BH250">
            <v>1103.8783000000001</v>
          </cell>
          <cell r="BI250">
            <v>1082.4582</v>
          </cell>
          <cell r="BJ250">
            <v>1057.5257999999999</v>
          </cell>
          <cell r="BK250">
            <v>1018.0265000000001</v>
          </cell>
          <cell r="BL250">
            <v>1000.6182</v>
          </cell>
          <cell r="BM250">
            <v>979.07410000000004</v>
          </cell>
          <cell r="BN250">
            <v>962.577</v>
          </cell>
          <cell r="BO250">
            <v>954.32</v>
          </cell>
          <cell r="BP250">
            <v>1577.941</v>
          </cell>
          <cell r="BQ250">
            <v>1577.941</v>
          </cell>
          <cell r="BR250">
            <v>1526.9161999999999</v>
          </cell>
          <cell r="BS250">
            <v>1467.0299</v>
          </cell>
          <cell r="BT250">
            <v>1501.1095</v>
          </cell>
          <cell r="BU250">
            <v>1369.6069</v>
          </cell>
          <cell r="BV250">
            <v>1474.9707000000001</v>
          </cell>
          <cell r="BW250">
            <v>1579.8286000000001</v>
          </cell>
          <cell r="BX250">
            <v>1451.5188000000001</v>
          </cell>
          <cell r="BY250">
            <v>1445.9269999999999</v>
          </cell>
          <cell r="BZ250">
            <v>1431.41</v>
          </cell>
          <cell r="CA250">
            <v>1393.7964999999999</v>
          </cell>
          <cell r="CB250">
            <v>1344.2997</v>
          </cell>
          <cell r="CC250">
            <v>1357.1521</v>
          </cell>
          <cell r="CD250">
            <v>1450.741</v>
          </cell>
          <cell r="CE250">
            <v>1434.5369000000001</v>
          </cell>
          <cell r="CF250">
            <v>1477.2188000000001</v>
          </cell>
          <cell r="CG250">
            <v>1437.8807999999999</v>
          </cell>
          <cell r="CH250">
            <v>1315.3282999999999</v>
          </cell>
          <cell r="CI250">
            <v>1338.1669999999999</v>
          </cell>
          <cell r="CJ250">
            <v>1251.3456000000001</v>
          </cell>
          <cell r="CK250">
            <v>1204.8363999999999</v>
          </cell>
          <cell r="CL250">
            <v>1271.2138</v>
          </cell>
          <cell r="CM250">
            <v>1237.1445000000001</v>
          </cell>
          <cell r="CN250">
            <v>1191.0898999999999</v>
          </cell>
          <cell r="CO250">
            <v>1207.9363000000001</v>
          </cell>
          <cell r="CP250">
            <v>1175.4358</v>
          </cell>
          <cell r="CQ250">
            <v>1134.5391</v>
          </cell>
          <cell r="CR250">
            <v>1123.6992</v>
          </cell>
          <cell r="CS250">
            <v>1157.4535000000001</v>
          </cell>
          <cell r="CT250">
            <v>1153.2188000000001</v>
          </cell>
          <cell r="CU250">
            <v>1126.0165</v>
          </cell>
          <cell r="CV250">
            <v>992.16489999999999</v>
          </cell>
          <cell r="CW250">
            <v>945.09259999999995</v>
          </cell>
          <cell r="CX250">
            <v>815.11260000000004</v>
          </cell>
          <cell r="CY250">
            <v>707.74400000000003</v>
          </cell>
          <cell r="CZ250">
            <v>665.09069999999997</v>
          </cell>
          <cell r="DA250">
            <v>658.49069999999995</v>
          </cell>
          <cell r="DB250">
            <v>645.68759999999997</v>
          </cell>
          <cell r="DC250">
            <v>600.72720000000004</v>
          </cell>
          <cell r="DD250">
            <v>581.35180000000003</v>
          </cell>
          <cell r="DE250">
            <v>894.7722</v>
          </cell>
          <cell r="DF250">
            <v>1085.7025000000001</v>
          </cell>
          <cell r="DG250">
            <v>1151.7695000000001</v>
          </cell>
          <cell r="DH250">
            <v>1258.8152</v>
          </cell>
          <cell r="DI250">
            <v>1297.8716999999999</v>
          </cell>
          <cell r="DJ250">
            <v>1161.0376000000001</v>
          </cell>
          <cell r="DK250">
            <v>1233.5097000000001</v>
          </cell>
          <cell r="DL250">
            <v>1411.675</v>
          </cell>
          <cell r="DM250">
            <v>1357.5046</v>
          </cell>
          <cell r="DN250">
            <v>1424.7467999999999</v>
          </cell>
          <cell r="DO250">
            <v>1424.7467999999999</v>
          </cell>
          <cell r="DP250">
            <v>1368.8876</v>
          </cell>
          <cell r="DQ250">
            <v>1236.9437</v>
          </cell>
          <cell r="DR250">
            <v>1073.5129999999999</v>
          </cell>
          <cell r="DS250">
            <v>1135.3151</v>
          </cell>
          <cell r="DT250">
            <v>1004.206</v>
          </cell>
        </row>
        <row r="251">
          <cell r="A251" t="str">
            <v>Takafulink Istiqomah</v>
          </cell>
          <cell r="B251" t="str">
            <v>PT Asuransi Takaful Keluarga</v>
          </cell>
          <cell r="X251">
            <v>1632.9972</v>
          </cell>
          <cell r="Y251">
            <v>1632.9972</v>
          </cell>
          <cell r="Z251">
            <v>1620.8859</v>
          </cell>
          <cell r="AA251">
            <v>1602.6767</v>
          </cell>
          <cell r="AB251">
            <v>1632.9972</v>
          </cell>
          <cell r="AC251">
            <v>1632.9972</v>
          </cell>
          <cell r="AD251">
            <v>1632.9972</v>
          </cell>
          <cell r="AE251">
            <v>1632.9972</v>
          </cell>
          <cell r="AF251">
            <v>1632.9972</v>
          </cell>
          <cell r="AG251">
            <v>1620.8859</v>
          </cell>
          <cell r="AH251">
            <v>1602.6767</v>
          </cell>
          <cell r="AI251">
            <v>1635.9550999999999</v>
          </cell>
          <cell r="AJ251">
            <v>1633.2943</v>
          </cell>
          <cell r="AK251">
            <v>1756.5890999999999</v>
          </cell>
          <cell r="AL251">
            <v>1844.9437</v>
          </cell>
          <cell r="AM251">
            <v>1714.9653000000001</v>
          </cell>
          <cell r="AN251">
            <v>1710.6572000000001</v>
          </cell>
          <cell r="AO251">
            <v>1714.0693000000001</v>
          </cell>
          <cell r="AP251">
            <v>1639.8504</v>
          </cell>
          <cell r="AQ251">
            <v>1540.0051000000001</v>
          </cell>
          <cell r="AR251">
            <v>1577.1229000000001</v>
          </cell>
          <cell r="AS251">
            <v>1654.3273999999999</v>
          </cell>
          <cell r="AT251">
            <v>1629.067</v>
          </cell>
          <cell r="AU251">
            <v>1653.0880999999999</v>
          </cell>
          <cell r="AV251">
            <v>1588.0925</v>
          </cell>
          <cell r="AW251">
            <v>1454.1713999999999</v>
          </cell>
          <cell r="AX251">
            <v>1426.8721</v>
          </cell>
          <cell r="AY251">
            <v>1320.9644000000001</v>
          </cell>
          <cell r="AZ251">
            <v>1250.8052</v>
          </cell>
          <cell r="BA251">
            <v>1336.1739</v>
          </cell>
          <cell r="BB251">
            <v>1263.3859</v>
          </cell>
          <cell r="BC251">
            <v>1195.126</v>
          </cell>
          <cell r="BD251">
            <v>1200.9275</v>
          </cell>
          <cell r="BE251">
            <v>1157.9731999999999</v>
          </cell>
          <cell r="BF251">
            <v>1124.912</v>
          </cell>
          <cell r="BG251">
            <v>1103.4548</v>
          </cell>
          <cell r="BH251">
            <v>1125.1047000000001</v>
          </cell>
          <cell r="BI251">
            <v>1103.0795000000001</v>
          </cell>
          <cell r="BJ251">
            <v>1075.4208000000001</v>
          </cell>
          <cell r="BK251">
            <v>1025.3911000000001</v>
          </cell>
          <cell r="BL251">
            <v>994.6182</v>
          </cell>
          <cell r="BM251">
            <v>929.03650000000005</v>
          </cell>
          <cell r="BN251">
            <v>894.61320000000001</v>
          </cell>
          <cell r="BO251">
            <v>881.07500000000005</v>
          </cell>
          <cell r="BP251">
            <v>1606.5101</v>
          </cell>
          <cell r="BQ251">
            <v>1606.5101</v>
          </cell>
          <cell r="BR251">
            <v>1605.4715000000001</v>
          </cell>
          <cell r="BS251">
            <v>1593.1913999999999</v>
          </cell>
          <cell r="BT251">
            <v>1578.2094999999999</v>
          </cell>
          <cell r="BU251">
            <v>1575.7722000000001</v>
          </cell>
          <cell r="BV251">
            <v>1549.183</v>
          </cell>
          <cell r="BW251">
            <v>1548.4848999999999</v>
          </cell>
          <cell r="BX251">
            <v>1547.4449</v>
          </cell>
          <cell r="BY251">
            <v>1533.5649000000001</v>
          </cell>
          <cell r="BZ251">
            <v>1518.1641</v>
          </cell>
          <cell r="CA251">
            <v>1519.1475</v>
          </cell>
          <cell r="CB251">
            <v>1490.4614999999999</v>
          </cell>
          <cell r="CC251">
            <v>1491.0607</v>
          </cell>
          <cell r="CD251">
            <v>1491.6352999999999</v>
          </cell>
          <cell r="CE251">
            <v>1478.5037</v>
          </cell>
          <cell r="CF251">
            <v>1463.1709000000001</v>
          </cell>
          <cell r="CG251">
            <v>1463.9703</v>
          </cell>
          <cell r="CH251">
            <v>1451.3979999999999</v>
          </cell>
          <cell r="CI251">
            <v>1437.0352</v>
          </cell>
          <cell r="CJ251">
            <v>1437.4157</v>
          </cell>
          <cell r="CK251">
            <v>1411.4092000000001</v>
          </cell>
          <cell r="CL251">
            <v>1411.5364999999999</v>
          </cell>
          <cell r="CM251">
            <v>1411.9206999999999</v>
          </cell>
          <cell r="CN251">
            <v>1385.1061</v>
          </cell>
          <cell r="CO251">
            <v>1384.9519</v>
          </cell>
          <cell r="CP251">
            <v>1356.9218000000001</v>
          </cell>
          <cell r="CQ251">
            <v>1347.9287999999999</v>
          </cell>
          <cell r="CR251">
            <v>1350.5497</v>
          </cell>
          <cell r="CS251">
            <v>1324.8295000000001</v>
          </cell>
          <cell r="CT251">
            <v>1314.9844000000001</v>
          </cell>
          <cell r="CU251">
            <v>1317.5758000000001</v>
          </cell>
          <cell r="CV251">
            <v>1295.3911000000001</v>
          </cell>
          <cell r="CW251">
            <v>1291.3284000000001</v>
          </cell>
          <cell r="CX251">
            <v>1292.0322000000001</v>
          </cell>
          <cell r="CY251">
            <v>1289.6016999999999</v>
          </cell>
          <cell r="CZ251">
            <v>1284.2738999999999</v>
          </cell>
          <cell r="DA251">
            <v>1281.1751999999999</v>
          </cell>
          <cell r="DB251">
            <v>1279.1824999999999</v>
          </cell>
          <cell r="DC251">
            <v>1270.6982</v>
          </cell>
          <cell r="DD251">
            <v>1268.8725999999999</v>
          </cell>
          <cell r="DE251">
            <v>1260.0719999999999</v>
          </cell>
          <cell r="DF251">
            <v>1258.8127999999999</v>
          </cell>
          <cell r="DG251">
            <v>1251.7294999999999</v>
          </cell>
          <cell r="DH251">
            <v>1247.4126000000001</v>
          </cell>
          <cell r="DI251">
            <v>1240.1322</v>
          </cell>
          <cell r="DJ251">
            <v>1234.5224000000001</v>
          </cell>
          <cell r="DK251">
            <v>1228.3711000000001</v>
          </cell>
          <cell r="DL251">
            <v>1221.5612000000001</v>
          </cell>
          <cell r="DM251">
            <v>1215.4322999999999</v>
          </cell>
          <cell r="DN251">
            <v>1196.0941</v>
          </cell>
          <cell r="DO251">
            <v>1196.0941</v>
          </cell>
          <cell r="DP251">
            <v>1185.8852999999999</v>
          </cell>
          <cell r="DQ251">
            <v>1182.1866</v>
          </cell>
          <cell r="DR251">
            <v>1175.3912</v>
          </cell>
          <cell r="DS251">
            <v>1164.2904000000001</v>
          </cell>
          <cell r="DT251">
            <v>1156.4987000000001</v>
          </cell>
        </row>
        <row r="252">
          <cell r="A252" t="str">
            <v>Takafulink Mizan - Syariah Investa Link</v>
          </cell>
          <cell r="B252" t="str">
            <v>PT Asuransi Takaful Keluarga</v>
          </cell>
          <cell r="X252">
            <v>1317.6275000000001</v>
          </cell>
          <cell r="Y252">
            <v>1317.6275000000001</v>
          </cell>
          <cell r="Z252">
            <v>1289.7226000000001</v>
          </cell>
          <cell r="AA252">
            <v>1249.4092000000001</v>
          </cell>
          <cell r="AB252">
            <v>1317.6275000000001</v>
          </cell>
          <cell r="AC252">
            <v>1317.6275000000001</v>
          </cell>
          <cell r="AD252">
            <v>1317.6275000000001</v>
          </cell>
          <cell r="AE252">
            <v>1317.6275000000001</v>
          </cell>
          <cell r="AF252">
            <v>1317.6275000000001</v>
          </cell>
          <cell r="AG252">
            <v>1289.7226000000001</v>
          </cell>
          <cell r="AH252">
            <v>1249.4092000000001</v>
          </cell>
          <cell r="AI252">
            <v>1271.1029000000001</v>
          </cell>
          <cell r="AJ252">
            <v>1231.8095000000001</v>
          </cell>
          <cell r="AK252">
            <v>1215.8769</v>
          </cell>
          <cell r="AL252">
            <v>1192.3897999999999</v>
          </cell>
          <cell r="AM252">
            <v>1168.7460000000001</v>
          </cell>
          <cell r="AN252">
            <v>1165.3422</v>
          </cell>
          <cell r="AO252">
            <v>1154.7471</v>
          </cell>
          <cell r="AP252">
            <v>1144.8406</v>
          </cell>
          <cell r="AQ252">
            <v>1125.8967</v>
          </cell>
          <cell r="AR252">
            <v>1125.2073</v>
          </cell>
          <cell r="AS252">
            <v>1137.9738</v>
          </cell>
          <cell r="AT252">
            <v>1148.2086999999999</v>
          </cell>
          <cell r="AU252">
            <v>1159.3067000000001</v>
          </cell>
          <cell r="AV252">
            <v>1152.0586000000001</v>
          </cell>
          <cell r="AW252">
            <v>1136.3135</v>
          </cell>
          <cell r="AX252">
            <v>1129.2519</v>
          </cell>
          <cell r="AY252">
            <v>1117.1387999999999</v>
          </cell>
          <cell r="AZ252">
            <v>1082.5219999999999</v>
          </cell>
          <cell r="BA252">
            <v>1096.6401000000001</v>
          </cell>
          <cell r="BB252">
            <v>1077.5151000000001</v>
          </cell>
          <cell r="BC252">
            <v>1050.5260000000001</v>
          </cell>
          <cell r="BD252">
            <v>1042.4105</v>
          </cell>
          <cell r="BE252">
            <v>1028.9829999999999</v>
          </cell>
          <cell r="BF252">
            <v>1023.6592000000001</v>
          </cell>
          <cell r="BG252">
            <v>1019.2154</v>
          </cell>
          <cell r="BH252">
            <v>1014.3189</v>
          </cell>
          <cell r="BI252">
            <v>1009.4461</v>
          </cell>
          <cell r="BJ252">
            <v>1003.4811</v>
          </cell>
          <cell r="BK252">
            <v>998.65239999999994</v>
          </cell>
          <cell r="BL252">
            <v>993.28899999999999</v>
          </cell>
          <cell r="BM252">
            <v>975.00609999999995</v>
          </cell>
          <cell r="BN252">
            <v>972.00810000000001</v>
          </cell>
          <cell r="BO252">
            <v>966.49490000000003</v>
          </cell>
          <cell r="BP252">
            <v>1909.5462</v>
          </cell>
          <cell r="BQ252">
            <v>1909.5462</v>
          </cell>
          <cell r="BR252">
            <v>1870.7823000000001</v>
          </cell>
          <cell r="BS252">
            <v>1835.7901999999999</v>
          </cell>
          <cell r="BT252">
            <v>1853.6519000000001</v>
          </cell>
          <cell r="BU252">
            <v>1792.9313</v>
          </cell>
          <cell r="BV252">
            <v>1832.0227</v>
          </cell>
          <cell r="BW252">
            <v>1888.1796999999999</v>
          </cell>
          <cell r="BX252">
            <v>1824.6516999999999</v>
          </cell>
          <cell r="BY252">
            <v>1822.3150000000001</v>
          </cell>
          <cell r="BZ252">
            <v>1815.2750000000001</v>
          </cell>
          <cell r="CA252">
            <v>1786.614</v>
          </cell>
          <cell r="CB252">
            <v>1757.3877</v>
          </cell>
          <cell r="CC252">
            <v>1764.7021</v>
          </cell>
          <cell r="CD252">
            <v>1789.1291000000001</v>
          </cell>
          <cell r="CE252">
            <v>1774.8037999999999</v>
          </cell>
          <cell r="CF252">
            <v>1779.7565999999999</v>
          </cell>
          <cell r="CG252">
            <v>1747.4403</v>
          </cell>
          <cell r="CH252">
            <v>1708.3332</v>
          </cell>
          <cell r="CI252">
            <v>1696.9638</v>
          </cell>
          <cell r="CJ252">
            <v>1663.0698</v>
          </cell>
          <cell r="CK252">
            <v>1637.8942999999999</v>
          </cell>
          <cell r="CL252">
            <v>1667.6950999999999</v>
          </cell>
          <cell r="CM252">
            <v>1641.3244999999999</v>
          </cell>
          <cell r="CN252">
            <v>1599.799</v>
          </cell>
          <cell r="CO252">
            <v>1605.2648999999999</v>
          </cell>
          <cell r="CP252">
            <v>1593.8142</v>
          </cell>
          <cell r="CQ252">
            <v>1567.8804</v>
          </cell>
          <cell r="CR252">
            <v>1565.6527000000001</v>
          </cell>
          <cell r="CS252">
            <v>1560.3658</v>
          </cell>
          <cell r="CT252">
            <v>1551.4052999999999</v>
          </cell>
          <cell r="CU252">
            <v>1532.0793000000001</v>
          </cell>
          <cell r="CV252">
            <v>1503.4740999999999</v>
          </cell>
          <cell r="CW252">
            <v>1492.7040999999999</v>
          </cell>
          <cell r="CX252">
            <v>1480.5597</v>
          </cell>
          <cell r="CY252">
            <v>1464.2744</v>
          </cell>
          <cell r="CZ252">
            <v>1452.7867000000001</v>
          </cell>
          <cell r="DA252">
            <v>1448.8551</v>
          </cell>
          <cell r="DB252">
            <v>1439.2756999999999</v>
          </cell>
          <cell r="DC252">
            <v>1426.5298</v>
          </cell>
          <cell r="DD252">
            <v>1420.6532</v>
          </cell>
          <cell r="DE252">
            <v>1415.0912000000001</v>
          </cell>
          <cell r="DF252">
            <v>1441.6358</v>
          </cell>
          <cell r="DG252">
            <v>1438.4818</v>
          </cell>
          <cell r="DH252">
            <v>1444.6527000000001</v>
          </cell>
          <cell r="DI252">
            <v>1452.6696999999999</v>
          </cell>
          <cell r="DJ252">
            <v>1425.3647000000001</v>
          </cell>
          <cell r="DK252">
            <v>1475.9981</v>
          </cell>
          <cell r="DL252">
            <v>1487.2195999999999</v>
          </cell>
          <cell r="DM252">
            <v>1446.7172</v>
          </cell>
          <cell r="DN252">
            <v>1452.9970000000001</v>
          </cell>
          <cell r="DO252">
            <v>1452.9970000000001</v>
          </cell>
          <cell r="DP252">
            <v>1415.6081999999999</v>
          </cell>
          <cell r="DQ252">
            <v>1371.7597000000001</v>
          </cell>
          <cell r="DR252" t="e">
            <v>#N/A</v>
          </cell>
          <cell r="DS252" t="e">
            <v>#N/A</v>
          </cell>
          <cell r="DT252" t="e">
            <v>#N/A</v>
          </cell>
        </row>
        <row r="253">
          <cell r="A253" t="str">
            <v>Wealth Maxima Mixed</v>
          </cell>
          <cell r="B253" t="str">
            <v>PT Asuransi Mega Life</v>
          </cell>
          <cell r="X253">
            <v>3643.326</v>
          </cell>
          <cell r="Y253">
            <v>3643.326</v>
          </cell>
          <cell r="Z253">
            <v>3575.6309999999999</v>
          </cell>
          <cell r="AA253">
            <v>3517.915</v>
          </cell>
          <cell r="AB253">
            <v>3643.326</v>
          </cell>
          <cell r="AC253">
            <v>3643.326</v>
          </cell>
          <cell r="AD253">
            <v>3643.326</v>
          </cell>
          <cell r="AE253">
            <v>3643.326</v>
          </cell>
          <cell r="AF253">
            <v>3643.326</v>
          </cell>
          <cell r="AG253">
            <v>3575.6309999999999</v>
          </cell>
          <cell r="AH253">
            <v>3517.915</v>
          </cell>
          <cell r="AI253">
            <v>3535.8490000000002</v>
          </cell>
          <cell r="AJ253">
            <v>3556.5529999999999</v>
          </cell>
          <cell r="AK253">
            <v>3516.0590000000002</v>
          </cell>
          <cell r="AL253">
            <v>3483.8519999999999</v>
          </cell>
          <cell r="AM253">
            <v>3421.9250000000002</v>
          </cell>
          <cell r="AN253">
            <v>3397.3609999999999</v>
          </cell>
          <cell r="AO253">
            <v>3372.3829999999998</v>
          </cell>
          <cell r="AP253">
            <v>3332.6689999999999</v>
          </cell>
          <cell r="AQ253">
            <v>3268.297</v>
          </cell>
          <cell r="AR253">
            <v>3250.3049999999998</v>
          </cell>
          <cell r="AS253">
            <v>3299.2950000000001</v>
          </cell>
          <cell r="AT253">
            <v>3312.4</v>
          </cell>
          <cell r="AU253">
            <v>3315.922</v>
          </cell>
          <cell r="AV253">
            <v>3287.7440000000001</v>
          </cell>
          <cell r="AW253">
            <v>3233.0830000000001</v>
          </cell>
          <cell r="AX253">
            <v>3211.578</v>
          </cell>
          <cell r="AY253">
            <v>3177.6909999999998</v>
          </cell>
          <cell r="AZ253" t="e">
            <v>#N/A</v>
          </cell>
          <cell r="BA253" t="e">
            <v>#N/A</v>
          </cell>
          <cell r="BB253" t="e">
            <v>#N/A</v>
          </cell>
          <cell r="BC253" t="e">
            <v>#N/A</v>
          </cell>
          <cell r="BD253">
            <v>2999.306</v>
          </cell>
          <cell r="BE253">
            <v>2957.299</v>
          </cell>
          <cell r="BF253" t="e">
            <v>#N/A</v>
          </cell>
          <cell r="BG253" t="e">
            <v>#N/A</v>
          </cell>
          <cell r="BH253">
            <v>2892.7939999999999</v>
          </cell>
          <cell r="BI253" t="e">
            <v>#N/A</v>
          </cell>
          <cell r="BJ253">
            <v>2840.5250000000001</v>
          </cell>
          <cell r="BK253">
            <v>2813.2359999999999</v>
          </cell>
          <cell r="BL253">
            <v>2785.7040000000002</v>
          </cell>
          <cell r="BM253">
            <v>2763.7260000000001</v>
          </cell>
          <cell r="BN253">
            <v>2739.047</v>
          </cell>
          <cell r="BO253">
            <v>2712.11</v>
          </cell>
          <cell r="BP253">
            <v>1485.9665</v>
          </cell>
          <cell r="BQ253">
            <v>1485.9665</v>
          </cell>
          <cell r="BR253">
            <v>1467.7805000000001</v>
          </cell>
          <cell r="BS253">
            <v>1440.8797999999999</v>
          </cell>
          <cell r="BT253">
            <v>1449.4422999999999</v>
          </cell>
          <cell r="BU253">
            <v>1402.7391</v>
          </cell>
          <cell r="BV253">
            <v>1398.0869</v>
          </cell>
          <cell r="BW253">
            <v>1404.57</v>
          </cell>
          <cell r="BX253">
            <v>1385.6107</v>
          </cell>
          <cell r="BY253">
            <v>1388.3490999999999</v>
          </cell>
          <cell r="BZ253">
            <v>1375.6922999999999</v>
          </cell>
          <cell r="CA253">
            <v>1354.847</v>
          </cell>
          <cell r="CB253">
            <v>1328.5748000000001</v>
          </cell>
          <cell r="CC253">
            <v>1325.2565999999999</v>
          </cell>
          <cell r="CD253">
            <v>1351.3633</v>
          </cell>
          <cell r="CE253">
            <v>1358.9019000000001</v>
          </cell>
          <cell r="CF253">
            <v>1353.6588999999999</v>
          </cell>
          <cell r="CG253">
            <v>1339.4982</v>
          </cell>
          <cell r="CH253">
            <v>1294.1859999999999</v>
          </cell>
          <cell r="CI253">
            <v>1295.4657999999999</v>
          </cell>
          <cell r="CJ253">
            <v>1271.8662999999999</v>
          </cell>
          <cell r="CK253">
            <v>1231.2475999999999</v>
          </cell>
          <cell r="CL253">
            <v>1260.4896000000001</v>
          </cell>
          <cell r="CM253">
            <v>1237.3795</v>
          </cell>
          <cell r="CN253">
            <v>1198.7778000000001</v>
          </cell>
          <cell r="CO253">
            <v>1198.9223</v>
          </cell>
          <cell r="CP253">
            <v>1180.8515</v>
          </cell>
          <cell r="CQ253">
            <v>1166.5582999999999</v>
          </cell>
          <cell r="CR253">
            <v>1161.5456999999999</v>
          </cell>
          <cell r="CS253">
            <v>1163.2973999999999</v>
          </cell>
          <cell r="CT253">
            <v>1144.8641</v>
          </cell>
          <cell r="CU253">
            <v>1137.683</v>
          </cell>
          <cell r="CV253">
            <v>1115.5859</v>
          </cell>
          <cell r="CW253">
            <v>1095.7227</v>
          </cell>
          <cell r="CX253">
            <v>1057.3611000000001</v>
          </cell>
          <cell r="CY253">
            <v>1039.6421</v>
          </cell>
          <cell r="CZ253">
            <v>1030.1371999999999</v>
          </cell>
          <cell r="DA253">
            <v>1032.4010000000001</v>
          </cell>
          <cell r="DB253">
            <v>1026.3860999999999</v>
          </cell>
          <cell r="DC253">
            <v>1021.6621</v>
          </cell>
          <cell r="DD253">
            <v>1019.7516000000001</v>
          </cell>
          <cell r="DE253">
            <v>1113.2036000000001</v>
          </cell>
          <cell r="DF253">
            <v>1146.0940000000001</v>
          </cell>
          <cell r="DG253">
            <v>1161.6684</v>
          </cell>
          <cell r="DH253">
            <v>1193.7466999999999</v>
          </cell>
          <cell r="DI253">
            <v>1197.9283</v>
          </cell>
          <cell r="DJ253">
            <v>1154.5184999999999</v>
          </cell>
          <cell r="DK253">
            <v>1170.9785999999999</v>
          </cell>
          <cell r="DL253">
            <v>1254.4811999999999</v>
          </cell>
          <cell r="DM253">
            <v>1234.7456</v>
          </cell>
          <cell r="DN253">
            <v>1268.8641</v>
          </cell>
          <cell r="DO253">
            <v>1268.8641</v>
          </cell>
          <cell r="DP253">
            <v>1223.0994000000001</v>
          </cell>
          <cell r="DQ253">
            <v>1160.6023</v>
          </cell>
          <cell r="DR253">
            <v>1097.3496</v>
          </cell>
          <cell r="DS253">
            <v>1141.9656</v>
          </cell>
          <cell r="DT253">
            <v>1095.4256</v>
          </cell>
        </row>
        <row r="254">
          <cell r="A254" t="str">
            <v>Mega Link Agressive Fund</v>
          </cell>
          <cell r="B254" t="str">
            <v>PT Asuransi Mega Life</v>
          </cell>
          <cell r="X254">
            <v>1488.1790000000001</v>
          </cell>
          <cell r="Y254">
            <v>1488.1790000000001</v>
          </cell>
          <cell r="Z254">
            <v>1463.3820000000001</v>
          </cell>
          <cell r="AA254">
            <v>1441.3689999999999</v>
          </cell>
          <cell r="AB254">
            <v>1488.1790000000001</v>
          </cell>
          <cell r="AC254">
            <v>1488.1790000000001</v>
          </cell>
          <cell r="AD254">
            <v>1488.1790000000001</v>
          </cell>
          <cell r="AE254">
            <v>1488.1790000000001</v>
          </cell>
          <cell r="AF254">
            <v>1488.1790000000001</v>
          </cell>
          <cell r="AG254">
            <v>1463.3820000000001</v>
          </cell>
          <cell r="AH254">
            <v>1441.3689999999999</v>
          </cell>
          <cell r="AI254">
            <v>1443.096</v>
          </cell>
          <cell r="AJ254">
            <v>1424.2439999999999</v>
          </cell>
          <cell r="AK254">
            <v>1412.8510000000001</v>
          </cell>
          <cell r="AL254">
            <v>1399.57</v>
          </cell>
          <cell r="AM254">
            <v>1385.366</v>
          </cell>
          <cell r="AN254">
            <v>1377.414</v>
          </cell>
          <cell r="AO254">
            <v>1366.9069999999999</v>
          </cell>
          <cell r="AP254">
            <v>1351.904</v>
          </cell>
          <cell r="AQ254">
            <v>1334.019</v>
          </cell>
          <cell r="AR254">
            <v>1327.2270000000001</v>
          </cell>
          <cell r="AS254">
            <v>1334.3150000000001</v>
          </cell>
          <cell r="AT254">
            <v>1333.4839999999999</v>
          </cell>
          <cell r="AU254">
            <v>1329.806</v>
          </cell>
          <cell r="AV254">
            <v>1318.498</v>
          </cell>
          <cell r="AW254">
            <v>1303.47</v>
          </cell>
          <cell r="AX254">
            <v>1295.4929999999999</v>
          </cell>
          <cell r="AY254">
            <v>1283.787</v>
          </cell>
          <cell r="AZ254" t="e">
            <v>#N/A</v>
          </cell>
          <cell r="BA254" t="e">
            <v>#N/A</v>
          </cell>
          <cell r="BB254" t="e">
            <v>#N/A</v>
          </cell>
          <cell r="BC254" t="e">
            <v>#N/A</v>
          </cell>
          <cell r="BD254">
            <v>1211.271</v>
          </cell>
          <cell r="BE254">
            <v>1196.0650000000001</v>
          </cell>
          <cell r="BF254" t="e">
            <v>#N/A</v>
          </cell>
          <cell r="BG254" t="e">
            <v>#N/A</v>
          </cell>
          <cell r="BH254">
            <v>1949.55</v>
          </cell>
          <cell r="BI254" t="e">
            <v>#N/A</v>
          </cell>
          <cell r="BJ254">
            <v>1167.692</v>
          </cell>
          <cell r="BK254">
            <v>1145.5360000000001</v>
          </cell>
          <cell r="BL254">
            <v>1139.8119999999999</v>
          </cell>
          <cell r="BM254">
            <v>1125.9960000000001</v>
          </cell>
          <cell r="BN254">
            <v>1115.7280000000001</v>
          </cell>
          <cell r="BO254">
            <v>1102.9739999999999</v>
          </cell>
          <cell r="BP254">
            <v>1247.4631999999999</v>
          </cell>
          <cell r="BQ254">
            <v>1247.4631999999999</v>
          </cell>
          <cell r="BR254">
            <v>1212.3244</v>
          </cell>
          <cell r="BS254">
            <v>1177.3876</v>
          </cell>
          <cell r="BT254">
            <v>1225.5479</v>
          </cell>
          <cell r="BU254">
            <v>1141.4848</v>
          </cell>
          <cell r="BV254">
            <v>1233.876</v>
          </cell>
          <cell r="BW254">
            <v>1351.0880999999999</v>
          </cell>
          <cell r="BX254">
            <v>1296.8553999999999</v>
          </cell>
          <cell r="BY254">
            <v>1325.6866</v>
          </cell>
          <cell r="BZ254">
            <v>1320.7933</v>
          </cell>
          <cell r="CA254">
            <v>1268.3577</v>
          </cell>
          <cell r="CB254">
            <v>1184.625</v>
          </cell>
          <cell r="CC254">
            <v>1217.5228999999999</v>
          </cell>
          <cell r="CD254">
            <v>1293.2065</v>
          </cell>
          <cell r="CE254">
            <v>1288.4632999999999</v>
          </cell>
          <cell r="CF254">
            <v>1359.3085000000001</v>
          </cell>
          <cell r="CG254">
            <v>1246.4607000000001</v>
          </cell>
          <cell r="CH254">
            <v>1177.9413</v>
          </cell>
          <cell r="CI254">
            <v>1180.23</v>
          </cell>
          <cell r="CJ254">
            <v>1148.5454999999999</v>
          </cell>
          <cell r="CK254">
            <v>1134.9686999999999</v>
          </cell>
          <cell r="CL254">
            <v>1194.7164</v>
          </cell>
          <cell r="CM254">
            <v>1158.4309000000001</v>
          </cell>
          <cell r="CN254">
            <v>1140.7779</v>
          </cell>
          <cell r="CO254">
            <v>1174.9726000000001</v>
          </cell>
          <cell r="CP254">
            <v>1159.9000000000001</v>
          </cell>
          <cell r="CQ254">
            <v>1133.1918000000001</v>
          </cell>
          <cell r="CR254">
            <v>1124.8503000000001</v>
          </cell>
          <cell r="CS254">
            <v>1158.9141</v>
          </cell>
          <cell r="CT254">
            <v>1167.2953</v>
          </cell>
          <cell r="CU254">
            <v>1156.3018</v>
          </cell>
          <cell r="CV254">
            <v>1066.3985</v>
          </cell>
          <cell r="CW254">
            <v>1021.9171</v>
          </cell>
          <cell r="CX254">
            <v>1001.9395</v>
          </cell>
          <cell r="CY254">
            <v>990.76620000000003</v>
          </cell>
          <cell r="CZ254">
            <v>986.72479999999996</v>
          </cell>
          <cell r="DA254">
            <v>974.12940000000003</v>
          </cell>
          <cell r="DB254">
            <v>945.92750000000001</v>
          </cell>
          <cell r="DC254">
            <v>979.80949999999996</v>
          </cell>
          <cell r="DD254">
            <v>978.87220000000002</v>
          </cell>
          <cell r="DE254">
            <v>894.7722</v>
          </cell>
          <cell r="DF254">
            <v>976.05970000000002</v>
          </cell>
          <cell r="DG254">
            <v>974.26670000000001</v>
          </cell>
          <cell r="DH254">
            <v>972.51089999999999</v>
          </cell>
          <cell r="DI254">
            <v>970.19740000000002</v>
          </cell>
          <cell r="DJ254">
            <v>962.56979999999999</v>
          </cell>
          <cell r="DK254">
            <v>963.42079999999999</v>
          </cell>
          <cell r="DL254">
            <v>965.58900000000006</v>
          </cell>
          <cell r="DM254" t="e">
            <v>#N/A</v>
          </cell>
          <cell r="DN254" t="e">
            <v>#N/A</v>
          </cell>
          <cell r="DO254" t="e">
            <v>#N/A</v>
          </cell>
          <cell r="DP254" t="e">
            <v>#N/A</v>
          </cell>
          <cell r="DQ254" t="e">
            <v>#N/A</v>
          </cell>
          <cell r="DR254" t="e">
            <v>#N/A</v>
          </cell>
          <cell r="DS254" t="e">
            <v>#N/A</v>
          </cell>
          <cell r="DT254" t="e">
            <v>#N/A</v>
          </cell>
        </row>
        <row r="255">
          <cell r="A255" t="str">
            <v>Mega Link Balanced Fund</v>
          </cell>
          <cell r="B255" t="str">
            <v>PT Asuransi Mega Life</v>
          </cell>
          <cell r="X255">
            <v>2699.13</v>
          </cell>
          <cell r="Y255">
            <v>2699.13</v>
          </cell>
          <cell r="Z255">
            <v>2640.4870000000001</v>
          </cell>
          <cell r="AA255">
            <v>2585.7919999999999</v>
          </cell>
          <cell r="AB255">
            <v>2699.13</v>
          </cell>
          <cell r="AC255">
            <v>2699.13</v>
          </cell>
          <cell r="AD255">
            <v>2699.13</v>
          </cell>
          <cell r="AE255">
            <v>2699.13</v>
          </cell>
          <cell r="AF255">
            <v>2699.13</v>
          </cell>
          <cell r="AG255">
            <v>2640.4870000000001</v>
          </cell>
          <cell r="AH255">
            <v>2585.7919999999999</v>
          </cell>
          <cell r="AI255">
            <v>2600.8719999999998</v>
          </cell>
          <cell r="AJ255">
            <v>2547.9319999999998</v>
          </cell>
          <cell r="AK255">
            <v>2524.5050000000001</v>
          </cell>
          <cell r="AL255">
            <v>2490.37</v>
          </cell>
          <cell r="AM255">
            <v>2452.5790000000002</v>
          </cell>
          <cell r="AN255">
            <v>2440.0070000000001</v>
          </cell>
          <cell r="AO255">
            <v>2417.19</v>
          </cell>
          <cell r="AP255">
            <v>2380.4</v>
          </cell>
          <cell r="AQ255">
            <v>2328.6460000000002</v>
          </cell>
          <cell r="AR255">
            <v>2316.0219999999999</v>
          </cell>
          <cell r="AS255">
            <v>2358.7640000000001</v>
          </cell>
          <cell r="AT255">
            <v>2370.2950000000001</v>
          </cell>
          <cell r="AU255">
            <v>2371.1889999999999</v>
          </cell>
          <cell r="AV255">
            <v>2347.819</v>
          </cell>
          <cell r="AW255">
            <v>2307.2339999999999</v>
          </cell>
          <cell r="AX255">
            <v>2290.56</v>
          </cell>
          <cell r="AY255">
            <v>2264.7449999999999</v>
          </cell>
          <cell r="AZ255" t="e">
            <v>#N/A</v>
          </cell>
          <cell r="BA255" t="e">
            <v>#N/A</v>
          </cell>
          <cell r="BB255" t="e">
            <v>#N/A</v>
          </cell>
          <cell r="BC255" t="e">
            <v>#N/A</v>
          </cell>
          <cell r="BD255">
            <v>2148.7260000000001</v>
          </cell>
          <cell r="BE255">
            <v>2123.8420000000001</v>
          </cell>
          <cell r="BF255" t="e">
            <v>#N/A</v>
          </cell>
          <cell r="BG255" t="e">
            <v>#N/A</v>
          </cell>
          <cell r="BH255">
            <v>2075.5059999999999</v>
          </cell>
          <cell r="BI255" t="e">
            <v>#N/A</v>
          </cell>
          <cell r="BJ255">
            <v>2041.9090000000001</v>
          </cell>
          <cell r="BK255">
            <v>2018.9110000000001</v>
          </cell>
          <cell r="BL255">
            <v>2000.434</v>
          </cell>
          <cell r="BM255">
            <v>1984.348</v>
          </cell>
          <cell r="BN255">
            <v>1966.1990000000001</v>
          </cell>
          <cell r="BO255">
            <v>1946.758</v>
          </cell>
          <cell r="BP255">
            <v>1492.2460000000001</v>
          </cell>
          <cell r="BQ255">
            <v>1492.2460000000001</v>
          </cell>
          <cell r="BR255">
            <v>1465.1388999999999</v>
          </cell>
          <cell r="BS255">
            <v>1425.4662000000001</v>
          </cell>
          <cell r="BT255">
            <v>1464.5690999999999</v>
          </cell>
          <cell r="BU255">
            <v>1383.4635000000001</v>
          </cell>
          <cell r="BV255">
            <v>1471.9259</v>
          </cell>
          <cell r="BW255">
            <v>1568.1261999999999</v>
          </cell>
          <cell r="BX255">
            <v>1505.4142999999999</v>
          </cell>
          <cell r="BY255">
            <v>1526.0361</v>
          </cell>
          <cell r="BZ255">
            <v>1499.412</v>
          </cell>
          <cell r="CA255">
            <v>1462.4138</v>
          </cell>
          <cell r="CB255">
            <v>1376.0723</v>
          </cell>
          <cell r="CC255">
            <v>1409.3366000000001</v>
          </cell>
          <cell r="CD255">
            <v>1489.5856000000001</v>
          </cell>
          <cell r="CE255">
            <v>1520.2833000000001</v>
          </cell>
          <cell r="CF255">
            <v>1526.3502000000001</v>
          </cell>
          <cell r="CG255">
            <v>1487.5782999999999</v>
          </cell>
          <cell r="CH255">
            <v>1425.7393999999999</v>
          </cell>
          <cell r="CI255">
            <v>1450.0246999999999</v>
          </cell>
          <cell r="CJ255">
            <v>1408.4496999999999</v>
          </cell>
          <cell r="CK255" t="e">
            <v>#N/A</v>
          </cell>
          <cell r="CL255" t="e">
            <v>#N/A</v>
          </cell>
          <cell r="CM255" t="e">
            <v>#N/A</v>
          </cell>
          <cell r="CN255" t="e">
            <v>#N/A</v>
          </cell>
          <cell r="CO255">
            <v>1374.7748999999999</v>
          </cell>
          <cell r="CP255">
            <v>1366.7136</v>
          </cell>
          <cell r="CQ255" t="e">
            <v>#N/A</v>
          </cell>
          <cell r="CR255" t="e">
            <v>#N/A</v>
          </cell>
          <cell r="CS255">
            <v>1384.6899000000001</v>
          </cell>
          <cell r="CT255">
            <v>1383.3188</v>
          </cell>
          <cell r="CU255">
            <v>1378.5261</v>
          </cell>
          <cell r="CV255">
            <v>1313.8705</v>
          </cell>
          <cell r="CW255">
            <v>1243.4202</v>
          </cell>
          <cell r="CX255">
            <v>1217.827</v>
          </cell>
          <cell r="CY255">
            <v>1193.3154999999999</v>
          </cell>
          <cell r="CZ255">
            <v>1181.3478</v>
          </cell>
          <cell r="DA255">
            <v>1170.5787</v>
          </cell>
          <cell r="DB255">
            <v>1158.5887</v>
          </cell>
          <cell r="DC255">
            <v>1159.2991</v>
          </cell>
          <cell r="DD255">
            <v>1159.1981000000001</v>
          </cell>
          <cell r="DE255">
            <v>1260.0719999999999</v>
          </cell>
          <cell r="DF255">
            <v>1180.9771000000001</v>
          </cell>
          <cell r="DG255">
            <v>1180.4368999999999</v>
          </cell>
          <cell r="DH255">
            <v>1169.7335</v>
          </cell>
          <cell r="DI255">
            <v>1172.5552</v>
          </cell>
          <cell r="DJ255">
            <v>1140.5612000000001</v>
          </cell>
          <cell r="DK255">
            <v>1141.0654999999999</v>
          </cell>
          <cell r="DL255">
            <v>1147.8793000000001</v>
          </cell>
          <cell r="DM255">
            <v>1145.8911000000001</v>
          </cell>
          <cell r="DN255">
            <v>1168.3303000000001</v>
          </cell>
          <cell r="DO255">
            <v>1168.3303000000001</v>
          </cell>
          <cell r="DP255">
            <v>1173.97</v>
          </cell>
          <cell r="DQ255">
            <v>1159.97</v>
          </cell>
          <cell r="DR255">
            <v>1139.43</v>
          </cell>
          <cell r="DS255">
            <v>1133.9100000000001</v>
          </cell>
          <cell r="DT255">
            <v>1116.74</v>
          </cell>
        </row>
        <row r="256">
          <cell r="A256" t="str">
            <v>Mega Link Protected Fund</v>
          </cell>
          <cell r="B256" t="str">
            <v>PT Asuransi Mega Life</v>
          </cell>
          <cell r="X256">
            <v>0.16450999999999999</v>
          </cell>
          <cell r="Y256">
            <v>0.16450999999999999</v>
          </cell>
          <cell r="Z256">
            <v>0.16295999999999999</v>
          </cell>
          <cell r="AA256">
            <v>0.16105</v>
          </cell>
          <cell r="AB256">
            <v>0.16450999999999999</v>
          </cell>
          <cell r="AC256">
            <v>0.16450999999999999</v>
          </cell>
          <cell r="AD256">
            <v>0.16450999999999999</v>
          </cell>
          <cell r="AE256">
            <v>0.16450999999999999</v>
          </cell>
          <cell r="AF256">
            <v>0.16450999999999999</v>
          </cell>
          <cell r="AG256">
            <v>0.16295999999999999</v>
          </cell>
          <cell r="AH256">
            <v>0.16105</v>
          </cell>
          <cell r="AI256">
            <v>0.16178999999999999</v>
          </cell>
          <cell r="AJ256">
            <v>0.15884999999999999</v>
          </cell>
          <cell r="AK256">
            <v>0.16299</v>
          </cell>
          <cell r="AL256">
            <v>0.16214000000000001</v>
          </cell>
          <cell r="AM256">
            <v>0.15973000000000001</v>
          </cell>
          <cell r="AN256">
            <v>0.15923999999999999</v>
          </cell>
          <cell r="AO256">
            <v>0.15744</v>
          </cell>
          <cell r="AP256">
            <v>0.15601000000000001</v>
          </cell>
          <cell r="AQ256">
            <v>0.15508</v>
          </cell>
          <cell r="AR256">
            <v>0.15559000000000001</v>
          </cell>
          <cell r="AS256">
            <v>0.15633</v>
          </cell>
          <cell r="AT256">
            <v>0.15626000000000001</v>
          </cell>
          <cell r="AU256">
            <v>0.15608</v>
          </cell>
          <cell r="AV256">
            <v>0.1555</v>
          </cell>
          <cell r="AW256">
            <v>0.15412999999999999</v>
          </cell>
          <cell r="AX256">
            <v>0.15314</v>
          </cell>
          <cell r="AY256">
            <v>0.15207000000000001</v>
          </cell>
          <cell r="AZ256" t="e">
            <v>#N/A</v>
          </cell>
          <cell r="BA256" t="e">
            <v>#N/A</v>
          </cell>
          <cell r="BB256" t="e">
            <v>#N/A</v>
          </cell>
          <cell r="BC256" t="e">
            <v>#N/A</v>
          </cell>
          <cell r="BD256">
            <v>0.14802999999999999</v>
          </cell>
          <cell r="BE256">
            <v>0.1474</v>
          </cell>
          <cell r="BF256" t="e">
            <v>#N/A</v>
          </cell>
          <cell r="BG256" t="e">
            <v>#N/A</v>
          </cell>
          <cell r="BH256">
            <v>0.14577000000000001</v>
          </cell>
          <cell r="BI256" t="e">
            <v>#N/A</v>
          </cell>
          <cell r="BJ256">
            <v>0.14434</v>
          </cell>
          <cell r="BK256">
            <v>0.14424000000000001</v>
          </cell>
          <cell r="BL256">
            <v>0.14354</v>
          </cell>
          <cell r="BM256">
            <v>0.14269999999999999</v>
          </cell>
          <cell r="BN256">
            <v>0.14169999999999999</v>
          </cell>
          <cell r="BO256">
            <v>0.14066000000000001</v>
          </cell>
          <cell r="BP256">
            <v>1536.0465999999999</v>
          </cell>
          <cell r="BQ256">
            <v>1536.0465999999999</v>
          </cell>
          <cell r="BR256">
            <v>1537.4717000000001</v>
          </cell>
          <cell r="BS256">
            <v>1529.3405</v>
          </cell>
          <cell r="BT256">
            <v>1470.9237000000001</v>
          </cell>
          <cell r="BU256">
            <v>1455.6876999999999</v>
          </cell>
          <cell r="BV256">
            <v>1456.0545</v>
          </cell>
          <cell r="BW256">
            <v>1452.2779</v>
          </cell>
          <cell r="BX256">
            <v>1439.0201999999999</v>
          </cell>
          <cell r="BY256">
            <v>1436.739</v>
          </cell>
          <cell r="BZ256">
            <v>1428.8275000000001</v>
          </cell>
          <cell r="CA256">
            <v>1410.5205000000001</v>
          </cell>
          <cell r="CB256">
            <v>1379.8782000000001</v>
          </cell>
          <cell r="CC256">
            <v>1382.4112</v>
          </cell>
          <cell r="CD256">
            <v>1411.6384</v>
          </cell>
          <cell r="CE256">
            <v>1420.0694000000001</v>
          </cell>
          <cell r="CF256">
            <v>1429.2774999999999</v>
          </cell>
          <cell r="CG256">
            <v>1415.0544</v>
          </cell>
          <cell r="CH256">
            <v>1744.53</v>
          </cell>
          <cell r="CI256">
            <v>1360.232</v>
          </cell>
          <cell r="CJ256">
            <v>1273.9344000000001</v>
          </cell>
          <cell r="CK256">
            <v>1225.0767000000001</v>
          </cell>
          <cell r="CL256">
            <v>1324.5700999999999</v>
          </cell>
          <cell r="CM256">
            <v>1269.9802999999999</v>
          </cell>
          <cell r="CN256">
            <v>1207.1876</v>
          </cell>
          <cell r="CO256">
            <v>1223.713</v>
          </cell>
          <cell r="CP256">
            <v>1197.5307</v>
          </cell>
          <cell r="CQ256">
            <v>1179.3021000000001</v>
          </cell>
          <cell r="CR256">
            <v>1201.5356999999999</v>
          </cell>
          <cell r="CS256">
            <v>1229.4813999999999</v>
          </cell>
          <cell r="CT256">
            <v>1217.1516999999999</v>
          </cell>
          <cell r="CU256">
            <v>1211.3018</v>
          </cell>
          <cell r="CV256">
            <v>1139.9472000000001</v>
          </cell>
          <cell r="CW256">
            <v>1079.2505000000001</v>
          </cell>
          <cell r="CX256">
            <v>1047.0509999999999</v>
          </cell>
          <cell r="CY256">
            <v>1023.0846</v>
          </cell>
          <cell r="CZ256">
            <v>1013.3522</v>
          </cell>
          <cell r="DA256">
            <v>987.92449999999997</v>
          </cell>
          <cell r="DB256">
            <v>940.91980000000001</v>
          </cell>
          <cell r="DC256">
            <v>984.90970000000004</v>
          </cell>
          <cell r="DD256">
            <v>988.41330000000005</v>
          </cell>
          <cell r="DE256">
            <v>1415.0912000000001</v>
          </cell>
          <cell r="DF256">
            <v>1032.4158</v>
          </cell>
          <cell r="DG256">
            <v>1037.2529</v>
          </cell>
          <cell r="DH256">
            <v>1039.1667</v>
          </cell>
          <cell r="DI256">
            <v>1043.7530999999999</v>
          </cell>
          <cell r="DJ256">
            <v>1031.4398000000001</v>
          </cell>
          <cell r="DK256">
            <v>1044.7823000000001</v>
          </cell>
          <cell r="DL256">
            <v>1048.3647000000001</v>
          </cell>
          <cell r="DM256">
            <v>1049.432</v>
          </cell>
          <cell r="DN256">
            <v>1042.8107</v>
          </cell>
          <cell r="DO256">
            <v>1042.8107</v>
          </cell>
          <cell r="DP256">
            <v>1051.94</v>
          </cell>
          <cell r="DQ256">
            <v>1030.79</v>
          </cell>
          <cell r="DR256">
            <v>1021</v>
          </cell>
          <cell r="DS256">
            <v>1019.39</v>
          </cell>
          <cell r="DT256">
            <v>1015.71</v>
          </cell>
        </row>
        <row r="257">
          <cell r="A257" t="str">
            <v>Relife Investlink Fixed Fund</v>
          </cell>
          <cell r="B257" t="str">
            <v>PT Asuransi Jiwa Recapital</v>
          </cell>
          <cell r="X257">
            <v>1954.5540000000001</v>
          </cell>
          <cell r="Y257">
            <v>1954.5540000000001</v>
          </cell>
          <cell r="Z257">
            <v>1915.617</v>
          </cell>
          <cell r="AA257">
            <v>1870.056</v>
          </cell>
          <cell r="AB257">
            <v>1954.5540000000001</v>
          </cell>
          <cell r="AC257">
            <v>1954.5540000000001</v>
          </cell>
          <cell r="AD257">
            <v>1954.5540000000001</v>
          </cell>
          <cell r="AE257">
            <v>1954.5540000000001</v>
          </cell>
          <cell r="AF257">
            <v>1954.5540000000001</v>
          </cell>
          <cell r="AG257">
            <v>1915.617</v>
          </cell>
          <cell r="AH257">
            <v>1870.056</v>
          </cell>
          <cell r="AI257">
            <v>1915.0709999999999</v>
          </cell>
          <cell r="AJ257">
            <v>1807.068</v>
          </cell>
          <cell r="AK257">
            <v>1890.741</v>
          </cell>
          <cell r="AL257">
            <v>1949.5650000000001</v>
          </cell>
          <cell r="AM257">
            <v>1851.098</v>
          </cell>
          <cell r="AN257">
            <v>1852.913</v>
          </cell>
          <cell r="AO257">
            <v>1844.585</v>
          </cell>
          <cell r="AP257">
            <v>1797.4079999999999</v>
          </cell>
          <cell r="AQ257">
            <v>1731.6949999999999</v>
          </cell>
          <cell r="AR257">
            <v>1758.239</v>
          </cell>
          <cell r="AS257">
            <v>1836.5609999999999</v>
          </cell>
          <cell r="AT257">
            <v>1835.979</v>
          </cell>
          <cell r="AU257">
            <v>1855.49</v>
          </cell>
          <cell r="AV257">
            <v>1813.2170000000001</v>
          </cell>
          <cell r="AW257">
            <v>1699.7349999999999</v>
          </cell>
          <cell r="AX257">
            <v>1696.6179999999999</v>
          </cell>
          <cell r="AY257">
            <v>1624.0150000000001</v>
          </cell>
          <cell r="AZ257" t="e">
            <v>#N/A</v>
          </cell>
          <cell r="BA257" t="e">
            <v>#N/A</v>
          </cell>
          <cell r="BB257" t="e">
            <v>#N/A</v>
          </cell>
          <cell r="BC257" t="e">
            <v>#N/A</v>
          </cell>
          <cell r="BD257">
            <v>1564.32</v>
          </cell>
          <cell r="BE257">
            <v>1536.463</v>
          </cell>
          <cell r="BF257" t="e">
            <v>#N/A</v>
          </cell>
          <cell r="BG257" t="e">
            <v>#N/A</v>
          </cell>
          <cell r="BH257">
            <v>1511.932</v>
          </cell>
          <cell r="BI257" t="e">
            <v>#N/A</v>
          </cell>
          <cell r="BJ257">
            <v>1468.0060000000001</v>
          </cell>
          <cell r="BK257">
            <v>1406.614</v>
          </cell>
          <cell r="BL257">
            <v>1383.7919999999999</v>
          </cell>
          <cell r="BM257">
            <v>1359.2260000000001</v>
          </cell>
          <cell r="BN257">
            <v>1360.72</v>
          </cell>
          <cell r="BO257">
            <v>1338.5740000000001</v>
          </cell>
          <cell r="BP257">
            <v>1616.8391999999999</v>
          </cell>
          <cell r="BQ257">
            <v>1616.8391999999999</v>
          </cell>
          <cell r="BR257">
            <v>1567.9874</v>
          </cell>
          <cell r="BS257">
            <v>1513.6619000000001</v>
          </cell>
          <cell r="BT257">
            <v>1537.6976</v>
          </cell>
          <cell r="BU257">
            <v>1487.6655000000001</v>
          </cell>
          <cell r="BV257">
            <v>1463.2002</v>
          </cell>
          <cell r="BW257">
            <v>1427.8852999999999</v>
          </cell>
          <cell r="BX257">
            <v>1401.8150000000001</v>
          </cell>
          <cell r="BY257">
            <v>1396.2174</v>
          </cell>
          <cell r="BZ257">
            <v>1385.9930999999999</v>
          </cell>
          <cell r="CA257">
            <v>1374.0983000000001</v>
          </cell>
          <cell r="CB257">
            <v>1358.3614</v>
          </cell>
          <cell r="CC257">
            <v>1354.0144</v>
          </cell>
          <cell r="CD257">
            <v>1381.2348999999999</v>
          </cell>
          <cell r="CE257">
            <v>1394.5092</v>
          </cell>
          <cell r="CF257">
            <v>1401.6941999999999</v>
          </cell>
          <cell r="CG257">
            <v>1389.4117000000001</v>
          </cell>
          <cell r="CH257">
            <v>1368.1452999999999</v>
          </cell>
          <cell r="CI257">
            <v>1363.1424</v>
          </cell>
          <cell r="CJ257">
            <v>1349.5262</v>
          </cell>
          <cell r="CK257">
            <v>1319.0687</v>
          </cell>
          <cell r="CL257">
            <v>1334.96</v>
          </cell>
          <cell r="CM257">
            <v>1306.1251</v>
          </cell>
          <cell r="CN257">
            <v>1267.2239999999999</v>
          </cell>
          <cell r="CO257">
            <v>1252.1718000000001</v>
          </cell>
          <cell r="CP257">
            <v>1237.9306999999999</v>
          </cell>
          <cell r="CQ257">
            <v>1225.0218</v>
          </cell>
          <cell r="CR257">
            <v>1216.0818999999999</v>
          </cell>
          <cell r="CS257">
            <v>1205.3212000000001</v>
          </cell>
          <cell r="CT257">
            <v>1195.0385000000001</v>
          </cell>
          <cell r="CU257">
            <v>1184.5065999999999</v>
          </cell>
          <cell r="CV257">
            <v>1174.3377</v>
          </cell>
          <cell r="CW257">
            <v>1163.0071</v>
          </cell>
          <cell r="CX257">
            <v>1126.0668000000001</v>
          </cell>
          <cell r="CY257">
            <v>1120.5962</v>
          </cell>
          <cell r="CZ257">
            <v>1103.9041</v>
          </cell>
          <cell r="DA257">
            <v>1035.7197000000001</v>
          </cell>
          <cell r="DB257">
            <v>1049.0152</v>
          </cell>
          <cell r="DC257">
            <v>910.03269999999998</v>
          </cell>
          <cell r="DD257">
            <v>831.68730000000005</v>
          </cell>
          <cell r="DE257">
            <v>1012.0906</v>
          </cell>
          <cell r="DF257">
            <v>1028.4376</v>
          </cell>
          <cell r="DG257">
            <v>1068.0256999999999</v>
          </cell>
          <cell r="DH257">
            <v>1058.0934999999999</v>
          </cell>
          <cell r="DI257">
            <v>1071.4509</v>
          </cell>
          <cell r="DJ257">
            <v>1067.5762</v>
          </cell>
          <cell r="DK257">
            <v>1065.2998</v>
          </cell>
          <cell r="DL257">
            <v>1058.7979</v>
          </cell>
          <cell r="DM257">
            <v>1053.5048999999999</v>
          </cell>
          <cell r="DN257">
            <v>952.24720000000002</v>
          </cell>
          <cell r="DO257">
            <v>952.24720000000002</v>
          </cell>
          <cell r="DP257" t="e">
            <v>#N/A</v>
          </cell>
          <cell r="DQ257" t="e">
            <v>#N/A</v>
          </cell>
          <cell r="DR257" t="e">
            <v>#N/A</v>
          </cell>
          <cell r="DS257" t="e">
            <v>#N/A</v>
          </cell>
          <cell r="DT257" t="e">
            <v>#N/A</v>
          </cell>
        </row>
        <row r="258">
          <cell r="A258" t="str">
            <v>Relife Primelink Balanced Fund</v>
          </cell>
          <cell r="B258" t="str">
            <v>PT Asuransi Jiwa Recapital</v>
          </cell>
          <cell r="X258">
            <v>1195.32</v>
          </cell>
          <cell r="Y258">
            <v>1195.32</v>
          </cell>
          <cell r="Z258">
            <v>1175.6089999999999</v>
          </cell>
          <cell r="AA258">
            <v>1144.9359999999999</v>
          </cell>
          <cell r="AB258">
            <v>1195.32</v>
          </cell>
          <cell r="AC258">
            <v>1195.32</v>
          </cell>
          <cell r="AD258">
            <v>1195.32</v>
          </cell>
          <cell r="AE258">
            <v>1195.32</v>
          </cell>
          <cell r="AF258">
            <v>1195.32</v>
          </cell>
          <cell r="AG258">
            <v>1175.6089999999999</v>
          </cell>
          <cell r="AH258">
            <v>1144.9359999999999</v>
          </cell>
          <cell r="AI258">
            <v>1193.9259999999999</v>
          </cell>
          <cell r="AJ258">
            <v>1096.5730000000001</v>
          </cell>
          <cell r="AK258">
            <v>1205.9839999999999</v>
          </cell>
          <cell r="AL258">
            <v>1278.932</v>
          </cell>
          <cell r="AM258">
            <v>1163.182</v>
          </cell>
          <cell r="AN258">
            <v>1167.175</v>
          </cell>
          <cell r="AO258">
            <v>1164.173</v>
          </cell>
          <cell r="AP258">
            <v>1120.8720000000001</v>
          </cell>
          <cell r="AQ258">
            <v>1058.222</v>
          </cell>
          <cell r="AR258">
            <v>1082.9670000000001</v>
          </cell>
          <cell r="AS258">
            <v>1149.046</v>
          </cell>
          <cell r="AT258">
            <v>1133.855</v>
          </cell>
          <cell r="AU258">
            <v>1150.3320000000001</v>
          </cell>
          <cell r="AV258">
            <v>1114.7650000000001</v>
          </cell>
          <cell r="AW258">
            <v>1012.211</v>
          </cell>
          <cell r="AX258">
            <v>1020.645</v>
          </cell>
          <cell r="AY258">
            <v>950.428</v>
          </cell>
          <cell r="AZ258" t="e">
            <v>#N/A</v>
          </cell>
          <cell r="BA258" t="e">
            <v>#N/A</v>
          </cell>
          <cell r="BB258" t="e">
            <v>#N/A</v>
          </cell>
          <cell r="BC258" t="e">
            <v>#N/A</v>
          </cell>
          <cell r="BD258">
            <v>948.20500000000004</v>
          </cell>
          <cell r="BE258">
            <v>919.32500000000005</v>
          </cell>
          <cell r="BF258" t="e">
            <v>#N/A</v>
          </cell>
          <cell r="BG258" t="e">
            <v>#N/A</v>
          </cell>
          <cell r="BH258">
            <v>904.00099999999998</v>
          </cell>
          <cell r="BI258" t="e">
            <v>#N/A</v>
          </cell>
          <cell r="BJ258">
            <v>847.40300000000002</v>
          </cell>
          <cell r="BK258">
            <v>760.28499999999997</v>
          </cell>
          <cell r="BL258">
            <v>703.63400000000001</v>
          </cell>
          <cell r="BM258">
            <v>588.41899999999998</v>
          </cell>
          <cell r="BN258">
            <v>514.97699999999998</v>
          </cell>
          <cell r="BO258">
            <v>492.68</v>
          </cell>
          <cell r="BP258">
            <v>1487.2112</v>
          </cell>
          <cell r="BQ258">
            <v>1487.2112</v>
          </cell>
          <cell r="BR258">
            <v>1462.3262999999999</v>
          </cell>
          <cell r="BS258">
            <v>1443.8308999999999</v>
          </cell>
          <cell r="BT258">
            <v>1480.9487999999999</v>
          </cell>
          <cell r="BU258">
            <v>1478.0346999999999</v>
          </cell>
          <cell r="BV258">
            <v>1576.7542000000001</v>
          </cell>
          <cell r="BW258">
            <v>1628.8252</v>
          </cell>
          <cell r="BX258">
            <v>1513.2144000000001</v>
          </cell>
          <cell r="BY258">
            <v>1510.4873</v>
          </cell>
          <cell r="BZ258">
            <v>1517.1226999999999</v>
          </cell>
          <cell r="CA258">
            <v>1448.7936</v>
          </cell>
          <cell r="CB258">
            <v>1353.5184999999999</v>
          </cell>
          <cell r="CC258">
            <v>1376.4452000000001</v>
          </cell>
          <cell r="CD258">
            <v>1427.5115000000001</v>
          </cell>
          <cell r="CE258">
            <v>1410.6731</v>
          </cell>
          <cell r="CF258">
            <v>1437.2922000000001</v>
          </cell>
          <cell r="CG258">
            <v>1396.854</v>
          </cell>
          <cell r="CH258">
            <v>1304.7994000000001</v>
          </cell>
          <cell r="CI258">
            <v>1292.0863999999999</v>
          </cell>
          <cell r="CJ258">
            <v>1215.8742999999999</v>
          </cell>
          <cell r="CK258">
            <v>1176.1853000000001</v>
          </cell>
          <cell r="CL258">
            <v>1214.8679</v>
          </cell>
          <cell r="CM258">
            <v>1180.5105000000001</v>
          </cell>
          <cell r="CN258">
            <v>1137.43</v>
          </cell>
          <cell r="CO258">
            <v>1135.5517</v>
          </cell>
          <cell r="CP258">
            <v>1114.6532</v>
          </cell>
          <cell r="CQ258">
            <v>1091.6089999999999</v>
          </cell>
          <cell r="CR258">
            <v>1082.9626000000001</v>
          </cell>
          <cell r="CS258">
            <v>1103.8783000000001</v>
          </cell>
          <cell r="CT258">
            <v>1082.4582</v>
          </cell>
          <cell r="CU258">
            <v>1057.5257999999999</v>
          </cell>
          <cell r="CV258">
            <v>1018.0265000000001</v>
          </cell>
          <cell r="CW258">
            <v>1000.6182</v>
          </cell>
          <cell r="CX258">
            <v>979.07410000000004</v>
          </cell>
          <cell r="CY258">
            <v>962.577</v>
          </cell>
          <cell r="CZ258">
            <v>954.32</v>
          </cell>
          <cell r="DA258">
            <v>953.46270000000004</v>
          </cell>
          <cell r="DB258">
            <v>952.43169999999998</v>
          </cell>
          <cell r="DC258">
            <v>947.07399999999996</v>
          </cell>
          <cell r="DD258">
            <v>943.38520000000005</v>
          </cell>
          <cell r="DE258">
            <v>949.08989999999994</v>
          </cell>
          <cell r="DF258">
            <v>951.77369999999996</v>
          </cell>
          <cell r="DG258">
            <v>950.06759999999997</v>
          </cell>
          <cell r="DH258" t="e">
            <v>#N/A</v>
          </cell>
          <cell r="DI258" t="e">
            <v>#N/A</v>
          </cell>
          <cell r="DJ258" t="e">
            <v>#N/A</v>
          </cell>
          <cell r="DK258" t="e">
            <v>#N/A</v>
          </cell>
          <cell r="DL258" t="e">
            <v>#N/A</v>
          </cell>
          <cell r="DM258" t="e">
            <v>#N/A</v>
          </cell>
          <cell r="DN258" t="e">
            <v>#N/A</v>
          </cell>
          <cell r="DO258" t="e">
            <v>#N/A</v>
          </cell>
          <cell r="DP258" t="e">
            <v>#N/A</v>
          </cell>
          <cell r="DQ258" t="e">
            <v>#N/A</v>
          </cell>
          <cell r="DR258" t="e">
            <v>#N/A</v>
          </cell>
          <cell r="DS258" t="e">
            <v>#N/A</v>
          </cell>
          <cell r="DT258" t="e">
            <v>#N/A</v>
          </cell>
        </row>
        <row r="259">
          <cell r="A259" t="str">
            <v>Relife Primelink Equity Fund</v>
          </cell>
          <cell r="B259" t="str">
            <v>PT Asuransi Jiwa Recapital</v>
          </cell>
          <cell r="X259">
            <v>10019.93</v>
          </cell>
          <cell r="Y259">
            <v>10019.93</v>
          </cell>
          <cell r="Z259">
            <v>9855.4699999999993</v>
          </cell>
          <cell r="AA259">
            <v>9526.9699999999993</v>
          </cell>
          <cell r="AB259">
            <v>10019.93</v>
          </cell>
          <cell r="AC259">
            <v>10019.93</v>
          </cell>
          <cell r="AD259">
            <v>10019.93</v>
          </cell>
          <cell r="AE259">
            <v>10019.93</v>
          </cell>
          <cell r="AF259">
            <v>10019.93</v>
          </cell>
          <cell r="AG259">
            <v>9855.4699999999993</v>
          </cell>
          <cell r="AH259">
            <v>9526.9699999999993</v>
          </cell>
          <cell r="AI259">
            <v>9928.2199999999993</v>
          </cell>
          <cell r="AJ259">
            <v>9045.65</v>
          </cell>
          <cell r="AK259">
            <v>9893.42</v>
          </cell>
          <cell r="AL259">
            <v>10640.46</v>
          </cell>
          <cell r="AM259">
            <v>9806.7900000000009</v>
          </cell>
          <cell r="AN259">
            <v>9824.2999999999993</v>
          </cell>
          <cell r="AO259">
            <v>9850.77</v>
          </cell>
          <cell r="AP259">
            <v>9506.4500000000007</v>
          </cell>
          <cell r="AQ259">
            <v>9096.33</v>
          </cell>
          <cell r="AR259">
            <v>9284.9500000000007</v>
          </cell>
          <cell r="AS259">
            <v>9866.33</v>
          </cell>
          <cell r="AT259">
            <v>9854.77</v>
          </cell>
          <cell r="AU259">
            <v>9984.7099999999991</v>
          </cell>
          <cell r="AV259">
            <v>9606.5</v>
          </cell>
          <cell r="AW259">
            <v>8695.86</v>
          </cell>
          <cell r="AX259">
            <v>8801.9</v>
          </cell>
          <cell r="AY259">
            <v>8181.25</v>
          </cell>
          <cell r="AZ259">
            <v>7667.93</v>
          </cell>
          <cell r="BA259">
            <v>8161.84</v>
          </cell>
          <cell r="BB259">
            <v>7933.75</v>
          </cell>
          <cell r="BC259">
            <v>7341.45</v>
          </cell>
          <cell r="BD259">
            <v>7426.51</v>
          </cell>
          <cell r="BE259">
            <v>7230.05</v>
          </cell>
          <cell r="BF259">
            <v>6854.76</v>
          </cell>
          <cell r="BG259">
            <v>6697.38</v>
          </cell>
          <cell r="BH259">
            <v>6908.4</v>
          </cell>
          <cell r="BI259">
            <v>6671.22</v>
          </cell>
          <cell r="BJ259">
            <v>6434.56</v>
          </cell>
          <cell r="BK259">
            <v>5573.54</v>
          </cell>
          <cell r="BL259">
            <v>5201.46</v>
          </cell>
          <cell r="BM259">
            <v>4413.55</v>
          </cell>
          <cell r="BN259">
            <v>3826.23</v>
          </cell>
          <cell r="BO259">
            <v>3456.15</v>
          </cell>
          <cell r="BP259">
            <v>1632.9972</v>
          </cell>
          <cell r="BQ259">
            <v>1632.9972</v>
          </cell>
          <cell r="BR259">
            <v>1620.8859</v>
          </cell>
          <cell r="BS259">
            <v>1602.6767</v>
          </cell>
          <cell r="BT259">
            <v>1635.9550999999999</v>
          </cell>
          <cell r="BU259">
            <v>1633.2943</v>
          </cell>
          <cell r="BV259">
            <v>1756.5890999999999</v>
          </cell>
          <cell r="BW259">
            <v>1844.9437</v>
          </cell>
          <cell r="BX259">
            <v>1714.9653000000001</v>
          </cell>
          <cell r="BY259">
            <v>1710.6572000000001</v>
          </cell>
          <cell r="BZ259">
            <v>1714.0693000000001</v>
          </cell>
          <cell r="CA259">
            <v>1639.8504</v>
          </cell>
          <cell r="CB259">
            <v>1540.0051000000001</v>
          </cell>
          <cell r="CC259">
            <v>1577.1229000000001</v>
          </cell>
          <cell r="CD259">
            <v>1654.3273999999999</v>
          </cell>
          <cell r="CE259">
            <v>1629.067</v>
          </cell>
          <cell r="CF259">
            <v>1653.0880999999999</v>
          </cell>
          <cell r="CG259">
            <v>1588.0925</v>
          </cell>
          <cell r="CH259">
            <v>1454.1713999999999</v>
          </cell>
          <cell r="CI259">
            <v>1426.8721</v>
          </cell>
          <cell r="CJ259">
            <v>1320.9644000000001</v>
          </cell>
          <cell r="CK259">
            <v>1250.8052</v>
          </cell>
          <cell r="CL259">
            <v>1336.1739</v>
          </cell>
          <cell r="CM259">
            <v>1263.3859</v>
          </cell>
          <cell r="CN259">
            <v>1195.126</v>
          </cell>
          <cell r="CO259">
            <v>1200.9275</v>
          </cell>
          <cell r="CP259">
            <v>1157.9731999999999</v>
          </cell>
          <cell r="CQ259">
            <v>1124.912</v>
          </cell>
          <cell r="CR259">
            <v>1103.4548</v>
          </cell>
          <cell r="CS259">
            <v>1125.1047000000001</v>
          </cell>
          <cell r="CT259">
            <v>1103.0795000000001</v>
          </cell>
          <cell r="CU259">
            <v>1075.4208000000001</v>
          </cell>
          <cell r="CV259">
            <v>1025.3911000000001</v>
          </cell>
          <cell r="CW259">
            <v>994.6182</v>
          </cell>
          <cell r="CX259">
            <v>929.03650000000005</v>
          </cell>
          <cell r="CY259">
            <v>894.61320000000001</v>
          </cell>
          <cell r="CZ259">
            <v>881.07500000000005</v>
          </cell>
          <cell r="DA259">
            <v>887.66020000000003</v>
          </cell>
          <cell r="DB259">
            <v>885.65539999999999</v>
          </cell>
          <cell r="DC259">
            <v>875.56129999999996</v>
          </cell>
          <cell r="DD259">
            <v>871.33349999999996</v>
          </cell>
          <cell r="DE259">
            <v>915.09969999999998</v>
          </cell>
          <cell r="DF259">
            <v>938.90660000000003</v>
          </cell>
          <cell r="DG259">
            <v>950.06759999999997</v>
          </cell>
          <cell r="DH259" t="e">
            <v>#N/A</v>
          </cell>
          <cell r="DI259" t="e">
            <v>#N/A</v>
          </cell>
          <cell r="DJ259" t="e">
            <v>#N/A</v>
          </cell>
          <cell r="DK259" t="e">
            <v>#N/A</v>
          </cell>
          <cell r="DL259" t="e">
            <v>#N/A</v>
          </cell>
          <cell r="DM259" t="e">
            <v>#N/A</v>
          </cell>
          <cell r="DN259" t="e">
            <v>#N/A</v>
          </cell>
          <cell r="DO259" t="e">
            <v>#N/A</v>
          </cell>
          <cell r="DP259" t="e">
            <v>#N/A</v>
          </cell>
          <cell r="DQ259" t="e">
            <v>#N/A</v>
          </cell>
          <cell r="DR259" t="e">
            <v>#N/A</v>
          </cell>
          <cell r="DS259" t="e">
            <v>#N/A</v>
          </cell>
          <cell r="DT259" t="e">
            <v>#N/A</v>
          </cell>
        </row>
        <row r="260">
          <cell r="A260" t="str">
            <v>Relife Primelink Fixed Fund</v>
          </cell>
          <cell r="B260" t="str">
            <v>PT Asuransi Jiwa Recapital</v>
          </cell>
          <cell r="X260">
            <v>6179.22</v>
          </cell>
          <cell r="Y260">
            <v>6179.22</v>
          </cell>
          <cell r="Z260">
            <v>6002.57</v>
          </cell>
          <cell r="AA260">
            <v>5780.79</v>
          </cell>
          <cell r="AB260">
            <v>6179.22</v>
          </cell>
          <cell r="AC260">
            <v>6179.22</v>
          </cell>
          <cell r="AD260">
            <v>6179.22</v>
          </cell>
          <cell r="AE260">
            <v>6179.22</v>
          </cell>
          <cell r="AF260">
            <v>6179.22</v>
          </cell>
          <cell r="AG260">
            <v>6002.57</v>
          </cell>
          <cell r="AH260">
            <v>5780.79</v>
          </cell>
          <cell r="AI260">
            <v>5960.2</v>
          </cell>
          <cell r="AJ260">
            <v>5588.65</v>
          </cell>
          <cell r="AK260">
            <v>5781.5</v>
          </cell>
          <cell r="AL260">
            <v>5937.38</v>
          </cell>
          <cell r="AM260">
            <v>5612.43</v>
          </cell>
          <cell r="AN260">
            <v>5596.42</v>
          </cell>
          <cell r="AO260">
            <v>5561.29</v>
          </cell>
          <cell r="AP260">
            <v>5391.56</v>
          </cell>
          <cell r="AQ260">
            <v>5177.79</v>
          </cell>
          <cell r="AR260">
            <v>5214.68</v>
          </cell>
          <cell r="AS260">
            <v>5498.63</v>
          </cell>
          <cell r="AT260">
            <v>5522.85</v>
          </cell>
          <cell r="AU260">
            <v>5579.58</v>
          </cell>
          <cell r="AV260">
            <v>5438.02</v>
          </cell>
          <cell r="AW260">
            <v>5079.7</v>
          </cell>
          <cell r="AX260">
            <v>5098.74</v>
          </cell>
          <cell r="AY260">
            <v>4880.0200000000004</v>
          </cell>
          <cell r="AZ260">
            <v>4627.6499999999996</v>
          </cell>
          <cell r="BA260">
            <v>4825.55</v>
          </cell>
          <cell r="BB260">
            <v>4717.8999999999996</v>
          </cell>
          <cell r="BC260">
            <v>4470.05</v>
          </cell>
          <cell r="BD260">
            <v>4484.01</v>
          </cell>
          <cell r="BE260">
            <v>4372.25</v>
          </cell>
          <cell r="BF260">
            <v>4220.66</v>
          </cell>
          <cell r="BG260">
            <v>4120.13</v>
          </cell>
          <cell r="BH260">
            <v>4214.0600000000004</v>
          </cell>
          <cell r="BI260">
            <v>4082.03</v>
          </cell>
          <cell r="BJ260">
            <v>4028.32</v>
          </cell>
          <cell r="BK260">
            <v>3616.96</v>
          </cell>
          <cell r="BL260">
            <v>3485.71</v>
          </cell>
          <cell r="BM260">
            <v>3084.06</v>
          </cell>
          <cell r="BN260">
            <v>2843.25</v>
          </cell>
          <cell r="BO260">
            <v>2626.32</v>
          </cell>
          <cell r="BP260">
            <v>1317.6275000000001</v>
          </cell>
          <cell r="BQ260">
            <v>1317.6275000000001</v>
          </cell>
          <cell r="BR260">
            <v>1289.7226000000001</v>
          </cell>
          <cell r="BS260">
            <v>1249.4092000000001</v>
          </cell>
          <cell r="BT260">
            <v>1271.1029000000001</v>
          </cell>
          <cell r="BU260">
            <v>1231.8095000000001</v>
          </cell>
          <cell r="BV260">
            <v>1215.8769</v>
          </cell>
          <cell r="BW260">
            <v>1192.3897999999999</v>
          </cell>
          <cell r="BX260">
            <v>1168.7460000000001</v>
          </cell>
          <cell r="BY260">
            <v>1165.3422</v>
          </cell>
          <cell r="BZ260">
            <v>1154.7471</v>
          </cell>
          <cell r="CA260">
            <v>1144.8406</v>
          </cell>
          <cell r="CB260">
            <v>1125.8967</v>
          </cell>
          <cell r="CC260">
            <v>1125.2073</v>
          </cell>
          <cell r="CD260">
            <v>1137.9738</v>
          </cell>
          <cell r="CE260">
            <v>1148.2086999999999</v>
          </cell>
          <cell r="CF260">
            <v>1159.3067000000001</v>
          </cell>
          <cell r="CG260">
            <v>1152.0586000000001</v>
          </cell>
          <cell r="CH260">
            <v>1136.3135</v>
          </cell>
          <cell r="CI260">
            <v>1129.2519</v>
          </cell>
          <cell r="CJ260">
            <v>1117.1387999999999</v>
          </cell>
          <cell r="CK260">
            <v>1082.5219999999999</v>
          </cell>
          <cell r="CL260">
            <v>1096.6401000000001</v>
          </cell>
          <cell r="CM260">
            <v>1077.5151000000001</v>
          </cell>
          <cell r="CN260">
            <v>1050.5260000000001</v>
          </cell>
          <cell r="CO260">
            <v>1042.4105</v>
          </cell>
          <cell r="CP260">
            <v>1028.9829999999999</v>
          </cell>
          <cell r="CQ260">
            <v>1023.6592000000001</v>
          </cell>
          <cell r="CR260">
            <v>1019.2154</v>
          </cell>
          <cell r="CS260">
            <v>1014.3189</v>
          </cell>
          <cell r="CT260">
            <v>1009.4461</v>
          </cell>
          <cell r="CU260">
            <v>1003.4811</v>
          </cell>
          <cell r="CV260">
            <v>998.65239999999994</v>
          </cell>
          <cell r="CW260">
            <v>993.28899999999999</v>
          </cell>
          <cell r="CX260">
            <v>975.00609999999995</v>
          </cell>
          <cell r="CY260">
            <v>972.00810000000001</v>
          </cell>
          <cell r="CZ260">
            <v>966.49490000000003</v>
          </cell>
          <cell r="DA260">
            <v>967.524</v>
          </cell>
          <cell r="DB260">
            <v>960.79190000000006</v>
          </cell>
          <cell r="DC260">
            <v>946.16010000000006</v>
          </cell>
          <cell r="DD260">
            <v>939.2482</v>
          </cell>
          <cell r="DE260">
            <v>951.00639999999999</v>
          </cell>
          <cell r="DF260">
            <v>951.73749999999995</v>
          </cell>
          <cell r="DG260">
            <v>950.06759999999997</v>
          </cell>
          <cell r="DH260" t="e">
            <v>#N/A</v>
          </cell>
          <cell r="DI260" t="e">
            <v>#N/A</v>
          </cell>
          <cell r="DJ260" t="e">
            <v>#N/A</v>
          </cell>
          <cell r="DK260" t="e">
            <v>#N/A</v>
          </cell>
          <cell r="DL260" t="e">
            <v>#N/A</v>
          </cell>
          <cell r="DM260" t="e">
            <v>#N/A</v>
          </cell>
          <cell r="DN260" t="e">
            <v>#N/A</v>
          </cell>
          <cell r="DO260" t="e">
            <v>#N/A</v>
          </cell>
          <cell r="DP260" t="e">
            <v>#N/A</v>
          </cell>
          <cell r="DQ260" t="e">
            <v>#N/A</v>
          </cell>
          <cell r="DR260" t="e">
            <v>#N/A</v>
          </cell>
          <cell r="DS260" t="e">
            <v>#N/A</v>
          </cell>
          <cell r="DT260" t="e">
            <v>#N/A</v>
          </cell>
        </row>
        <row r="261">
          <cell r="A261" t="str">
            <v>Equity Stable Link (Rp)</v>
          </cell>
          <cell r="B261" t="str">
            <v>Equity Life Indonesia</v>
          </cell>
          <cell r="X261">
            <v>2148.21</v>
          </cell>
          <cell r="Y261">
            <v>2148.21</v>
          </cell>
          <cell r="Z261">
            <v>2057.35</v>
          </cell>
          <cell r="AA261">
            <v>1975.45</v>
          </cell>
          <cell r="AB261">
            <v>2148.21</v>
          </cell>
          <cell r="AC261">
            <v>2148.21</v>
          </cell>
          <cell r="AD261">
            <v>2148.21</v>
          </cell>
          <cell r="AE261">
            <v>2148.21</v>
          </cell>
          <cell r="AF261">
            <v>2148.21</v>
          </cell>
          <cell r="AG261">
            <v>2057.35</v>
          </cell>
          <cell r="AH261">
            <v>1975.45</v>
          </cell>
          <cell r="AI261">
            <v>2019.58</v>
          </cell>
          <cell r="AJ261">
            <v>1941.02</v>
          </cell>
          <cell r="AK261">
            <v>1927.2</v>
          </cell>
          <cell r="AL261">
            <v>1884.2</v>
          </cell>
          <cell r="AM261">
            <v>1824.33</v>
          </cell>
          <cell r="AN261">
            <v>1816.59</v>
          </cell>
          <cell r="AO261">
            <v>1784.73</v>
          </cell>
          <cell r="AP261" t="str">
            <v>1,736,52</v>
          </cell>
          <cell r="AQ261">
            <v>1668.31</v>
          </cell>
          <cell r="AR261">
            <v>1659.68</v>
          </cell>
          <cell r="AS261">
            <v>1723.29</v>
          </cell>
          <cell r="AT261">
            <v>1743.66</v>
          </cell>
          <cell r="AU261">
            <v>1753.54</v>
          </cell>
          <cell r="AV261">
            <v>1734.85</v>
          </cell>
          <cell r="AW261">
            <v>1688.38</v>
          </cell>
          <cell r="AX261">
            <v>1679.21</v>
          </cell>
          <cell r="AY261">
            <v>1660.65</v>
          </cell>
          <cell r="AZ261">
            <v>1599.66</v>
          </cell>
          <cell r="BA261">
            <v>1618.95</v>
          </cell>
          <cell r="BB261">
            <v>1596.76</v>
          </cell>
          <cell r="BC261">
            <v>1565.14</v>
          </cell>
          <cell r="BD261">
            <v>1556.7</v>
          </cell>
          <cell r="BE261">
            <v>1523.67</v>
          </cell>
          <cell r="BF261">
            <v>1506.73</v>
          </cell>
          <cell r="BG261">
            <v>1476.67</v>
          </cell>
          <cell r="BH261">
            <v>1488.83</v>
          </cell>
          <cell r="BI261">
            <v>1453</v>
          </cell>
          <cell r="BJ261">
            <v>1474.25</v>
          </cell>
          <cell r="BK261">
            <v>1404.81</v>
          </cell>
          <cell r="BL261">
            <v>1417.45</v>
          </cell>
          <cell r="BM261">
            <v>1334.82</v>
          </cell>
          <cell r="BN261">
            <v>1294.56</v>
          </cell>
          <cell r="BO261">
            <v>1229.82</v>
          </cell>
          <cell r="BP261">
            <v>3643.326</v>
          </cell>
          <cell r="BQ261">
            <v>3643.326</v>
          </cell>
          <cell r="BR261">
            <v>3575.6309999999999</v>
          </cell>
          <cell r="BS261">
            <v>3517.915</v>
          </cell>
          <cell r="BT261">
            <v>3535.8490000000002</v>
          </cell>
          <cell r="BU261">
            <v>3556.5529999999999</v>
          </cell>
          <cell r="BV261">
            <v>3516.0590000000002</v>
          </cell>
          <cell r="BW261">
            <v>3483.8519999999999</v>
          </cell>
          <cell r="BX261">
            <v>3421.9250000000002</v>
          </cell>
          <cell r="BY261">
            <v>3397.3609999999999</v>
          </cell>
          <cell r="BZ261">
            <v>3372.3829999999998</v>
          </cell>
          <cell r="CA261">
            <v>3332.6689999999999</v>
          </cell>
          <cell r="CB261">
            <v>3268.297</v>
          </cell>
          <cell r="CC261">
            <v>3250.3049999999998</v>
          </cell>
          <cell r="CD261">
            <v>3299.2950000000001</v>
          </cell>
          <cell r="CE261">
            <v>3312.4</v>
          </cell>
          <cell r="CF261">
            <v>3315.922</v>
          </cell>
          <cell r="CG261">
            <v>3287.7440000000001</v>
          </cell>
          <cell r="CH261">
            <v>3233.0830000000001</v>
          </cell>
          <cell r="CI261">
            <v>3211.578</v>
          </cell>
          <cell r="CJ261">
            <v>3177.6909999999998</v>
          </cell>
          <cell r="CK261" t="e">
            <v>#N/A</v>
          </cell>
          <cell r="CL261" t="e">
            <v>#N/A</v>
          </cell>
          <cell r="CM261" t="e">
            <v>#N/A</v>
          </cell>
          <cell r="CN261" t="e">
            <v>#N/A</v>
          </cell>
          <cell r="CO261">
            <v>2999.306</v>
          </cell>
          <cell r="CP261">
            <v>2957.299</v>
          </cell>
          <cell r="CQ261" t="e">
            <v>#N/A</v>
          </cell>
          <cell r="CR261" t="e">
            <v>#N/A</v>
          </cell>
          <cell r="CS261">
            <v>2892.7939999999999</v>
          </cell>
          <cell r="CT261" t="e">
            <v>#N/A</v>
          </cell>
          <cell r="CU261">
            <v>2840.5250000000001</v>
          </cell>
          <cell r="CV261">
            <v>2813.2359999999999</v>
          </cell>
          <cell r="CW261">
            <v>2785.7040000000002</v>
          </cell>
          <cell r="CX261">
            <v>2763.7260000000001</v>
          </cell>
          <cell r="CY261">
            <v>2739.047</v>
          </cell>
          <cell r="CZ261">
            <v>2712.11</v>
          </cell>
          <cell r="DA261">
            <v>2689.7359999999999</v>
          </cell>
          <cell r="DB261">
            <v>2663.0970000000002</v>
          </cell>
          <cell r="DC261">
            <v>2640.2159999999999</v>
          </cell>
          <cell r="DD261">
            <v>2620.2919999999999</v>
          </cell>
          <cell r="DE261">
            <v>2603.7930000000001</v>
          </cell>
          <cell r="DF261">
            <v>2589.5189999999998</v>
          </cell>
          <cell r="DG261">
            <v>2576.0070000000001</v>
          </cell>
          <cell r="DH261">
            <v>2559.7379999999998</v>
          </cell>
          <cell r="DI261">
            <v>2547.7570000000001</v>
          </cell>
          <cell r="DJ261">
            <v>2534.9679999999998</v>
          </cell>
          <cell r="DK261">
            <v>2529.1880000000001</v>
          </cell>
          <cell r="DL261">
            <v>2519.4169999999999</v>
          </cell>
          <cell r="DM261">
            <v>2506.2170000000001</v>
          </cell>
          <cell r="DN261">
            <v>2467.1680000000001</v>
          </cell>
          <cell r="DO261">
            <v>2467.1680000000001</v>
          </cell>
          <cell r="DP261" t="e">
            <v>#N/A</v>
          </cell>
          <cell r="DQ261" t="e">
            <v>#N/A</v>
          </cell>
          <cell r="DR261" t="e">
            <v>#N/A</v>
          </cell>
          <cell r="DS261" t="e">
            <v>#N/A</v>
          </cell>
          <cell r="DT261" t="e">
            <v>#N/A</v>
          </cell>
        </row>
        <row r="262">
          <cell r="A262" t="str">
            <v>Equity Safe Link Plus (Rp)</v>
          </cell>
          <cell r="B262" t="str">
            <v>Equity Life Indonesia</v>
          </cell>
          <cell r="X262">
            <v>2070.4549999999999</v>
          </cell>
          <cell r="Y262">
            <v>2070.4549999999999</v>
          </cell>
          <cell r="Z262">
            <v>2054.049</v>
          </cell>
          <cell r="AA262">
            <v>2039.422</v>
          </cell>
          <cell r="AB262">
            <v>2070.4549999999999</v>
          </cell>
          <cell r="AC262">
            <v>2070.4549999999999</v>
          </cell>
          <cell r="AD262">
            <v>2070.4549999999999</v>
          </cell>
          <cell r="AE262">
            <v>2070.4549999999999</v>
          </cell>
          <cell r="AF262">
            <v>2070.4549999999999</v>
          </cell>
          <cell r="AG262">
            <v>2054.049</v>
          </cell>
          <cell r="AH262">
            <v>2039.422</v>
          </cell>
          <cell r="AI262">
            <v>2024.0139999999999</v>
          </cell>
          <cell r="AJ262">
            <v>2009.4929999999999</v>
          </cell>
          <cell r="AK262">
            <v>1993.1289999999999</v>
          </cell>
          <cell r="AL262">
            <v>1980.1859999999999</v>
          </cell>
          <cell r="AM262">
            <v>1965.884</v>
          </cell>
          <cell r="AN262">
            <v>1952.4590000000001</v>
          </cell>
          <cell r="AO262">
            <v>1937.4010000000001</v>
          </cell>
          <cell r="AP262">
            <v>1923.9749999999999</v>
          </cell>
          <cell r="AQ262">
            <v>1907.9639999999999</v>
          </cell>
          <cell r="AR262">
            <v>1894.8030000000001</v>
          </cell>
          <cell r="AS262">
            <v>1881.721</v>
          </cell>
          <cell r="AT262">
            <v>1867.875</v>
          </cell>
          <cell r="AU262">
            <v>1853.4760000000001</v>
          </cell>
          <cell r="AV262">
            <v>1840.211</v>
          </cell>
          <cell r="AW262">
            <v>1826.914</v>
          </cell>
          <cell r="AX262">
            <v>1812.9159999999999</v>
          </cell>
          <cell r="AY262">
            <v>1799.5429999999999</v>
          </cell>
          <cell r="AZ262">
            <v>1785.481</v>
          </cell>
          <cell r="BA262">
            <v>1773.682</v>
          </cell>
          <cell r="BB262">
            <v>1760.7190000000001</v>
          </cell>
          <cell r="BC262">
            <v>1744.595</v>
          </cell>
          <cell r="BD262">
            <v>1732.6959999999999</v>
          </cell>
          <cell r="BE262">
            <v>1720.5329999999999</v>
          </cell>
          <cell r="BF262">
            <v>1706.059</v>
          </cell>
          <cell r="BG262">
            <v>1692.5440000000001</v>
          </cell>
          <cell r="BH262">
            <v>1679.6189999999999</v>
          </cell>
          <cell r="BI262">
            <v>1666.135</v>
          </cell>
          <cell r="BJ262">
            <v>1653.981</v>
          </cell>
          <cell r="BK262">
            <v>1640.9880000000001</v>
          </cell>
          <cell r="BL262">
            <v>1627.395</v>
          </cell>
          <cell r="BM262">
            <v>1614.59</v>
          </cell>
          <cell r="BN262">
            <v>1601.3030000000001</v>
          </cell>
          <cell r="BO262">
            <v>1586.6130000000001</v>
          </cell>
          <cell r="BP262">
            <v>1488.1790000000001</v>
          </cell>
          <cell r="BQ262">
            <v>1488.1790000000001</v>
          </cell>
          <cell r="BR262">
            <v>1463.3820000000001</v>
          </cell>
          <cell r="BS262">
            <v>1441.3689999999999</v>
          </cell>
          <cell r="BT262">
            <v>1443.096</v>
          </cell>
          <cell r="BU262">
            <v>1424.2439999999999</v>
          </cell>
          <cell r="BV262">
            <v>1412.8510000000001</v>
          </cell>
          <cell r="BW262">
            <v>1399.57</v>
          </cell>
          <cell r="BX262">
            <v>1385.366</v>
          </cell>
          <cell r="BY262">
            <v>1377.414</v>
          </cell>
          <cell r="BZ262">
            <v>1366.9069999999999</v>
          </cell>
          <cell r="CA262">
            <v>1351.904</v>
          </cell>
          <cell r="CB262">
            <v>1334.019</v>
          </cell>
          <cell r="CC262">
            <v>1327.2270000000001</v>
          </cell>
          <cell r="CD262">
            <v>1334.3150000000001</v>
          </cell>
          <cell r="CE262">
            <v>1333.4839999999999</v>
          </cell>
          <cell r="CF262">
            <v>1329.806</v>
          </cell>
          <cell r="CG262">
            <v>1318.498</v>
          </cell>
          <cell r="CH262">
            <v>1303.47</v>
          </cell>
          <cell r="CI262">
            <v>1295.4929999999999</v>
          </cell>
          <cell r="CJ262">
            <v>1283.787</v>
          </cell>
          <cell r="CK262" t="e">
            <v>#N/A</v>
          </cell>
          <cell r="CL262" t="e">
            <v>#N/A</v>
          </cell>
          <cell r="CM262" t="e">
            <v>#N/A</v>
          </cell>
          <cell r="CN262" t="e">
            <v>#N/A</v>
          </cell>
          <cell r="CO262">
            <v>1211.271</v>
          </cell>
          <cell r="CP262">
            <v>1196.0650000000001</v>
          </cell>
          <cell r="CQ262" t="e">
            <v>#N/A</v>
          </cell>
          <cell r="CR262" t="e">
            <v>#N/A</v>
          </cell>
          <cell r="CS262">
            <v>1949.55</v>
          </cell>
          <cell r="CT262" t="e">
            <v>#N/A</v>
          </cell>
          <cell r="CU262">
            <v>1167.692</v>
          </cell>
          <cell r="CV262">
            <v>1145.5360000000001</v>
          </cell>
          <cell r="CW262">
            <v>1139.8119999999999</v>
          </cell>
          <cell r="CX262">
            <v>1125.9960000000001</v>
          </cell>
          <cell r="CY262">
            <v>1115.7280000000001</v>
          </cell>
          <cell r="CZ262">
            <v>1102.9739999999999</v>
          </cell>
          <cell r="DA262">
            <v>1092.1990000000001</v>
          </cell>
          <cell r="DB262">
            <v>1079.1469999999999</v>
          </cell>
          <cell r="DC262">
            <v>1063.0640000000001</v>
          </cell>
          <cell r="DD262">
            <v>1052.383</v>
          </cell>
          <cell r="DE262">
            <v>1038.636</v>
          </cell>
          <cell r="DF262">
            <v>1038.394</v>
          </cell>
          <cell r="DG262">
            <v>1038.732</v>
          </cell>
          <cell r="DH262">
            <v>1037.06</v>
          </cell>
          <cell r="DI262">
            <v>1031.72</v>
          </cell>
          <cell r="DJ262">
            <v>1024.0930000000001</v>
          </cell>
          <cell r="DK262">
            <v>1017.503</v>
          </cell>
          <cell r="DL262">
            <v>1011.921</v>
          </cell>
          <cell r="DM262">
            <v>1005.241</v>
          </cell>
          <cell r="DN262" t="e">
            <v>#N/A</v>
          </cell>
          <cell r="DO262" t="e">
            <v>#N/A</v>
          </cell>
          <cell r="DP262" t="e">
            <v>#N/A</v>
          </cell>
          <cell r="DQ262" t="e">
            <v>#N/A</v>
          </cell>
          <cell r="DR262" t="e">
            <v>#N/A</v>
          </cell>
          <cell r="DS262" t="e">
            <v>#N/A</v>
          </cell>
          <cell r="DT262" t="e">
            <v>#N/A</v>
          </cell>
        </row>
        <row r="263">
          <cell r="A263" t="str">
            <v>Flexi Safe Steady (Rp)</v>
          </cell>
          <cell r="B263" t="str">
            <v>Equity Life Indonesia</v>
          </cell>
          <cell r="X263">
            <v>2150.078</v>
          </cell>
          <cell r="Y263">
            <v>2150.078</v>
          </cell>
          <cell r="Z263">
            <v>2128.529</v>
          </cell>
          <cell r="AA263">
            <v>2074.1489999999999</v>
          </cell>
          <cell r="AB263">
            <v>2150.078</v>
          </cell>
          <cell r="AC263">
            <v>2150.078</v>
          </cell>
          <cell r="AD263">
            <v>2150.078</v>
          </cell>
          <cell r="AE263">
            <v>2150.078</v>
          </cell>
          <cell r="AF263">
            <v>2150.078</v>
          </cell>
          <cell r="AG263">
            <v>2128.529</v>
          </cell>
          <cell r="AH263">
            <v>2074.1489999999999</v>
          </cell>
          <cell r="AI263">
            <v>2143.3029999999999</v>
          </cell>
          <cell r="AJ263">
            <v>2041.82</v>
          </cell>
          <cell r="AK263">
            <v>2151.0949999999998</v>
          </cell>
          <cell r="AL263">
            <v>2234.2370000000001</v>
          </cell>
          <cell r="AM263">
            <v>2161.2950000000001</v>
          </cell>
          <cell r="AN263">
            <v>2156.6190000000001</v>
          </cell>
          <cell r="AO263">
            <v>2163.4009999999998</v>
          </cell>
          <cell r="AP263">
            <v>2094.422</v>
          </cell>
          <cell r="AQ263">
            <v>1987.49</v>
          </cell>
          <cell r="AR263">
            <v>2028.903</v>
          </cell>
          <cell r="AS263">
            <v>2094.8670000000002</v>
          </cell>
          <cell r="AT263">
            <v>2103.5970000000002</v>
          </cell>
          <cell r="AU263">
            <v>2122.5439999999999</v>
          </cell>
          <cell r="AV263">
            <v>2104.029</v>
          </cell>
          <cell r="AW263">
            <v>2008.115</v>
          </cell>
          <cell r="AX263">
            <v>1979.1790000000001</v>
          </cell>
          <cell r="AY263">
            <v>1844.078</v>
          </cell>
          <cell r="AZ263">
            <v>1773.6690000000001</v>
          </cell>
          <cell r="BA263">
            <v>1832.7070000000001</v>
          </cell>
          <cell r="BB263">
            <v>1780.8779999999999</v>
          </cell>
          <cell r="BC263">
            <v>1724.4</v>
          </cell>
          <cell r="BD263">
            <v>1700.297</v>
          </cell>
          <cell r="BE263">
            <v>1671.6759999999999</v>
          </cell>
          <cell r="BF263">
            <v>1593.2339999999999</v>
          </cell>
          <cell r="BG263">
            <v>1556.221</v>
          </cell>
          <cell r="BH263">
            <v>1562.5840000000001</v>
          </cell>
          <cell r="BI263">
            <v>1524.585</v>
          </cell>
          <cell r="BJ263">
            <v>1488.0060000000001</v>
          </cell>
          <cell r="BK263">
            <v>1353.1579999999999</v>
          </cell>
          <cell r="BL263">
            <v>1276.298</v>
          </cell>
          <cell r="BM263">
            <v>1142.5309999999999</v>
          </cell>
          <cell r="BN263">
            <v>1060.8320000000001</v>
          </cell>
          <cell r="BO263">
            <v>1005</v>
          </cell>
          <cell r="BP263">
            <v>2699.13</v>
          </cell>
          <cell r="BQ263">
            <v>2699.13</v>
          </cell>
          <cell r="BR263">
            <v>2640.4870000000001</v>
          </cell>
          <cell r="BS263">
            <v>2585.7919999999999</v>
          </cell>
          <cell r="BT263">
            <v>2600.8719999999998</v>
          </cell>
          <cell r="BU263">
            <v>2547.9319999999998</v>
          </cell>
          <cell r="BV263">
            <v>2524.5050000000001</v>
          </cell>
          <cell r="BW263">
            <v>2490.37</v>
          </cell>
          <cell r="BX263">
            <v>2452.5790000000002</v>
          </cell>
          <cell r="BY263">
            <v>2440.0070000000001</v>
          </cell>
          <cell r="BZ263">
            <v>2417.19</v>
          </cell>
          <cell r="CA263">
            <v>2380.4</v>
          </cell>
          <cell r="CB263">
            <v>2328.6460000000002</v>
          </cell>
          <cell r="CC263">
            <v>2316.0219999999999</v>
          </cell>
          <cell r="CD263">
            <v>2358.7640000000001</v>
          </cell>
          <cell r="CE263">
            <v>2370.2950000000001</v>
          </cell>
          <cell r="CF263">
            <v>2371.1889999999999</v>
          </cell>
          <cell r="CG263">
            <v>2347.819</v>
          </cell>
          <cell r="CH263">
            <v>2307.2339999999999</v>
          </cell>
          <cell r="CI263">
            <v>2290.56</v>
          </cell>
          <cell r="CJ263">
            <v>2264.7449999999999</v>
          </cell>
          <cell r="CK263" t="e">
            <v>#N/A</v>
          </cell>
          <cell r="CL263" t="e">
            <v>#N/A</v>
          </cell>
          <cell r="CM263" t="e">
            <v>#N/A</v>
          </cell>
          <cell r="CN263" t="e">
            <v>#N/A</v>
          </cell>
          <cell r="CO263">
            <v>2148.7260000000001</v>
          </cell>
          <cell r="CP263">
            <v>2123.8420000000001</v>
          </cell>
          <cell r="CQ263" t="e">
            <v>#N/A</v>
          </cell>
          <cell r="CR263" t="e">
            <v>#N/A</v>
          </cell>
          <cell r="CS263">
            <v>2075.5059999999999</v>
          </cell>
          <cell r="CT263" t="e">
            <v>#N/A</v>
          </cell>
          <cell r="CU263">
            <v>2041.9090000000001</v>
          </cell>
          <cell r="CV263">
            <v>2018.9110000000001</v>
          </cell>
          <cell r="CW263">
            <v>2000.434</v>
          </cell>
          <cell r="CX263">
            <v>1984.348</v>
          </cell>
          <cell r="CY263">
            <v>1966.1990000000001</v>
          </cell>
          <cell r="CZ263">
            <v>1946.758</v>
          </cell>
          <cell r="DA263">
            <v>1930.2860000000001</v>
          </cell>
          <cell r="DB263">
            <v>1911.376</v>
          </cell>
          <cell r="DC263">
            <v>1902.6780000000001</v>
          </cell>
          <cell r="DD263">
            <v>1894.7650000000001</v>
          </cell>
          <cell r="DE263">
            <v>1914.239</v>
          </cell>
          <cell r="DF263">
            <v>1899.65</v>
          </cell>
          <cell r="DG263">
            <v>1888.886</v>
          </cell>
          <cell r="DH263">
            <v>1873.91</v>
          </cell>
          <cell r="DI263">
            <v>1862.9490000000001</v>
          </cell>
          <cell r="DJ263">
            <v>1851.7529999999999</v>
          </cell>
          <cell r="DK263">
            <v>1847.3820000000001</v>
          </cell>
          <cell r="DL263">
            <v>1841.585</v>
          </cell>
          <cell r="DM263">
            <v>1831.6489999999999</v>
          </cell>
          <cell r="DN263">
            <v>1802.348</v>
          </cell>
          <cell r="DO263">
            <v>1802.348</v>
          </cell>
          <cell r="DP263" t="e">
            <v>#N/A</v>
          </cell>
          <cell r="DQ263" t="e">
            <v>#N/A</v>
          </cell>
          <cell r="DR263" t="e">
            <v>#N/A</v>
          </cell>
          <cell r="DS263" t="e">
            <v>#N/A</v>
          </cell>
          <cell r="DT263" t="e">
            <v>#N/A</v>
          </cell>
        </row>
        <row r="264">
          <cell r="A264" t="str">
            <v>Flexi Safe Steady (US$)</v>
          </cell>
          <cell r="B264" t="str">
            <v>Equity Life Indonesia</v>
          </cell>
          <cell r="X264">
            <v>1655.9929999999999</v>
          </cell>
          <cell r="Y264">
            <v>1655.9929999999999</v>
          </cell>
          <cell r="Z264">
            <v>1647.144</v>
          </cell>
          <cell r="AA264">
            <v>1638.816</v>
          </cell>
          <cell r="AB264">
            <v>1655.9929999999999</v>
          </cell>
          <cell r="AC264">
            <v>1655.9929999999999</v>
          </cell>
          <cell r="AD264">
            <v>1655.9929999999999</v>
          </cell>
          <cell r="AE264">
            <v>1655.9929999999999</v>
          </cell>
          <cell r="AF264">
            <v>1655.9929999999999</v>
          </cell>
          <cell r="AG264">
            <v>1647.144</v>
          </cell>
          <cell r="AH264">
            <v>1638.816</v>
          </cell>
          <cell r="AI264">
            <v>1629.7560000000001</v>
          </cell>
          <cell r="AJ264">
            <v>1621.5070000000001</v>
          </cell>
          <cell r="AK264">
            <v>1611.597</v>
          </cell>
          <cell r="AL264">
            <v>1603.68</v>
          </cell>
          <cell r="AM264">
            <v>1595.2339999999999</v>
          </cell>
          <cell r="AN264">
            <v>1587</v>
          </cell>
          <cell r="AO264">
            <v>1577.789</v>
          </cell>
          <cell r="AP264">
            <v>1569.451</v>
          </cell>
          <cell r="AQ264">
            <v>1559.98</v>
          </cell>
          <cell r="AR264">
            <v>1551.614</v>
          </cell>
          <cell r="AS264">
            <v>1543.2919999999999</v>
          </cell>
          <cell r="AT264">
            <v>1534.7550000000001</v>
          </cell>
          <cell r="AU264">
            <v>1525.867</v>
          </cell>
          <cell r="AV264">
            <v>1518.1849999999999</v>
          </cell>
          <cell r="AW264">
            <v>1510.386</v>
          </cell>
          <cell r="AX264">
            <v>1502.2919999999999</v>
          </cell>
          <cell r="AY264">
            <v>1494.742</v>
          </cell>
          <cell r="AZ264">
            <v>1486.4939999999999</v>
          </cell>
          <cell r="BA264">
            <v>1479.8389999999999</v>
          </cell>
          <cell r="BB264">
            <v>1472.854</v>
          </cell>
          <cell r="BC264">
            <v>1464.944</v>
          </cell>
          <cell r="BD264">
            <v>1458.5440000000001</v>
          </cell>
          <cell r="BE264">
            <v>1451.702</v>
          </cell>
          <cell r="BF264">
            <v>1443.6980000000001</v>
          </cell>
          <cell r="BG264">
            <v>1436.5830000000001</v>
          </cell>
          <cell r="BH264">
            <v>1428.5640000000001</v>
          </cell>
          <cell r="BI264">
            <v>1419.877</v>
          </cell>
          <cell r="BJ264">
            <v>1411.528</v>
          </cell>
          <cell r="BK264">
            <v>1403.3420000000001</v>
          </cell>
          <cell r="BL264">
            <v>1395.127</v>
          </cell>
          <cell r="BM264">
            <v>1387.1579999999999</v>
          </cell>
          <cell r="BN264">
            <v>1378.9380000000001</v>
          </cell>
          <cell r="BO264">
            <v>1370.232</v>
          </cell>
          <cell r="BP264">
            <v>0.16450999999999999</v>
          </cell>
          <cell r="BQ264">
            <v>0.16450999999999999</v>
          </cell>
          <cell r="BR264">
            <v>0.16295999999999999</v>
          </cell>
          <cell r="BS264">
            <v>0.16105</v>
          </cell>
          <cell r="BT264">
            <v>0.16178999999999999</v>
          </cell>
          <cell r="BU264">
            <v>0.15884999999999999</v>
          </cell>
          <cell r="BV264">
            <v>0.16299</v>
          </cell>
          <cell r="BW264">
            <v>0.16214000000000001</v>
          </cell>
          <cell r="BX264">
            <v>0.15973000000000001</v>
          </cell>
          <cell r="BY264">
            <v>0.15923999999999999</v>
          </cell>
          <cell r="BZ264">
            <v>0.15744</v>
          </cell>
          <cell r="CA264">
            <v>0.15601000000000001</v>
          </cell>
          <cell r="CB264">
            <v>0.15508</v>
          </cell>
          <cell r="CC264">
            <v>0.15559000000000001</v>
          </cell>
          <cell r="CD264">
            <v>0.15633</v>
          </cell>
          <cell r="CE264">
            <v>0.15626000000000001</v>
          </cell>
          <cell r="CF264">
            <v>0.15608</v>
          </cell>
          <cell r="CG264">
            <v>0.1555</v>
          </cell>
          <cell r="CH264">
            <v>0.15412999999999999</v>
          </cell>
          <cell r="CI264">
            <v>0.15314</v>
          </cell>
          <cell r="CJ264">
            <v>0.15207000000000001</v>
          </cell>
          <cell r="CK264" t="e">
            <v>#N/A</v>
          </cell>
          <cell r="CL264" t="e">
            <v>#N/A</v>
          </cell>
          <cell r="CM264" t="e">
            <v>#N/A</v>
          </cell>
          <cell r="CN264" t="e">
            <v>#N/A</v>
          </cell>
          <cell r="CO264">
            <v>0.14802999999999999</v>
          </cell>
          <cell r="CP264">
            <v>0.1474</v>
          </cell>
          <cell r="CQ264" t="e">
            <v>#N/A</v>
          </cell>
          <cell r="CR264" t="e">
            <v>#N/A</v>
          </cell>
          <cell r="CS264">
            <v>0.14577000000000001</v>
          </cell>
          <cell r="CT264" t="e">
            <v>#N/A</v>
          </cell>
          <cell r="CU264">
            <v>0.14434</v>
          </cell>
          <cell r="CV264">
            <v>0.14424000000000001</v>
          </cell>
          <cell r="CW264">
            <v>0.14354</v>
          </cell>
          <cell r="CX264">
            <v>0.14269999999999999</v>
          </cell>
          <cell r="CY264">
            <v>0.14169999999999999</v>
          </cell>
          <cell r="CZ264">
            <v>0.14066000000000001</v>
          </cell>
          <cell r="DA264">
            <v>0.13975000000000001</v>
          </cell>
          <cell r="DB264">
            <v>0.13861999999999999</v>
          </cell>
          <cell r="DC264">
            <v>0.13772999999999999</v>
          </cell>
          <cell r="DD264">
            <v>0.13699</v>
          </cell>
          <cell r="DE264">
            <v>0.13600999999999999</v>
          </cell>
          <cell r="DF264">
            <v>0.13547999999999999</v>
          </cell>
          <cell r="DG264">
            <v>0.13494</v>
          </cell>
          <cell r="DH264">
            <v>0.13457</v>
          </cell>
          <cell r="DI264">
            <v>0.13405</v>
          </cell>
          <cell r="DJ264">
            <v>0.13352</v>
          </cell>
          <cell r="DK264">
            <v>0.13289999999999999</v>
          </cell>
          <cell r="DL264">
            <v>0.13261000000000001</v>
          </cell>
          <cell r="DM264">
            <v>0.13194</v>
          </cell>
          <cell r="DN264">
            <v>0.13025999999999999</v>
          </cell>
          <cell r="DO264">
            <v>0.13025999999999999</v>
          </cell>
          <cell r="DP264" t="e">
            <v>#N/A</v>
          </cell>
          <cell r="DQ264" t="e">
            <v>#N/A</v>
          </cell>
          <cell r="DR264" t="e">
            <v>#N/A</v>
          </cell>
          <cell r="DS264" t="e">
            <v>#N/A</v>
          </cell>
          <cell r="DT264" t="e">
            <v>#N/A</v>
          </cell>
        </row>
        <row r="265">
          <cell r="A265" t="str">
            <v>Flexi Managed Fund (Rp)</v>
          </cell>
          <cell r="B265" t="str">
            <v>Equity Life Indonesia</v>
          </cell>
          <cell r="X265">
            <v>1086.45</v>
          </cell>
          <cell r="Y265">
            <v>1086.45</v>
          </cell>
          <cell r="Z265">
            <v>1046.3499999999999</v>
          </cell>
          <cell r="AA265">
            <v>997.7</v>
          </cell>
          <cell r="AB265">
            <v>1086.45</v>
          </cell>
          <cell r="AC265">
            <v>1086.45</v>
          </cell>
          <cell r="AD265">
            <v>1086.45</v>
          </cell>
          <cell r="AE265">
            <v>1086.45</v>
          </cell>
          <cell r="AF265">
            <v>1086.45</v>
          </cell>
          <cell r="AG265">
            <v>1046.3499999999999</v>
          </cell>
          <cell r="AH265">
            <v>997.7</v>
          </cell>
          <cell r="AI265">
            <v>1065.8</v>
          </cell>
          <cell r="AJ265">
            <v>931.3</v>
          </cell>
          <cell r="AK265">
            <v>983.24</v>
          </cell>
          <cell r="AL265">
            <v>1099.67</v>
          </cell>
          <cell r="AM265">
            <v>1058.58</v>
          </cell>
          <cell r="AN265">
            <v>1058.27</v>
          </cell>
          <cell r="AO265">
            <v>1039.3399999999999</v>
          </cell>
          <cell r="AP265" t="e">
            <v>#N/A</v>
          </cell>
          <cell r="AQ265" t="e">
            <v>#N/A</v>
          </cell>
          <cell r="AR265" t="e">
            <v>#N/A</v>
          </cell>
          <cell r="AS265" t="e">
            <v>#N/A</v>
          </cell>
          <cell r="AT265" t="e">
            <v>#N/A</v>
          </cell>
          <cell r="AU265" t="e">
            <v>#N/A</v>
          </cell>
          <cell r="AV265" t="e">
            <v>#N/A</v>
          </cell>
          <cell r="AW265" t="e">
            <v>#N/A</v>
          </cell>
          <cell r="AX265" t="e">
            <v>#N/A</v>
          </cell>
          <cell r="AY265" t="e">
            <v>#N/A</v>
          </cell>
          <cell r="AZ265" t="e">
            <v>#N/A</v>
          </cell>
          <cell r="BA265" t="e">
            <v>#N/A</v>
          </cell>
          <cell r="BB265" t="e">
            <v>#N/A</v>
          </cell>
          <cell r="BC265" t="e">
            <v>#N/A</v>
          </cell>
          <cell r="BD265" t="e">
            <v>#N/A</v>
          </cell>
          <cell r="BE265" t="e">
            <v>#N/A</v>
          </cell>
          <cell r="BF265" t="e">
            <v>#N/A</v>
          </cell>
          <cell r="BG265" t="e">
            <v>#N/A</v>
          </cell>
          <cell r="BH265" t="e">
            <v>#N/A</v>
          </cell>
          <cell r="BI265" t="e">
            <v>#N/A</v>
          </cell>
          <cell r="BJ265" t="e">
            <v>#N/A</v>
          </cell>
          <cell r="BK265" t="e">
            <v>#N/A</v>
          </cell>
          <cell r="BL265" t="e">
            <v>#N/A</v>
          </cell>
          <cell r="BM265" t="e">
            <v>#N/A</v>
          </cell>
          <cell r="BN265" t="e">
            <v>#N/A</v>
          </cell>
          <cell r="BO265" t="e">
            <v>#N/A</v>
          </cell>
          <cell r="BP265">
            <v>1954.5540000000001</v>
          </cell>
          <cell r="BQ265">
            <v>1954.5540000000001</v>
          </cell>
          <cell r="BR265">
            <v>1915.617</v>
          </cell>
          <cell r="BS265">
            <v>1870.056</v>
          </cell>
          <cell r="BT265">
            <v>1915.0709999999999</v>
          </cell>
          <cell r="BU265">
            <v>1807.068</v>
          </cell>
          <cell r="BV265">
            <v>1890.741</v>
          </cell>
          <cell r="BW265">
            <v>1949.5650000000001</v>
          </cell>
          <cell r="BX265">
            <v>1851.098</v>
          </cell>
          <cell r="BY265">
            <v>1852.913</v>
          </cell>
          <cell r="BZ265">
            <v>1844.585</v>
          </cell>
          <cell r="CA265">
            <v>1797.4079999999999</v>
          </cell>
          <cell r="CB265">
            <v>1731.6949999999999</v>
          </cell>
          <cell r="CC265">
            <v>1758.239</v>
          </cell>
          <cell r="CD265">
            <v>1836.5609999999999</v>
          </cell>
          <cell r="CE265">
            <v>1835.979</v>
          </cell>
          <cell r="CF265">
            <v>1855.49</v>
          </cell>
          <cell r="CG265">
            <v>1813.2170000000001</v>
          </cell>
          <cell r="CH265">
            <v>1699.7349999999999</v>
          </cell>
          <cell r="CI265">
            <v>1696.6179999999999</v>
          </cell>
          <cell r="CJ265">
            <v>1624.0150000000001</v>
          </cell>
          <cell r="CK265" t="e">
            <v>#N/A</v>
          </cell>
          <cell r="CL265" t="e">
            <v>#N/A</v>
          </cell>
          <cell r="CM265" t="e">
            <v>#N/A</v>
          </cell>
          <cell r="CN265" t="e">
            <v>#N/A</v>
          </cell>
          <cell r="CO265">
            <v>1564.32</v>
          </cell>
          <cell r="CP265">
            <v>1536.463</v>
          </cell>
          <cell r="CQ265" t="e">
            <v>#N/A</v>
          </cell>
          <cell r="CR265" t="e">
            <v>#N/A</v>
          </cell>
          <cell r="CS265">
            <v>1511.932</v>
          </cell>
          <cell r="CT265" t="e">
            <v>#N/A</v>
          </cell>
          <cell r="CU265">
            <v>1468.0060000000001</v>
          </cell>
          <cell r="CV265">
            <v>1406.614</v>
          </cell>
          <cell r="CW265">
            <v>1383.7919999999999</v>
          </cell>
          <cell r="CX265">
            <v>1359.2260000000001</v>
          </cell>
          <cell r="CY265">
            <v>1360.72</v>
          </cell>
          <cell r="CZ265">
            <v>1338.5740000000001</v>
          </cell>
          <cell r="DA265">
            <v>1328.9280000000001</v>
          </cell>
          <cell r="DB265">
            <v>1320.0719999999999</v>
          </cell>
          <cell r="DC265">
            <v>1280.856</v>
          </cell>
          <cell r="DD265">
            <v>1261.3130000000001</v>
          </cell>
          <cell r="DE265">
            <v>1330.3889999999999</v>
          </cell>
          <cell r="DF265">
            <v>1395.894</v>
          </cell>
          <cell r="DG265">
            <v>1409.5730000000001</v>
          </cell>
          <cell r="DH265">
            <v>1431.1510000000001</v>
          </cell>
          <cell r="DI265">
            <v>1439.3320000000001</v>
          </cell>
          <cell r="DJ265">
            <v>1401.2860000000001</v>
          </cell>
          <cell r="DK265">
            <v>1422.357</v>
          </cell>
          <cell r="DL265">
            <v>1470.373</v>
          </cell>
          <cell r="DM265">
            <v>1452.144</v>
          </cell>
          <cell r="DN265" t="e">
            <v>#N/A</v>
          </cell>
          <cell r="DO265" t="e">
            <v>#N/A</v>
          </cell>
          <cell r="DP265" t="e">
            <v>#N/A</v>
          </cell>
          <cell r="DQ265" t="e">
            <v>#N/A</v>
          </cell>
          <cell r="DR265" t="e">
            <v>#N/A</v>
          </cell>
          <cell r="DS265" t="e">
            <v>#N/A</v>
          </cell>
          <cell r="DT265" t="e">
            <v>#N/A</v>
          </cell>
        </row>
        <row r="266">
          <cell r="A266" t="str">
            <v>Flexi Safe Equity Fund (US$)</v>
          </cell>
          <cell r="B266" t="str">
            <v>Equity Life Indonesia</v>
          </cell>
          <cell r="X266">
            <v>1443.3889999999999</v>
          </cell>
          <cell r="Y266">
            <v>1443.3889999999999</v>
          </cell>
          <cell r="Z266">
            <v>1433.0260000000001</v>
          </cell>
          <cell r="AA266">
            <v>1422.924</v>
          </cell>
          <cell r="AB266">
            <v>1443.3889999999999</v>
          </cell>
          <cell r="AC266">
            <v>1443.3889999999999</v>
          </cell>
          <cell r="AD266">
            <v>1443.3889999999999</v>
          </cell>
          <cell r="AE266">
            <v>1443.3889999999999</v>
          </cell>
          <cell r="AF266">
            <v>1443.3889999999999</v>
          </cell>
          <cell r="AG266">
            <v>1433.0260000000001</v>
          </cell>
          <cell r="AH266">
            <v>1422.924</v>
          </cell>
          <cell r="AI266">
            <v>1412.4290000000001</v>
          </cell>
          <cell r="AJ266">
            <v>1402.7840000000001</v>
          </cell>
          <cell r="AK266">
            <v>1391.413</v>
          </cell>
          <cell r="AL266">
            <v>1382.3520000000001</v>
          </cell>
          <cell r="AM266">
            <v>1372.421</v>
          </cell>
          <cell r="AN266">
            <v>1363.105</v>
          </cell>
          <cell r="AO266">
            <v>1352.5060000000001</v>
          </cell>
          <cell r="AP266">
            <v>1343.2149999999999</v>
          </cell>
          <cell r="AQ266">
            <v>1332.4179999999999</v>
          </cell>
          <cell r="AR266">
            <v>1323.193</v>
          </cell>
          <cell r="AS266">
            <v>1314.001</v>
          </cell>
          <cell r="AT266">
            <v>1304.297</v>
          </cell>
          <cell r="AU266">
            <v>1294.047</v>
          </cell>
          <cell r="AV266">
            <v>1284.713</v>
          </cell>
          <cell r="AW266">
            <v>1275.1990000000001</v>
          </cell>
          <cell r="AX266">
            <v>1265.0039999999999</v>
          </cell>
          <cell r="AY266">
            <v>1255.431</v>
          </cell>
          <cell r="AZ266">
            <v>1245.9659999999999</v>
          </cell>
          <cell r="BA266">
            <v>1237.8150000000001</v>
          </cell>
          <cell r="BB266">
            <v>1229.0940000000001</v>
          </cell>
          <cell r="BC266">
            <v>1219.29</v>
          </cell>
          <cell r="BD266">
            <v>1211.5619999999999</v>
          </cell>
          <cell r="BE266">
            <v>1203.3119999999999</v>
          </cell>
          <cell r="BF266">
            <v>1193.711</v>
          </cell>
          <cell r="BG266">
            <v>1185.682</v>
          </cell>
          <cell r="BH266">
            <v>1176.9949999999999</v>
          </cell>
          <cell r="BI266">
            <v>1167.7560000000001</v>
          </cell>
          <cell r="BJ266">
            <v>1159.3520000000001</v>
          </cell>
          <cell r="BK266">
            <v>1150.4100000000001</v>
          </cell>
          <cell r="BL266">
            <v>1141.18</v>
          </cell>
          <cell r="BM266">
            <v>1132.759</v>
          </cell>
          <cell r="BN266">
            <v>1123.915</v>
          </cell>
          <cell r="BO266">
            <v>1114.539</v>
          </cell>
          <cell r="BP266">
            <v>1195.32</v>
          </cell>
          <cell r="BQ266">
            <v>1195.32</v>
          </cell>
          <cell r="BR266">
            <v>1175.6089999999999</v>
          </cell>
          <cell r="BS266">
            <v>1144.9359999999999</v>
          </cell>
          <cell r="BT266">
            <v>1193.9259999999999</v>
          </cell>
          <cell r="BU266">
            <v>1096.5730000000001</v>
          </cell>
          <cell r="BV266">
            <v>1205.9839999999999</v>
          </cell>
          <cell r="BW266">
            <v>1278.932</v>
          </cell>
          <cell r="BX266">
            <v>1163.182</v>
          </cell>
          <cell r="BY266">
            <v>1167.175</v>
          </cell>
          <cell r="BZ266">
            <v>1164.173</v>
          </cell>
          <cell r="CA266">
            <v>1120.8720000000001</v>
          </cell>
          <cell r="CB266">
            <v>1058.222</v>
          </cell>
          <cell r="CC266">
            <v>1082.9670000000001</v>
          </cell>
          <cell r="CD266">
            <v>1149.046</v>
          </cell>
          <cell r="CE266">
            <v>1133.855</v>
          </cell>
          <cell r="CF266">
            <v>1150.3320000000001</v>
          </cell>
          <cell r="CG266">
            <v>1114.7650000000001</v>
          </cell>
          <cell r="CH266">
            <v>1012.211</v>
          </cell>
          <cell r="CI266">
            <v>1020.645</v>
          </cell>
          <cell r="CJ266">
            <v>950.428</v>
          </cell>
          <cell r="CK266" t="e">
            <v>#N/A</v>
          </cell>
          <cell r="CL266" t="e">
            <v>#N/A</v>
          </cell>
          <cell r="CM266" t="e">
            <v>#N/A</v>
          </cell>
          <cell r="CN266" t="e">
            <v>#N/A</v>
          </cell>
          <cell r="CO266">
            <v>948.20500000000004</v>
          </cell>
          <cell r="CP266">
            <v>919.32500000000005</v>
          </cell>
          <cell r="CQ266" t="e">
            <v>#N/A</v>
          </cell>
          <cell r="CR266" t="e">
            <v>#N/A</v>
          </cell>
          <cell r="CS266">
            <v>904.00099999999998</v>
          </cell>
          <cell r="CT266" t="e">
            <v>#N/A</v>
          </cell>
          <cell r="CU266">
            <v>847.40300000000002</v>
          </cell>
          <cell r="CV266">
            <v>760.28499999999997</v>
          </cell>
          <cell r="CW266">
            <v>703.63400000000001</v>
          </cell>
          <cell r="CX266">
            <v>588.41899999999998</v>
          </cell>
          <cell r="CY266">
            <v>514.97699999999998</v>
          </cell>
          <cell r="CZ266">
            <v>492.68</v>
          </cell>
          <cell r="DA266">
            <v>481.19299999999998</v>
          </cell>
          <cell r="DB266">
            <v>483.89600000000002</v>
          </cell>
          <cell r="DC266">
            <v>463.08800000000002</v>
          </cell>
          <cell r="DD266">
            <v>485.08600000000001</v>
          </cell>
          <cell r="DE266">
            <v>754.46100000000001</v>
          </cell>
          <cell r="DF266">
            <v>880.98299999999995</v>
          </cell>
          <cell r="DG266">
            <v>926.78599999999994</v>
          </cell>
          <cell r="DH266">
            <v>967.70899999999995</v>
          </cell>
          <cell r="DI266">
            <v>1000.825</v>
          </cell>
          <cell r="DJ266">
            <v>943.8</v>
          </cell>
          <cell r="DK266">
            <v>990.76199999999994</v>
          </cell>
          <cell r="DL266">
            <v>1069.354</v>
          </cell>
          <cell r="DM266">
            <v>1044.1500000000001</v>
          </cell>
          <cell r="DN266" t="e">
            <v>#N/A</v>
          </cell>
          <cell r="DO266" t="e">
            <v>#N/A</v>
          </cell>
          <cell r="DP266" t="e">
            <v>#N/A</v>
          </cell>
          <cell r="DQ266" t="e">
            <v>#N/A</v>
          </cell>
          <cell r="DR266" t="e">
            <v>#N/A</v>
          </cell>
          <cell r="DS266" t="e">
            <v>#N/A</v>
          </cell>
          <cell r="DT266" t="e">
            <v>#N/A</v>
          </cell>
        </row>
        <row r="267">
          <cell r="A267" t="str">
            <v>Signature Link Adventurous</v>
          </cell>
          <cell r="B267" t="str">
            <v>PT Asuransi Jiwa John Hancock</v>
          </cell>
          <cell r="X267">
            <v>1578.0740000000001</v>
          </cell>
          <cell r="Y267">
            <v>1578.0740000000001</v>
          </cell>
          <cell r="Z267">
            <v>1551.876</v>
          </cell>
          <cell r="AA267">
            <v>1485.4760000000001</v>
          </cell>
          <cell r="AB267">
            <v>1578.0740000000001</v>
          </cell>
          <cell r="AC267">
            <v>1578.0740000000001</v>
          </cell>
          <cell r="AD267">
            <v>1578.0740000000001</v>
          </cell>
          <cell r="AE267">
            <v>1578.0740000000001</v>
          </cell>
          <cell r="AF267">
            <v>1578.0740000000001</v>
          </cell>
          <cell r="AG267">
            <v>1551.876</v>
          </cell>
          <cell r="AH267">
            <v>1485.4760000000001</v>
          </cell>
          <cell r="AI267">
            <v>1528.1769999999999</v>
          </cell>
          <cell r="AJ267">
            <v>1428.3240000000001</v>
          </cell>
          <cell r="AK267">
            <v>1484.1859999999999</v>
          </cell>
          <cell r="AL267">
            <v>1552.0039999999999</v>
          </cell>
          <cell r="AM267">
            <v>1542.6859999999999</v>
          </cell>
          <cell r="AN267">
            <v>1541.356</v>
          </cell>
          <cell r="AO267">
            <v>1542.4680000000001</v>
          </cell>
          <cell r="AP267">
            <v>1489.1489999999999</v>
          </cell>
          <cell r="AQ267">
            <v>1409.3219999999999</v>
          </cell>
          <cell r="AR267">
            <v>1447.6780000000001</v>
          </cell>
          <cell r="AS267">
            <v>1512.106</v>
          </cell>
          <cell r="AT267">
            <v>1541.126</v>
          </cell>
          <cell r="AU267">
            <v>1582.586</v>
          </cell>
          <cell r="AV267">
            <v>1557.3820000000001</v>
          </cell>
          <cell r="AW267">
            <v>1509.144</v>
          </cell>
          <cell r="AX267">
            <v>1474.5029999999999</v>
          </cell>
          <cell r="AY267">
            <v>1392.1489999999999</v>
          </cell>
          <cell r="AZ267">
            <v>1349.3510000000001</v>
          </cell>
          <cell r="BA267">
            <v>1387.038</v>
          </cell>
          <cell r="BB267">
            <v>1349.6089999999999</v>
          </cell>
          <cell r="BC267">
            <v>1309.335</v>
          </cell>
          <cell r="BD267">
            <v>1291.846</v>
          </cell>
          <cell r="BE267">
            <v>1280.808</v>
          </cell>
          <cell r="BF267">
            <v>1197.24</v>
          </cell>
          <cell r="BG267">
            <v>1179.117</v>
          </cell>
          <cell r="BH267">
            <v>1175.9380000000001</v>
          </cell>
          <cell r="BI267">
            <v>1150.433</v>
          </cell>
          <cell r="BJ267">
            <v>1125.3689999999999</v>
          </cell>
          <cell r="BK267">
            <v>1005.408</v>
          </cell>
          <cell r="BL267">
            <v>998.68799999999999</v>
          </cell>
          <cell r="BM267">
            <v>922.95399999999995</v>
          </cell>
          <cell r="BN267">
            <v>877.39599999999996</v>
          </cell>
          <cell r="BO267">
            <v>840.84299999999996</v>
          </cell>
          <cell r="BP267">
            <v>10019.93</v>
          </cell>
          <cell r="BQ267">
            <v>10019.93</v>
          </cell>
          <cell r="BR267">
            <v>9855.4699999999993</v>
          </cell>
          <cell r="BS267">
            <v>9526.9699999999993</v>
          </cell>
          <cell r="BT267">
            <v>9928.2199999999993</v>
          </cell>
          <cell r="BU267">
            <v>9045.65</v>
          </cell>
          <cell r="BV267">
            <v>9893.42</v>
          </cell>
          <cell r="BW267">
            <v>10640.46</v>
          </cell>
          <cell r="BX267">
            <v>9806.7900000000009</v>
          </cell>
          <cell r="BY267">
            <v>9824.2999999999993</v>
          </cell>
          <cell r="BZ267">
            <v>9850.77</v>
          </cell>
          <cell r="CA267">
            <v>9506.4500000000007</v>
          </cell>
          <cell r="CB267">
            <v>9096.33</v>
          </cell>
          <cell r="CC267">
            <v>9284.9500000000007</v>
          </cell>
          <cell r="CD267">
            <v>9866.33</v>
          </cell>
          <cell r="CE267">
            <v>9854.77</v>
          </cell>
          <cell r="CF267">
            <v>9984.7099999999991</v>
          </cell>
          <cell r="CG267">
            <v>9606.5</v>
          </cell>
          <cell r="CH267">
            <v>8695.86</v>
          </cell>
          <cell r="CI267">
            <v>8801.9</v>
          </cell>
          <cell r="CJ267">
            <v>8181.25</v>
          </cell>
          <cell r="CK267">
            <v>7667.93</v>
          </cell>
          <cell r="CL267">
            <v>8161.84</v>
          </cell>
          <cell r="CM267">
            <v>7933.75</v>
          </cell>
          <cell r="CN267">
            <v>7341.45</v>
          </cell>
          <cell r="CO267">
            <v>7426.51</v>
          </cell>
          <cell r="CP267">
            <v>7230.05</v>
          </cell>
          <cell r="CQ267">
            <v>6854.76</v>
          </cell>
          <cell r="CR267">
            <v>6697.38</v>
          </cell>
          <cell r="CS267">
            <v>6908.4</v>
          </cell>
          <cell r="CT267">
            <v>6671.22</v>
          </cell>
          <cell r="CU267">
            <v>6434.56</v>
          </cell>
          <cell r="CV267">
            <v>5573.54</v>
          </cell>
          <cell r="CW267">
            <v>5201.46</v>
          </cell>
          <cell r="CX267">
            <v>4413.55</v>
          </cell>
          <cell r="CY267">
            <v>3826.23</v>
          </cell>
          <cell r="CZ267">
            <v>3456.15</v>
          </cell>
          <cell r="DA267">
            <v>3550.12</v>
          </cell>
          <cell r="DB267">
            <v>3534.17</v>
          </cell>
          <cell r="DC267">
            <v>3186.32</v>
          </cell>
          <cell r="DD267">
            <v>3003.58</v>
          </cell>
          <cell r="DE267">
            <v>4735.99</v>
          </cell>
          <cell r="DF267">
            <v>5529.68</v>
          </cell>
          <cell r="DG267">
            <v>5741.45</v>
          </cell>
          <cell r="DH267">
            <v>5959.79</v>
          </cell>
          <cell r="DI267">
            <v>6295.45</v>
          </cell>
          <cell r="DJ267">
            <v>5937.33</v>
          </cell>
          <cell r="DK267">
            <v>6368.23</v>
          </cell>
          <cell r="DL267">
            <v>7216.66</v>
          </cell>
          <cell r="DM267">
            <v>6896.94</v>
          </cell>
          <cell r="DN267">
            <v>7035.53</v>
          </cell>
          <cell r="DO267">
            <v>7035.53</v>
          </cell>
          <cell r="DP267">
            <v>6886.66</v>
          </cell>
          <cell r="DQ267">
            <v>6016.22</v>
          </cell>
          <cell r="DR267">
            <v>5394.31</v>
          </cell>
          <cell r="DS267">
            <v>5791.86</v>
          </cell>
          <cell r="DT267">
            <v>5191.17</v>
          </cell>
        </row>
        <row r="268">
          <cell r="A268" t="str">
            <v>Signature Link Balanced</v>
          </cell>
          <cell r="B268" t="str">
            <v>PT Asuransi Jiwa John Hancock</v>
          </cell>
          <cell r="X268">
            <v>1049.94</v>
          </cell>
          <cell r="Y268">
            <v>1049.94</v>
          </cell>
          <cell r="Z268">
            <v>1047.4000000000001</v>
          </cell>
          <cell r="AA268">
            <v>1045.42</v>
          </cell>
          <cell r="AB268">
            <v>1049.94</v>
          </cell>
          <cell r="AC268">
            <v>1049.94</v>
          </cell>
          <cell r="AD268">
            <v>1049.94</v>
          </cell>
          <cell r="AE268">
            <v>1049.94</v>
          </cell>
          <cell r="AF268">
            <v>1049.94</v>
          </cell>
          <cell r="AG268">
            <v>1047.4000000000001</v>
          </cell>
          <cell r="AH268">
            <v>1045.42</v>
          </cell>
          <cell r="AI268">
            <v>1043.07</v>
          </cell>
          <cell r="AJ268">
            <v>1041.24</v>
          </cell>
          <cell r="AK268">
            <v>1041.73</v>
          </cell>
          <cell r="AL268">
            <v>1036.75</v>
          </cell>
          <cell r="AM268">
            <v>1038.25</v>
          </cell>
          <cell r="AN268">
            <v>1033.24</v>
          </cell>
          <cell r="AO268">
            <v>1034.3800000000001</v>
          </cell>
          <cell r="AP268">
            <v>1029.3626999999999</v>
          </cell>
          <cell r="AQ268" t="e">
            <v>#N/A</v>
          </cell>
          <cell r="AR268">
            <v>1028.6311000000001</v>
          </cell>
          <cell r="AS268">
            <v>1023.5593</v>
          </cell>
          <cell r="AT268">
            <v>1021.6055</v>
          </cell>
          <cell r="AU268">
            <v>1019.3034</v>
          </cell>
          <cell r="AV268">
            <v>1020.9217</v>
          </cell>
          <cell r="AW268">
            <v>1015.7532</v>
          </cell>
          <cell r="AX268">
            <v>1013.1891000000001</v>
          </cell>
          <cell r="AY268">
            <v>1011.1651000000001</v>
          </cell>
          <cell r="AZ268">
            <v>1008.7214</v>
          </cell>
          <cell r="BA268">
            <v>1007.0765</v>
          </cell>
          <cell r="BB268">
            <v>1004.9772</v>
          </cell>
          <cell r="BC268" t="e">
            <v>#N/A</v>
          </cell>
          <cell r="BD268" t="e">
            <v>#N/A</v>
          </cell>
          <cell r="BE268" t="e">
            <v>#N/A</v>
          </cell>
          <cell r="BF268" t="e">
            <v>#N/A</v>
          </cell>
          <cell r="BG268" t="e">
            <v>#N/A</v>
          </cell>
          <cell r="BH268" t="e">
            <v>#N/A</v>
          </cell>
          <cell r="BI268" t="e">
            <v>#N/A</v>
          </cell>
          <cell r="BJ268" t="e">
            <v>#N/A</v>
          </cell>
          <cell r="BK268" t="e">
            <v>#N/A</v>
          </cell>
          <cell r="BL268" t="e">
            <v>#N/A</v>
          </cell>
          <cell r="BM268" t="e">
            <v>#N/A</v>
          </cell>
          <cell r="BN268" t="e">
            <v>#N/A</v>
          </cell>
          <cell r="BO268" t="e">
            <v>#N/A</v>
          </cell>
          <cell r="BP268">
            <v>6179.22</v>
          </cell>
          <cell r="BQ268">
            <v>6179.22</v>
          </cell>
          <cell r="BR268">
            <v>6002.57</v>
          </cell>
          <cell r="BS268">
            <v>5780.79</v>
          </cell>
          <cell r="BT268">
            <v>5960.2</v>
          </cell>
          <cell r="BU268">
            <v>5588.65</v>
          </cell>
          <cell r="BV268">
            <v>5781.5</v>
          </cell>
          <cell r="BW268">
            <v>5937.38</v>
          </cell>
          <cell r="BX268">
            <v>5612.43</v>
          </cell>
          <cell r="BY268">
            <v>5596.42</v>
          </cell>
          <cell r="BZ268">
            <v>5561.29</v>
          </cell>
          <cell r="CA268">
            <v>5391.56</v>
          </cell>
          <cell r="CB268">
            <v>5177.79</v>
          </cell>
          <cell r="CC268">
            <v>5214.68</v>
          </cell>
          <cell r="CD268">
            <v>5498.63</v>
          </cell>
          <cell r="CE268">
            <v>5522.85</v>
          </cell>
          <cell r="CF268">
            <v>5579.58</v>
          </cell>
          <cell r="CG268">
            <v>5438.02</v>
          </cell>
          <cell r="CH268">
            <v>5079.7</v>
          </cell>
          <cell r="CI268">
            <v>5098.74</v>
          </cell>
          <cell r="CJ268">
            <v>4880.0200000000004</v>
          </cell>
          <cell r="CK268">
            <v>4627.6499999999996</v>
          </cell>
          <cell r="CL268">
            <v>4825.55</v>
          </cell>
          <cell r="CM268">
            <v>4717.8999999999996</v>
          </cell>
          <cell r="CN268">
            <v>4470.05</v>
          </cell>
          <cell r="CO268">
            <v>4484.01</v>
          </cell>
          <cell r="CP268">
            <v>4372.25</v>
          </cell>
          <cell r="CQ268">
            <v>4220.66</v>
          </cell>
          <cell r="CR268">
            <v>4120.13</v>
          </cell>
          <cell r="CS268">
            <v>4214.0600000000004</v>
          </cell>
          <cell r="CT268">
            <v>4082.03</v>
          </cell>
          <cell r="CU268">
            <v>4028.32</v>
          </cell>
          <cell r="CV268">
            <v>3616.96</v>
          </cell>
          <cell r="CW268">
            <v>3485.71</v>
          </cell>
          <cell r="CX268">
            <v>3084.06</v>
          </cell>
          <cell r="CY268">
            <v>2843.25</v>
          </cell>
          <cell r="CZ268">
            <v>2626.32</v>
          </cell>
          <cell r="DA268">
            <v>2777.3</v>
          </cell>
          <cell r="DB268">
            <v>2745.94</v>
          </cell>
          <cell r="DC268">
            <v>2420.58</v>
          </cell>
          <cell r="DD268">
            <v>2240.5500000000002</v>
          </cell>
          <cell r="DE268">
            <v>3033.48</v>
          </cell>
          <cell r="DF268">
            <v>3333.66</v>
          </cell>
          <cell r="DG268">
            <v>3406.44</v>
          </cell>
          <cell r="DH268">
            <v>3412.18</v>
          </cell>
          <cell r="DI268">
            <v>3556.27</v>
          </cell>
          <cell r="DJ268">
            <v>3426.83</v>
          </cell>
          <cell r="DK268">
            <v>3656.32</v>
          </cell>
          <cell r="DL268">
            <v>3998.89</v>
          </cell>
          <cell r="DM268">
            <v>3896.41</v>
          </cell>
          <cell r="DN268">
            <v>3892.18</v>
          </cell>
          <cell r="DO268">
            <v>3892.18</v>
          </cell>
          <cell r="DP268">
            <v>3909.65</v>
          </cell>
          <cell r="DQ268">
            <v>3576.69</v>
          </cell>
          <cell r="DR268">
            <v>3312.06</v>
          </cell>
          <cell r="DS268">
            <v>3485.09</v>
          </cell>
          <cell r="DT268">
            <v>3266.89</v>
          </cell>
        </row>
        <row r="269">
          <cell r="A269" t="str">
            <v>Signature Link Cautious</v>
          </cell>
          <cell r="B269" t="str">
            <v>PT Asuransi Jiwa John Hancock</v>
          </cell>
          <cell r="X269">
            <v>1076.23</v>
          </cell>
          <cell r="Y269">
            <v>1076.23</v>
          </cell>
          <cell r="Z269">
            <v>1082.3399999999999</v>
          </cell>
          <cell r="AA269">
            <v>1079.8699999999999</v>
          </cell>
          <cell r="AB269">
            <v>1076.23</v>
          </cell>
          <cell r="AC269">
            <v>1076.23</v>
          </cell>
          <cell r="AD269">
            <v>1076.23</v>
          </cell>
          <cell r="AE269">
            <v>1076.23</v>
          </cell>
          <cell r="AF269">
            <v>1076.23</v>
          </cell>
          <cell r="AG269">
            <v>1082.3399999999999</v>
          </cell>
          <cell r="AH269">
            <v>1079.8699999999999</v>
          </cell>
          <cell r="AI269">
            <v>1114.3800000000001</v>
          </cell>
          <cell r="AJ269">
            <v>1085.43</v>
          </cell>
          <cell r="AK269">
            <v>1100.2</v>
          </cell>
          <cell r="AL269">
            <v>1105.3900000000001</v>
          </cell>
          <cell r="AM269">
            <v>1093.2</v>
          </cell>
          <cell r="AN269">
            <v>1083.28</v>
          </cell>
          <cell r="AO269">
            <v>1092.3699999999999</v>
          </cell>
          <cell r="AP269">
            <v>1067.2412999999999</v>
          </cell>
          <cell r="AQ269" t="e">
            <v>#N/A</v>
          </cell>
          <cell r="AR269">
            <v>1053.3320000000001</v>
          </cell>
          <cell r="AS269">
            <v>1050.3326999999999</v>
          </cell>
          <cell r="AT269">
            <v>1051.6010000000001</v>
          </cell>
          <cell r="AU269">
            <v>1064.0824</v>
          </cell>
          <cell r="AV269">
            <v>1061.9187999999999</v>
          </cell>
          <cell r="AW269">
            <v>1048.0552</v>
          </cell>
          <cell r="AX269">
            <v>1036.9223</v>
          </cell>
          <cell r="AY269">
            <v>1013.8842</v>
          </cell>
          <cell r="AZ269">
            <v>1007.4683</v>
          </cell>
          <cell r="BA269">
            <v>1007.2921</v>
          </cell>
          <cell r="BB269">
            <v>1004.7015</v>
          </cell>
          <cell r="BC269" t="e">
            <v>#N/A</v>
          </cell>
          <cell r="BD269" t="e">
            <v>#N/A</v>
          </cell>
          <cell r="BE269" t="e">
            <v>#N/A</v>
          </cell>
          <cell r="BF269" t="e">
            <v>#N/A</v>
          </cell>
          <cell r="BG269" t="e">
            <v>#N/A</v>
          </cell>
          <cell r="BH269" t="e">
            <v>#N/A</v>
          </cell>
          <cell r="BI269" t="e">
            <v>#N/A</v>
          </cell>
          <cell r="BJ269" t="e">
            <v>#N/A</v>
          </cell>
          <cell r="BK269" t="e">
            <v>#N/A</v>
          </cell>
          <cell r="BL269" t="e">
            <v>#N/A</v>
          </cell>
          <cell r="BM269" t="e">
            <v>#N/A</v>
          </cell>
          <cell r="BN269" t="e">
            <v>#N/A</v>
          </cell>
          <cell r="BO269" t="e">
            <v>#N/A</v>
          </cell>
          <cell r="BP269">
            <v>2148.21</v>
          </cell>
          <cell r="BQ269">
            <v>2148.21</v>
          </cell>
          <cell r="BR269">
            <v>2057.35</v>
          </cell>
          <cell r="BS269">
            <v>1975.45</v>
          </cell>
          <cell r="BT269">
            <v>2019.58</v>
          </cell>
          <cell r="BU269">
            <v>1941.02</v>
          </cell>
          <cell r="BV269">
            <v>1927.2</v>
          </cell>
          <cell r="BW269">
            <v>1884.2</v>
          </cell>
          <cell r="BX269">
            <v>1824.33</v>
          </cell>
          <cell r="BY269">
            <v>1816.59</v>
          </cell>
          <cell r="BZ269">
            <v>1784.73</v>
          </cell>
          <cell r="CA269" t="str">
            <v>1,736,52</v>
          </cell>
          <cell r="CB269">
            <v>1668.31</v>
          </cell>
          <cell r="CC269">
            <v>1659.68</v>
          </cell>
          <cell r="CD269">
            <v>1723.29</v>
          </cell>
          <cell r="CE269">
            <v>1743.66</v>
          </cell>
          <cell r="CF269">
            <v>1753.54</v>
          </cell>
          <cell r="CG269">
            <v>1734.85</v>
          </cell>
          <cell r="CH269">
            <v>1688.38</v>
          </cell>
          <cell r="CI269">
            <v>1679.21</v>
          </cell>
          <cell r="CJ269">
            <v>1660.65</v>
          </cell>
          <cell r="CK269">
            <v>1599.66</v>
          </cell>
          <cell r="CL269">
            <v>1618.95</v>
          </cell>
          <cell r="CM269">
            <v>1596.76</v>
          </cell>
          <cell r="CN269">
            <v>1565.14</v>
          </cell>
          <cell r="CO269">
            <v>1556.7</v>
          </cell>
          <cell r="CP269">
            <v>1523.67</v>
          </cell>
          <cell r="CQ269">
            <v>1506.73</v>
          </cell>
          <cell r="CR269">
            <v>1476.67</v>
          </cell>
          <cell r="CS269">
            <v>1488.83</v>
          </cell>
          <cell r="CT269">
            <v>1453</v>
          </cell>
          <cell r="CU269">
            <v>1474.25</v>
          </cell>
          <cell r="CV269">
            <v>1404.81</v>
          </cell>
          <cell r="CW269">
            <v>1417.45</v>
          </cell>
          <cell r="CX269">
            <v>1334.82</v>
          </cell>
          <cell r="CY269">
            <v>1294.56</v>
          </cell>
          <cell r="CZ269">
            <v>1229.82</v>
          </cell>
          <cell r="DA269">
            <v>1298.5899999999999</v>
          </cell>
          <cell r="DB269">
            <v>1292.73</v>
          </cell>
          <cell r="DC269">
            <v>1146.3599999999999</v>
          </cell>
          <cell r="DD269">
            <v>1056.32</v>
          </cell>
          <cell r="DE269">
            <v>1259.82</v>
          </cell>
          <cell r="DF269">
            <v>1295.5899999999999</v>
          </cell>
          <cell r="DG269">
            <v>1299.45</v>
          </cell>
          <cell r="DH269">
            <v>1255.5899999999999</v>
          </cell>
          <cell r="DI269">
            <v>1261.3699999999999</v>
          </cell>
          <cell r="DJ269">
            <v>1260.29</v>
          </cell>
          <cell r="DK269">
            <v>1299.3499999999999</v>
          </cell>
          <cell r="DL269">
            <v>1326.2</v>
          </cell>
          <cell r="DM269">
            <v>1330.28</v>
          </cell>
          <cell r="DN269" t="str">
            <v>1,289,64</v>
          </cell>
          <cell r="DO269" t="str">
            <v>1,289,64</v>
          </cell>
          <cell r="DP269">
            <v>1348.22</v>
          </cell>
          <cell r="DQ269">
            <v>1342.48</v>
          </cell>
          <cell r="DR269">
            <v>1317.45</v>
          </cell>
          <cell r="DS269">
            <v>1347.75</v>
          </cell>
          <cell r="DT269">
            <v>1351.72</v>
          </cell>
        </row>
        <row r="270">
          <cell r="A270" t="str">
            <v>CARLink Pro-Fixed</v>
          </cell>
          <cell r="B270" t="str">
            <v>PT A.J. Central Asia Raya</v>
          </cell>
          <cell r="X270">
            <v>1081.58</v>
          </cell>
          <cell r="Y270">
            <v>1081.58</v>
          </cell>
          <cell r="Z270">
            <v>1077.77</v>
          </cell>
          <cell r="AA270">
            <v>1074.3</v>
          </cell>
          <cell r="AB270">
            <v>1081.58</v>
          </cell>
          <cell r="AC270">
            <v>1081.58</v>
          </cell>
          <cell r="AD270">
            <v>1081.58</v>
          </cell>
          <cell r="AE270">
            <v>1081.58</v>
          </cell>
          <cell r="AF270">
            <v>1081.58</v>
          </cell>
          <cell r="AG270">
            <v>1077.77</v>
          </cell>
          <cell r="AH270">
            <v>1074.3</v>
          </cell>
          <cell r="AI270">
            <v>1070.24</v>
          </cell>
          <cell r="AJ270">
            <v>1066.68</v>
          </cell>
          <cell r="AK270">
            <v>1063.8</v>
          </cell>
          <cell r="AL270">
            <v>1058.52</v>
          </cell>
          <cell r="AM270">
            <v>1056.6300000000001</v>
          </cell>
          <cell r="AN270">
            <v>1051.05</v>
          </cell>
          <cell r="AO270">
            <v>1048.68</v>
          </cell>
          <cell r="AP270">
            <v>1043.4029</v>
          </cell>
          <cell r="AQ270" t="e">
            <v>#N/A</v>
          </cell>
          <cell r="AR270">
            <v>1037.2348</v>
          </cell>
          <cell r="AS270">
            <v>1032.2474</v>
          </cell>
          <cell r="AT270">
            <v>1029.0153</v>
          </cell>
          <cell r="AU270">
            <v>1025.1184000000001</v>
          </cell>
          <cell r="AV270">
            <v>1024.0227</v>
          </cell>
          <cell r="AW270">
            <v>1018.5376</v>
          </cell>
          <cell r="AX270">
            <v>1014.1591</v>
          </cell>
          <cell r="AY270">
            <v>1010.8164</v>
          </cell>
          <cell r="AZ270">
            <v>1008.1145</v>
          </cell>
          <cell r="BA270">
            <v>1006.5423</v>
          </cell>
          <cell r="BB270">
            <v>1004.7114</v>
          </cell>
          <cell r="BC270" t="e">
            <v>#N/A</v>
          </cell>
          <cell r="BD270" t="e">
            <v>#N/A</v>
          </cell>
          <cell r="BE270" t="e">
            <v>#N/A</v>
          </cell>
          <cell r="BF270" t="e">
            <v>#N/A</v>
          </cell>
          <cell r="BG270" t="e">
            <v>#N/A</v>
          </cell>
          <cell r="BH270" t="e">
            <v>#N/A</v>
          </cell>
          <cell r="BI270" t="e">
            <v>#N/A</v>
          </cell>
          <cell r="BJ270" t="e">
            <v>#N/A</v>
          </cell>
          <cell r="BK270" t="e">
            <v>#N/A</v>
          </cell>
          <cell r="BL270" t="e">
            <v>#N/A</v>
          </cell>
          <cell r="BM270" t="e">
            <v>#N/A</v>
          </cell>
          <cell r="BN270" t="e">
            <v>#N/A</v>
          </cell>
          <cell r="BO270" t="e">
            <v>#N/A</v>
          </cell>
          <cell r="BP270">
            <v>2070.4549999999999</v>
          </cell>
          <cell r="BQ270">
            <v>2070.4549999999999</v>
          </cell>
          <cell r="BR270">
            <v>2054.049</v>
          </cell>
          <cell r="BS270">
            <v>2039.422</v>
          </cell>
          <cell r="BT270">
            <v>2024.0139999999999</v>
          </cell>
          <cell r="BU270">
            <v>2009.4929999999999</v>
          </cell>
          <cell r="BV270">
            <v>1993.1289999999999</v>
          </cell>
          <cell r="BW270">
            <v>1980.1859999999999</v>
          </cell>
          <cell r="BX270">
            <v>1965.884</v>
          </cell>
          <cell r="BY270">
            <v>1952.4590000000001</v>
          </cell>
          <cell r="BZ270">
            <v>1937.4010000000001</v>
          </cell>
          <cell r="CA270">
            <v>1923.9749999999999</v>
          </cell>
          <cell r="CB270">
            <v>1907.9639999999999</v>
          </cell>
          <cell r="CC270">
            <v>1894.8030000000001</v>
          </cell>
          <cell r="CD270">
            <v>1881.721</v>
          </cell>
          <cell r="CE270">
            <v>1867.875</v>
          </cell>
          <cell r="CF270">
            <v>1853.4760000000001</v>
          </cell>
          <cell r="CG270">
            <v>1840.211</v>
          </cell>
          <cell r="CH270">
            <v>1826.914</v>
          </cell>
          <cell r="CI270">
            <v>1812.9159999999999</v>
          </cell>
          <cell r="CJ270">
            <v>1799.5429999999999</v>
          </cell>
          <cell r="CK270">
            <v>1785.481</v>
          </cell>
          <cell r="CL270">
            <v>1773.682</v>
          </cell>
          <cell r="CM270">
            <v>1760.7190000000001</v>
          </cell>
          <cell r="CN270">
            <v>1744.595</v>
          </cell>
          <cell r="CO270">
            <v>1732.6959999999999</v>
          </cell>
          <cell r="CP270">
            <v>1720.5329999999999</v>
          </cell>
          <cell r="CQ270">
            <v>1706.059</v>
          </cell>
          <cell r="CR270">
            <v>1692.5440000000001</v>
          </cell>
          <cell r="CS270">
            <v>1679.6189999999999</v>
          </cell>
          <cell r="CT270">
            <v>1666.135</v>
          </cell>
          <cell r="CU270">
            <v>1653.981</v>
          </cell>
          <cell r="CV270">
            <v>1640.9880000000001</v>
          </cell>
          <cell r="CW270">
            <v>1627.395</v>
          </cell>
          <cell r="CX270">
            <v>1614.59</v>
          </cell>
          <cell r="CY270">
            <v>1601.3030000000001</v>
          </cell>
          <cell r="CZ270">
            <v>1586.6130000000001</v>
          </cell>
          <cell r="DA270">
            <v>1573.886</v>
          </cell>
          <cell r="DB270">
            <v>1559.498</v>
          </cell>
          <cell r="DC270">
            <v>1547.1880000000001</v>
          </cell>
          <cell r="DD270">
            <v>1536.011</v>
          </cell>
          <cell r="DE270">
            <v>1526.377</v>
          </cell>
          <cell r="DF270">
            <v>1521.635</v>
          </cell>
          <cell r="DG270">
            <v>1514.7349999999999</v>
          </cell>
          <cell r="DH270">
            <v>1496.404</v>
          </cell>
          <cell r="DI270">
            <v>1495.11</v>
          </cell>
          <cell r="DJ270">
            <v>1482.365</v>
          </cell>
          <cell r="DK270">
            <v>1491.4549999999999</v>
          </cell>
          <cell r="DL270">
            <v>1497.182</v>
          </cell>
          <cell r="DM270">
            <v>1490.5319999999999</v>
          </cell>
          <cell r="DN270">
            <v>1462.39</v>
          </cell>
          <cell r="DO270">
            <v>1462.39</v>
          </cell>
          <cell r="DP270">
            <v>1457.925</v>
          </cell>
          <cell r="DQ270">
            <v>1446.223</v>
          </cell>
          <cell r="DR270">
            <v>1433.4480000000001</v>
          </cell>
          <cell r="DS270">
            <v>1423.0450000000001</v>
          </cell>
          <cell r="DT270">
            <v>1409.3330000000001</v>
          </cell>
        </row>
        <row r="271">
          <cell r="A271" t="str">
            <v>CARLink Pro-Mixed</v>
          </cell>
          <cell r="B271" t="str">
            <v>PT A.J. Central Asia Raya</v>
          </cell>
          <cell r="X271">
            <v>1005.91</v>
          </cell>
          <cell r="Y271">
            <v>1005.91</v>
          </cell>
          <cell r="Z271">
            <v>993.18</v>
          </cell>
          <cell r="AA271">
            <v>963.7</v>
          </cell>
          <cell r="AB271">
            <v>1005.91</v>
          </cell>
          <cell r="AC271">
            <v>1005.91</v>
          </cell>
          <cell r="AD271">
            <v>1005.91</v>
          </cell>
          <cell r="AE271">
            <v>1005.91</v>
          </cell>
          <cell r="AF271">
            <v>1005.91</v>
          </cell>
          <cell r="AG271">
            <v>993.18</v>
          </cell>
          <cell r="AH271">
            <v>963.7</v>
          </cell>
          <cell r="AI271">
            <v>1005.16</v>
          </cell>
          <cell r="AJ271">
            <v>916.59</v>
          </cell>
          <cell r="AK271">
            <v>1000.79</v>
          </cell>
          <cell r="AL271">
            <v>1080.3399999999999</v>
          </cell>
          <cell r="AM271">
            <v>1002.72</v>
          </cell>
          <cell r="AN271" t="e">
            <v>#N/A</v>
          </cell>
          <cell r="AO271" t="e">
            <v>#N/A</v>
          </cell>
          <cell r="AP271" t="e">
            <v>#N/A</v>
          </cell>
          <cell r="AQ271" t="e">
            <v>#N/A</v>
          </cell>
          <cell r="AR271" t="e">
            <v>#N/A</v>
          </cell>
          <cell r="AS271" t="e">
            <v>#N/A</v>
          </cell>
          <cell r="AT271" t="e">
            <v>#N/A</v>
          </cell>
          <cell r="AU271" t="e">
            <v>#N/A</v>
          </cell>
          <cell r="AV271" t="e">
            <v>#N/A</v>
          </cell>
          <cell r="AW271" t="e">
            <v>#N/A</v>
          </cell>
          <cell r="AX271" t="e">
            <v>#N/A</v>
          </cell>
          <cell r="AY271" t="e">
            <v>#N/A</v>
          </cell>
          <cell r="AZ271" t="e">
            <v>#N/A</v>
          </cell>
          <cell r="BA271" t="e">
            <v>#N/A</v>
          </cell>
          <cell r="BB271" t="e">
            <v>#N/A</v>
          </cell>
          <cell r="BC271" t="e">
            <v>#N/A</v>
          </cell>
          <cell r="BD271" t="e">
            <v>#N/A</v>
          </cell>
          <cell r="BE271" t="e">
            <v>#N/A</v>
          </cell>
          <cell r="BF271" t="e">
            <v>#N/A</v>
          </cell>
          <cell r="BG271" t="e">
            <v>#N/A</v>
          </cell>
          <cell r="BH271" t="e">
            <v>#N/A</v>
          </cell>
          <cell r="BI271" t="e">
            <v>#N/A</v>
          </cell>
          <cell r="BJ271" t="e">
            <v>#N/A</v>
          </cell>
          <cell r="BK271" t="e">
            <v>#N/A</v>
          </cell>
          <cell r="BL271" t="e">
            <v>#N/A</v>
          </cell>
          <cell r="BM271" t="e">
            <v>#N/A</v>
          </cell>
          <cell r="BN271" t="e">
            <v>#N/A</v>
          </cell>
          <cell r="BO271" t="e">
            <v>#N/A</v>
          </cell>
          <cell r="BP271">
            <v>2150.078</v>
          </cell>
          <cell r="BQ271">
            <v>2150.078</v>
          </cell>
          <cell r="BR271">
            <v>2128.529</v>
          </cell>
          <cell r="BS271">
            <v>2074.1489999999999</v>
          </cell>
          <cell r="BT271">
            <v>2143.3029999999999</v>
          </cell>
          <cell r="BU271">
            <v>2041.82</v>
          </cell>
          <cell r="BV271">
            <v>2151.0949999999998</v>
          </cell>
          <cell r="BW271">
            <v>2234.2370000000001</v>
          </cell>
          <cell r="BX271">
            <v>2161.2950000000001</v>
          </cell>
          <cell r="BY271">
            <v>2156.6190000000001</v>
          </cell>
          <cell r="BZ271">
            <v>2163.4009999999998</v>
          </cell>
          <cell r="CA271">
            <v>2094.422</v>
          </cell>
          <cell r="CB271">
            <v>1987.49</v>
          </cell>
          <cell r="CC271">
            <v>2028.903</v>
          </cell>
          <cell r="CD271">
            <v>2094.8670000000002</v>
          </cell>
          <cell r="CE271">
            <v>2103.5970000000002</v>
          </cell>
          <cell r="CF271">
            <v>2122.5439999999999</v>
          </cell>
          <cell r="CG271">
            <v>2104.029</v>
          </cell>
          <cell r="CH271">
            <v>2008.115</v>
          </cell>
          <cell r="CI271">
            <v>1979.1790000000001</v>
          </cell>
          <cell r="CJ271">
            <v>1844.078</v>
          </cell>
          <cell r="CK271">
            <v>1773.6690000000001</v>
          </cell>
          <cell r="CL271">
            <v>1832.7070000000001</v>
          </cell>
          <cell r="CM271">
            <v>1780.8779999999999</v>
          </cell>
          <cell r="CN271">
            <v>1724.4</v>
          </cell>
          <cell r="CO271">
            <v>1700.297</v>
          </cell>
          <cell r="CP271">
            <v>1671.6759999999999</v>
          </cell>
          <cell r="CQ271">
            <v>1593.2339999999999</v>
          </cell>
          <cell r="CR271">
            <v>1556.221</v>
          </cell>
          <cell r="CS271">
            <v>1562.5840000000001</v>
          </cell>
          <cell r="CT271">
            <v>1524.585</v>
          </cell>
          <cell r="CU271">
            <v>1488.0060000000001</v>
          </cell>
          <cell r="CV271">
            <v>1353.1579999999999</v>
          </cell>
          <cell r="CW271">
            <v>1276.298</v>
          </cell>
          <cell r="CX271">
            <v>1142.5309999999999</v>
          </cell>
          <cell r="CY271">
            <v>1060.8320000000001</v>
          </cell>
          <cell r="CZ271">
            <v>1005</v>
          </cell>
          <cell r="DA271">
            <v>1011.573</v>
          </cell>
          <cell r="DB271">
            <v>1000.874</v>
          </cell>
          <cell r="DC271">
            <v>928.05899999999997</v>
          </cell>
          <cell r="DD271">
            <v>898.48</v>
          </cell>
          <cell r="DE271">
            <v>1121.623</v>
          </cell>
          <cell r="DF271">
            <v>1196.7729999999999</v>
          </cell>
          <cell r="DG271">
            <v>1194.279</v>
          </cell>
          <cell r="DH271">
            <v>1156.796</v>
          </cell>
          <cell r="DI271">
            <v>1214.0070000000001</v>
          </cell>
          <cell r="DJ271">
            <v>1173.336</v>
          </cell>
          <cell r="DK271">
            <v>1331.6849999999999</v>
          </cell>
          <cell r="DL271">
            <v>1367.7950000000001</v>
          </cell>
          <cell r="DM271">
            <v>1369.5609999999999</v>
          </cell>
          <cell r="DN271">
            <v>1288.847</v>
          </cell>
          <cell r="DO271">
            <v>1288.847</v>
          </cell>
          <cell r="DP271">
            <v>1264.7339999999999</v>
          </cell>
          <cell r="DQ271">
            <v>1187.874</v>
          </cell>
          <cell r="DR271" t="e">
            <v>#N/A</v>
          </cell>
          <cell r="DS271" t="e">
            <v>#N/A</v>
          </cell>
          <cell r="DT271" t="e">
            <v>#N/A</v>
          </cell>
        </row>
        <row r="272">
          <cell r="A272" t="str">
            <v>CARLink Pro-Safe</v>
          </cell>
          <cell r="B272" t="str">
            <v>PT A.J. Central Asia Raya</v>
          </cell>
          <cell r="X272">
            <v>3038.64</v>
          </cell>
          <cell r="Y272">
            <v>3038.64</v>
          </cell>
          <cell r="Z272">
            <v>3118.05</v>
          </cell>
          <cell r="AA272">
            <v>3105.28</v>
          </cell>
          <cell r="AB272">
            <v>3038.64</v>
          </cell>
          <cell r="AC272">
            <v>3038.64</v>
          </cell>
          <cell r="AD272">
            <v>3038.64</v>
          </cell>
          <cell r="AE272">
            <v>3038.64</v>
          </cell>
          <cell r="AF272">
            <v>3038.64</v>
          </cell>
          <cell r="AG272">
            <v>3118.05</v>
          </cell>
          <cell r="AH272">
            <v>3105.28</v>
          </cell>
          <cell r="AI272">
            <v>3086.54</v>
          </cell>
          <cell r="AJ272">
            <v>3067.96</v>
          </cell>
          <cell r="AK272">
            <v>3045.71</v>
          </cell>
          <cell r="AL272">
            <v>3029.66</v>
          </cell>
          <cell r="AM272">
            <v>3011.33</v>
          </cell>
          <cell r="AN272">
            <v>2993.17</v>
          </cell>
          <cell r="AO272">
            <v>2976.33</v>
          </cell>
          <cell r="AP272">
            <v>2959.18</v>
          </cell>
          <cell r="AQ272">
            <v>2944.2</v>
          </cell>
          <cell r="AR272">
            <v>2924.49</v>
          </cell>
          <cell r="AS272">
            <v>2906.66</v>
          </cell>
          <cell r="AT272">
            <v>2887.98</v>
          </cell>
          <cell r="AU272">
            <v>2868.53</v>
          </cell>
          <cell r="AV272">
            <v>2850.8</v>
          </cell>
          <cell r="AW272">
            <v>2832.94</v>
          </cell>
          <cell r="AX272">
            <v>2813.96</v>
          </cell>
          <cell r="AY272">
            <v>2795.75</v>
          </cell>
          <cell r="AZ272">
            <v>2776.48</v>
          </cell>
          <cell r="BA272">
            <v>2759.2</v>
          </cell>
          <cell r="BB272">
            <v>2741.99</v>
          </cell>
          <cell r="BC272">
            <v>2720.77</v>
          </cell>
          <cell r="BD272">
            <v>2705.19</v>
          </cell>
          <cell r="BE272">
            <v>2688.36</v>
          </cell>
          <cell r="BF272">
            <v>2668.85</v>
          </cell>
          <cell r="BG272">
            <v>2653.22</v>
          </cell>
          <cell r="BH272">
            <v>2634.82</v>
          </cell>
          <cell r="BI272">
            <v>2616.94</v>
          </cell>
          <cell r="BJ272">
            <v>2601.94</v>
          </cell>
          <cell r="BK272">
            <v>2586.9699999999998</v>
          </cell>
          <cell r="BL272">
            <v>2572.19</v>
          </cell>
          <cell r="BM272">
            <v>2557.27</v>
          </cell>
          <cell r="BN272">
            <v>2539.9899999999998</v>
          </cell>
          <cell r="BO272">
            <v>2520.66</v>
          </cell>
          <cell r="BP272">
            <v>1655.9929999999999</v>
          </cell>
          <cell r="BQ272">
            <v>1655.9929999999999</v>
          </cell>
          <cell r="BR272">
            <v>1647.144</v>
          </cell>
          <cell r="BS272">
            <v>1638.816</v>
          </cell>
          <cell r="BT272">
            <v>1629.7560000000001</v>
          </cell>
          <cell r="BU272">
            <v>1621.5070000000001</v>
          </cell>
          <cell r="BV272">
            <v>1611.597</v>
          </cell>
          <cell r="BW272">
            <v>1603.68</v>
          </cell>
          <cell r="BX272">
            <v>1595.2339999999999</v>
          </cell>
          <cell r="BY272">
            <v>1587</v>
          </cell>
          <cell r="BZ272">
            <v>1577.789</v>
          </cell>
          <cell r="CA272">
            <v>1569.451</v>
          </cell>
          <cell r="CB272">
            <v>1559.98</v>
          </cell>
          <cell r="CC272">
            <v>1551.614</v>
          </cell>
          <cell r="CD272">
            <v>1543.2919999999999</v>
          </cell>
          <cell r="CE272">
            <v>1534.7550000000001</v>
          </cell>
          <cell r="CF272">
            <v>1525.867</v>
          </cell>
          <cell r="CG272">
            <v>1518.1849999999999</v>
          </cell>
          <cell r="CH272">
            <v>1510.386</v>
          </cell>
          <cell r="CI272">
            <v>1502.2919999999999</v>
          </cell>
          <cell r="CJ272">
            <v>1494.742</v>
          </cell>
          <cell r="CK272">
            <v>1486.4939999999999</v>
          </cell>
          <cell r="CL272">
            <v>1479.8389999999999</v>
          </cell>
          <cell r="CM272">
            <v>1472.854</v>
          </cell>
          <cell r="CN272">
            <v>1464.944</v>
          </cell>
          <cell r="CO272">
            <v>1458.5440000000001</v>
          </cell>
          <cell r="CP272">
            <v>1451.702</v>
          </cell>
          <cell r="CQ272">
            <v>1443.6980000000001</v>
          </cell>
          <cell r="CR272">
            <v>1436.5830000000001</v>
          </cell>
          <cell r="CS272">
            <v>1428.5640000000001</v>
          </cell>
          <cell r="CT272">
            <v>1419.877</v>
          </cell>
          <cell r="CU272">
            <v>1411.528</v>
          </cell>
          <cell r="CV272">
            <v>1403.3420000000001</v>
          </cell>
          <cell r="CW272">
            <v>1395.127</v>
          </cell>
          <cell r="CX272">
            <v>1387.1579999999999</v>
          </cell>
          <cell r="CY272">
            <v>1378.9380000000001</v>
          </cell>
          <cell r="CZ272">
            <v>1370.232</v>
          </cell>
          <cell r="DA272">
            <v>1362.4680000000001</v>
          </cell>
          <cell r="DB272">
            <v>1352.4090000000001</v>
          </cell>
          <cell r="DC272">
            <v>1343.57</v>
          </cell>
          <cell r="DD272">
            <v>1334.758</v>
          </cell>
          <cell r="DE272">
            <v>1326.463</v>
          </cell>
          <cell r="DF272">
            <v>1319.8130000000001</v>
          </cell>
          <cell r="DG272">
            <v>1313.627</v>
          </cell>
          <cell r="DH272">
            <v>1306.9690000000001</v>
          </cell>
          <cell r="DI272">
            <v>1300.952</v>
          </cell>
          <cell r="DJ272">
            <v>1294.6869999999999</v>
          </cell>
          <cell r="DK272">
            <v>1288.0650000000001</v>
          </cell>
          <cell r="DL272">
            <v>1282.0740000000001</v>
          </cell>
          <cell r="DM272">
            <v>1276.0740000000001</v>
          </cell>
          <cell r="DN272">
            <v>1263.2670000000001</v>
          </cell>
          <cell r="DO272">
            <v>1263.2670000000001</v>
          </cell>
          <cell r="DP272">
            <v>1257.3030000000001</v>
          </cell>
          <cell r="DQ272">
            <v>1250.4829999999999</v>
          </cell>
          <cell r="DR272">
            <v>1244.53</v>
          </cell>
          <cell r="DS272">
            <v>1237.8920000000001</v>
          </cell>
          <cell r="DT272">
            <v>1231.105</v>
          </cell>
        </row>
        <row r="273">
          <cell r="A273" t="str">
            <v>CARLink Pro Flexy</v>
          </cell>
          <cell r="B273" t="str">
            <v>PT A.J. Central Asia Raya</v>
          </cell>
          <cell r="X273">
            <v>3330.14</v>
          </cell>
          <cell r="Y273">
            <v>3330.14</v>
          </cell>
          <cell r="Z273">
            <v>3285.32</v>
          </cell>
          <cell r="AA273">
            <v>3164.86</v>
          </cell>
          <cell r="AB273">
            <v>3330.14</v>
          </cell>
          <cell r="AC273">
            <v>3330.14</v>
          </cell>
          <cell r="AD273">
            <v>3330.14</v>
          </cell>
          <cell r="AE273">
            <v>3330.14</v>
          </cell>
          <cell r="AF273">
            <v>3330.14</v>
          </cell>
          <cell r="AG273">
            <v>3285.32</v>
          </cell>
          <cell r="AH273">
            <v>3164.86</v>
          </cell>
          <cell r="AI273">
            <v>3107.94</v>
          </cell>
          <cell r="AJ273">
            <v>3011.95</v>
          </cell>
          <cell r="AK273">
            <v>3179.22</v>
          </cell>
          <cell r="AL273">
            <v>3311.54</v>
          </cell>
          <cell r="AM273">
            <v>3155.79</v>
          </cell>
          <cell r="AN273">
            <v>3161.41</v>
          </cell>
          <cell r="AO273">
            <v>3144.98</v>
          </cell>
          <cell r="AP273">
            <v>3140.99</v>
          </cell>
          <cell r="AQ273">
            <v>3118.91</v>
          </cell>
          <cell r="AR273">
            <v>3119.06</v>
          </cell>
          <cell r="AS273">
            <v>3160.14</v>
          </cell>
          <cell r="AT273">
            <v>3022.5</v>
          </cell>
          <cell r="AU273">
            <v>3014.53</v>
          </cell>
          <cell r="AV273">
            <v>2883.02</v>
          </cell>
          <cell r="AW273">
            <v>2757.55</v>
          </cell>
          <cell r="AX273">
            <v>2751.39</v>
          </cell>
          <cell r="AY273">
            <v>2726.33</v>
          </cell>
          <cell r="AZ273">
            <v>2706.63</v>
          </cell>
          <cell r="BA273">
            <v>2822.54</v>
          </cell>
          <cell r="BB273">
            <v>2801.56</v>
          </cell>
          <cell r="BC273">
            <v>2681.13</v>
          </cell>
          <cell r="BD273">
            <v>2648.1</v>
          </cell>
          <cell r="BE273">
            <v>2587.1799999999998</v>
          </cell>
          <cell r="BF273">
            <v>2547.19</v>
          </cell>
          <cell r="BG273">
            <v>2517.48</v>
          </cell>
          <cell r="BH273">
            <v>2560.4499999999998</v>
          </cell>
          <cell r="BI273">
            <v>2536.21</v>
          </cell>
          <cell r="BJ273">
            <v>2492.0300000000002</v>
          </cell>
          <cell r="BK273">
            <v>2395.12</v>
          </cell>
          <cell r="BL273">
            <v>2328.69</v>
          </cell>
          <cell r="BM273">
            <v>2231.13</v>
          </cell>
          <cell r="BN273">
            <v>2144.86</v>
          </cell>
          <cell r="BO273">
            <v>2123.11</v>
          </cell>
          <cell r="BP273">
            <v>1086.45</v>
          </cell>
          <cell r="BQ273">
            <v>1086.45</v>
          </cell>
          <cell r="BR273">
            <v>1046.3499999999999</v>
          </cell>
          <cell r="BS273">
            <v>997.7</v>
          </cell>
          <cell r="BT273">
            <v>1065.8</v>
          </cell>
          <cell r="BU273">
            <v>931.3</v>
          </cell>
          <cell r="BV273">
            <v>983.24</v>
          </cell>
          <cell r="BW273">
            <v>1099.67</v>
          </cell>
          <cell r="BX273">
            <v>1058.58</v>
          </cell>
          <cell r="BY273">
            <v>1058.27</v>
          </cell>
          <cell r="BZ273">
            <v>1039.3399999999999</v>
          </cell>
          <cell r="CA273" t="e">
            <v>#N/A</v>
          </cell>
          <cell r="CB273" t="e">
            <v>#N/A</v>
          </cell>
          <cell r="CC273" t="e">
            <v>#N/A</v>
          </cell>
          <cell r="CD273" t="e">
            <v>#N/A</v>
          </cell>
          <cell r="CE273" t="e">
            <v>#N/A</v>
          </cell>
          <cell r="CF273" t="e">
            <v>#N/A</v>
          </cell>
          <cell r="CG273" t="e">
            <v>#N/A</v>
          </cell>
          <cell r="CH273" t="e">
            <v>#N/A</v>
          </cell>
          <cell r="CI273" t="e">
            <v>#N/A</v>
          </cell>
          <cell r="CJ273" t="e">
            <v>#N/A</v>
          </cell>
          <cell r="CK273" t="e">
            <v>#N/A</v>
          </cell>
          <cell r="CL273" t="e">
            <v>#N/A</v>
          </cell>
          <cell r="CM273" t="e">
            <v>#N/A</v>
          </cell>
          <cell r="CN273" t="e">
            <v>#N/A</v>
          </cell>
          <cell r="CO273" t="e">
            <v>#N/A</v>
          </cell>
          <cell r="CP273" t="e">
            <v>#N/A</v>
          </cell>
          <cell r="CQ273" t="e">
            <v>#N/A</v>
          </cell>
          <cell r="CR273" t="e">
            <v>#N/A</v>
          </cell>
          <cell r="CS273" t="e">
            <v>#N/A</v>
          </cell>
          <cell r="CT273" t="e">
            <v>#N/A</v>
          </cell>
          <cell r="CU273" t="e">
            <v>#N/A</v>
          </cell>
          <cell r="CV273" t="e">
            <v>#N/A</v>
          </cell>
          <cell r="CW273" t="e">
            <v>#N/A</v>
          </cell>
          <cell r="CX273" t="e">
            <v>#N/A</v>
          </cell>
          <cell r="CY273" t="e">
            <v>#N/A</v>
          </cell>
          <cell r="CZ273" t="e">
            <v>#N/A</v>
          </cell>
          <cell r="DA273" t="e">
            <v>#N/A</v>
          </cell>
          <cell r="DB273" t="e">
            <v>#N/A</v>
          </cell>
          <cell r="DC273" t="e">
            <v>#N/A</v>
          </cell>
          <cell r="DD273" t="e">
            <v>#N/A</v>
          </cell>
          <cell r="DE273" t="e">
            <v>#N/A</v>
          </cell>
          <cell r="DF273" t="e">
            <v>#N/A</v>
          </cell>
          <cell r="DG273" t="e">
            <v>#N/A</v>
          </cell>
          <cell r="DH273" t="e">
            <v>#N/A</v>
          </cell>
          <cell r="DI273" t="e">
            <v>#N/A</v>
          </cell>
          <cell r="DJ273" t="e">
            <v>#N/A</v>
          </cell>
          <cell r="DK273" t="e">
            <v>#N/A</v>
          </cell>
          <cell r="DL273" t="e">
            <v>#N/A</v>
          </cell>
          <cell r="DM273" t="e">
            <v>#N/A</v>
          </cell>
          <cell r="DN273" t="e">
            <v>#N/A</v>
          </cell>
          <cell r="DO273" t="e">
            <v>#N/A</v>
          </cell>
          <cell r="DP273" t="e">
            <v>#N/A</v>
          </cell>
          <cell r="DQ273" t="e">
            <v>#N/A</v>
          </cell>
          <cell r="DR273" t="e">
            <v>#N/A</v>
          </cell>
          <cell r="DS273" t="e">
            <v>#N/A</v>
          </cell>
          <cell r="DT273" t="e">
            <v>#N/A</v>
          </cell>
        </row>
        <row r="274">
          <cell r="A274" t="str">
            <v>Century Pro-Fixed</v>
          </cell>
          <cell r="B274" t="str">
            <v>PT A.J. Central Asia Raya</v>
          </cell>
          <cell r="X274">
            <v>2869.66</v>
          </cell>
          <cell r="Y274">
            <v>2869.66</v>
          </cell>
          <cell r="Z274">
            <v>2781.08</v>
          </cell>
          <cell r="AA274">
            <v>2758.17</v>
          </cell>
          <cell r="AB274">
            <v>2869.66</v>
          </cell>
          <cell r="AC274">
            <v>2869.66</v>
          </cell>
          <cell r="AD274">
            <v>2869.66</v>
          </cell>
          <cell r="AE274">
            <v>2869.66</v>
          </cell>
          <cell r="AF274">
            <v>2869.66</v>
          </cell>
          <cell r="AG274">
            <v>2781.08</v>
          </cell>
          <cell r="AH274">
            <v>2758.17</v>
          </cell>
          <cell r="AI274">
            <v>2835.09</v>
          </cell>
          <cell r="AJ274">
            <v>2718.85</v>
          </cell>
          <cell r="AK274">
            <v>2891.07</v>
          </cell>
          <cell r="AL274">
            <v>3022.28</v>
          </cell>
          <cell r="AM274">
            <v>2907.96</v>
          </cell>
          <cell r="AN274">
            <v>2925.93</v>
          </cell>
          <cell r="AO274">
            <v>2921.49</v>
          </cell>
          <cell r="AP274">
            <v>2810.75</v>
          </cell>
          <cell r="AQ274">
            <v>2726.62</v>
          </cell>
          <cell r="AR274">
            <v>2760.05</v>
          </cell>
          <cell r="AS274">
            <v>2839.84</v>
          </cell>
          <cell r="AT274">
            <v>2835.24</v>
          </cell>
          <cell r="AU274">
            <v>2864.68</v>
          </cell>
          <cell r="AV274">
            <v>2801.32</v>
          </cell>
          <cell r="AW274">
            <v>2674.02</v>
          </cell>
          <cell r="AX274">
            <v>2659.7</v>
          </cell>
          <cell r="AY274">
            <v>2551.25</v>
          </cell>
          <cell r="AZ274">
            <v>2488.4899999999998</v>
          </cell>
          <cell r="BA274">
            <v>2589.13</v>
          </cell>
          <cell r="BB274">
            <v>2541.0300000000002</v>
          </cell>
          <cell r="BC274">
            <v>2468.35</v>
          </cell>
          <cell r="BD274">
            <v>2486.7199999999998</v>
          </cell>
          <cell r="BE274">
            <v>2452.54</v>
          </cell>
          <cell r="BF274">
            <v>2419.31</v>
          </cell>
          <cell r="BG274">
            <v>2396.41</v>
          </cell>
          <cell r="BH274">
            <v>2417.7600000000002</v>
          </cell>
          <cell r="BI274">
            <v>2395.71</v>
          </cell>
          <cell r="BJ274">
            <v>2362.29</v>
          </cell>
          <cell r="BK274">
            <v>2279.1799999999998</v>
          </cell>
          <cell r="BL274">
            <v>2223.91</v>
          </cell>
          <cell r="BM274">
            <v>2151.8200000000002</v>
          </cell>
          <cell r="BN274">
            <v>2110.29</v>
          </cell>
          <cell r="BO274">
            <v>2100.04</v>
          </cell>
          <cell r="BP274">
            <v>1443.3889999999999</v>
          </cell>
          <cell r="BQ274">
            <v>1443.3889999999999</v>
          </cell>
          <cell r="BR274">
            <v>1433.0260000000001</v>
          </cell>
          <cell r="BS274">
            <v>1422.924</v>
          </cell>
          <cell r="BT274">
            <v>1412.4290000000001</v>
          </cell>
          <cell r="BU274">
            <v>1402.7840000000001</v>
          </cell>
          <cell r="BV274">
            <v>1391.413</v>
          </cell>
          <cell r="BW274">
            <v>1382.3520000000001</v>
          </cell>
          <cell r="BX274">
            <v>1372.421</v>
          </cell>
          <cell r="BY274">
            <v>1363.105</v>
          </cell>
          <cell r="BZ274">
            <v>1352.5060000000001</v>
          </cell>
          <cell r="CA274">
            <v>1343.2149999999999</v>
          </cell>
          <cell r="CB274">
            <v>1332.4179999999999</v>
          </cell>
          <cell r="CC274">
            <v>1323.193</v>
          </cell>
          <cell r="CD274">
            <v>1314.001</v>
          </cell>
          <cell r="CE274">
            <v>1304.297</v>
          </cell>
          <cell r="CF274">
            <v>1294.047</v>
          </cell>
          <cell r="CG274">
            <v>1284.713</v>
          </cell>
          <cell r="CH274">
            <v>1275.1990000000001</v>
          </cell>
          <cell r="CI274">
            <v>1265.0039999999999</v>
          </cell>
          <cell r="CJ274">
            <v>1255.431</v>
          </cell>
          <cell r="CK274">
            <v>1245.9659999999999</v>
          </cell>
          <cell r="CL274">
            <v>1237.8150000000001</v>
          </cell>
          <cell r="CM274">
            <v>1229.0940000000001</v>
          </cell>
          <cell r="CN274">
            <v>1219.29</v>
          </cell>
          <cell r="CO274">
            <v>1211.5619999999999</v>
          </cell>
          <cell r="CP274">
            <v>1203.3119999999999</v>
          </cell>
          <cell r="CQ274">
            <v>1193.711</v>
          </cell>
          <cell r="CR274">
            <v>1185.682</v>
          </cell>
          <cell r="CS274">
            <v>1176.9949999999999</v>
          </cell>
          <cell r="CT274">
            <v>1167.7560000000001</v>
          </cell>
          <cell r="CU274">
            <v>1159.3520000000001</v>
          </cell>
          <cell r="CV274">
            <v>1150.4100000000001</v>
          </cell>
          <cell r="CW274">
            <v>1141.18</v>
          </cell>
          <cell r="CX274">
            <v>1132.759</v>
          </cell>
          <cell r="CY274">
            <v>1123.915</v>
          </cell>
          <cell r="CZ274">
            <v>1114.539</v>
          </cell>
          <cell r="DA274">
            <v>1106.394</v>
          </cell>
          <cell r="DB274">
            <v>1096.3510000000001</v>
          </cell>
          <cell r="DC274">
            <v>1087.857</v>
          </cell>
          <cell r="DD274">
            <v>1079.596</v>
          </cell>
          <cell r="DE274">
            <v>1069.8520000000001</v>
          </cell>
          <cell r="DF274">
            <v>1061.633</v>
          </cell>
          <cell r="DG274">
            <v>1053.239</v>
          </cell>
          <cell r="DH274">
            <v>1044.288</v>
          </cell>
          <cell r="DI274">
            <v>1036.1790000000001</v>
          </cell>
          <cell r="DJ274">
            <v>1027.6849999999999</v>
          </cell>
          <cell r="DK274">
            <v>1018.505</v>
          </cell>
          <cell r="DL274">
            <v>1010.124</v>
          </cell>
          <cell r="DM274">
            <v>1001.809</v>
          </cell>
          <cell r="DN274" t="e">
            <v>#N/A</v>
          </cell>
          <cell r="DO274" t="e">
            <v>#N/A</v>
          </cell>
          <cell r="DP274" t="e">
            <v>#N/A</v>
          </cell>
          <cell r="DQ274" t="e">
            <v>#N/A</v>
          </cell>
          <cell r="DR274" t="e">
            <v>#N/A</v>
          </cell>
          <cell r="DS274" t="e">
            <v>#N/A</v>
          </cell>
          <cell r="DT274" t="e">
            <v>#N/A</v>
          </cell>
        </row>
        <row r="275">
          <cell r="A275" t="str">
            <v>Century Pro-Mixed</v>
          </cell>
          <cell r="B275" t="str">
            <v>PT A.J. Central Asia Raya</v>
          </cell>
          <cell r="X275">
            <v>3121.83</v>
          </cell>
          <cell r="Y275">
            <v>3121.83</v>
          </cell>
          <cell r="Z275">
            <v>3077.01</v>
          </cell>
          <cell r="AA275">
            <v>2956.55</v>
          </cell>
          <cell r="AB275">
            <v>3121.83</v>
          </cell>
          <cell r="AC275">
            <v>3121.83</v>
          </cell>
          <cell r="AD275">
            <v>3121.83</v>
          </cell>
          <cell r="AE275">
            <v>3121.83</v>
          </cell>
          <cell r="AF275">
            <v>3121.83</v>
          </cell>
          <cell r="AG275">
            <v>3077.01</v>
          </cell>
          <cell r="AH275">
            <v>2956.55</v>
          </cell>
          <cell r="AI275">
            <v>2899.63</v>
          </cell>
          <cell r="AJ275">
            <v>2803.64</v>
          </cell>
          <cell r="AK275">
            <v>2970.91</v>
          </cell>
          <cell r="AL275">
            <v>3103.23</v>
          </cell>
          <cell r="AM275">
            <v>2947.48</v>
          </cell>
          <cell r="AN275">
            <v>2953.1</v>
          </cell>
          <cell r="AO275">
            <v>2936.67</v>
          </cell>
          <cell r="AP275">
            <v>2932.68</v>
          </cell>
          <cell r="AQ275">
            <v>2910.6</v>
          </cell>
          <cell r="AR275">
            <v>2910.75</v>
          </cell>
          <cell r="AS275">
            <v>2951.83</v>
          </cell>
          <cell r="AT275">
            <v>2814.19</v>
          </cell>
          <cell r="AU275">
            <v>2806.22</v>
          </cell>
          <cell r="AV275">
            <v>2674.71</v>
          </cell>
          <cell r="AW275">
            <v>2549.2399999999998</v>
          </cell>
          <cell r="AX275">
            <v>2543.08</v>
          </cell>
          <cell r="AY275">
            <v>2518.02</v>
          </cell>
          <cell r="AZ275">
            <v>2498.3200000000002</v>
          </cell>
          <cell r="BA275">
            <v>2614.23</v>
          </cell>
          <cell r="BB275">
            <v>2593.25</v>
          </cell>
          <cell r="BC275">
            <v>2472.8200000000002</v>
          </cell>
          <cell r="BD275">
            <v>2439.79</v>
          </cell>
          <cell r="BE275">
            <v>2378.87</v>
          </cell>
          <cell r="BF275">
            <v>2338.88</v>
          </cell>
          <cell r="BG275">
            <v>2309.17</v>
          </cell>
          <cell r="BH275">
            <v>2352.14</v>
          </cell>
          <cell r="BI275">
            <v>2327.9</v>
          </cell>
          <cell r="BJ275">
            <v>2283.7199999999998</v>
          </cell>
          <cell r="BK275">
            <v>2186.81</v>
          </cell>
          <cell r="BL275">
            <v>2120.38</v>
          </cell>
          <cell r="BM275">
            <v>2022.82</v>
          </cell>
          <cell r="BN275">
            <v>1936.55</v>
          </cell>
          <cell r="BO275">
            <v>1914.8</v>
          </cell>
          <cell r="BP275">
            <v>1578.0740000000001</v>
          </cell>
          <cell r="BQ275">
            <v>1578.0740000000001</v>
          </cell>
          <cell r="BR275">
            <v>1551.876</v>
          </cell>
          <cell r="BS275">
            <v>1485.4760000000001</v>
          </cell>
          <cell r="BT275">
            <v>1528.1769999999999</v>
          </cell>
          <cell r="BU275">
            <v>1428.3240000000001</v>
          </cell>
          <cell r="BV275">
            <v>1484.1859999999999</v>
          </cell>
          <cell r="BW275">
            <v>1552.0039999999999</v>
          </cell>
          <cell r="BX275">
            <v>1542.6859999999999</v>
          </cell>
          <cell r="BY275">
            <v>1541.356</v>
          </cell>
          <cell r="BZ275">
            <v>1542.4680000000001</v>
          </cell>
          <cell r="CA275">
            <v>1489.1489999999999</v>
          </cell>
          <cell r="CB275">
            <v>1409.3219999999999</v>
          </cell>
          <cell r="CC275">
            <v>1447.6780000000001</v>
          </cell>
          <cell r="CD275">
            <v>1512.106</v>
          </cell>
          <cell r="CE275">
            <v>1541.126</v>
          </cell>
          <cell r="CF275">
            <v>1582.586</v>
          </cell>
          <cell r="CG275">
            <v>1557.3820000000001</v>
          </cell>
          <cell r="CH275">
            <v>1509.144</v>
          </cell>
          <cell r="CI275">
            <v>1474.5029999999999</v>
          </cell>
          <cell r="CJ275">
            <v>1392.1489999999999</v>
          </cell>
          <cell r="CK275">
            <v>1349.3510000000001</v>
          </cell>
          <cell r="CL275">
            <v>1387.038</v>
          </cell>
          <cell r="CM275">
            <v>1349.6089999999999</v>
          </cell>
          <cell r="CN275">
            <v>1309.335</v>
          </cell>
          <cell r="CO275">
            <v>1291.846</v>
          </cell>
          <cell r="CP275">
            <v>1280.808</v>
          </cell>
          <cell r="CQ275">
            <v>1197.24</v>
          </cell>
          <cell r="CR275">
            <v>1179.117</v>
          </cell>
          <cell r="CS275">
            <v>1175.9380000000001</v>
          </cell>
          <cell r="CT275">
            <v>1150.433</v>
          </cell>
          <cell r="CU275">
            <v>1125.3689999999999</v>
          </cell>
          <cell r="CV275">
            <v>1005.408</v>
          </cell>
          <cell r="CW275">
            <v>998.68799999999999</v>
          </cell>
          <cell r="CX275">
            <v>922.95399999999995</v>
          </cell>
          <cell r="CY275">
            <v>877.39599999999996</v>
          </cell>
          <cell r="CZ275">
            <v>840.84299999999996</v>
          </cell>
          <cell r="DA275">
            <v>841.65899999999999</v>
          </cell>
          <cell r="DB275">
            <v>832.21100000000001</v>
          </cell>
          <cell r="DC275">
            <v>788.57600000000002</v>
          </cell>
          <cell r="DD275">
            <v>751.57799999999997</v>
          </cell>
          <cell r="DE275">
            <v>938.005</v>
          </cell>
          <cell r="DF275">
            <v>999.01499999999999</v>
          </cell>
          <cell r="DG275">
            <v>978.82399999999996</v>
          </cell>
          <cell r="DH275">
            <v>946.97299999999996</v>
          </cell>
          <cell r="DI275">
            <v>992.31799999999998</v>
          </cell>
          <cell r="DJ275">
            <v>950.75699999999995</v>
          </cell>
          <cell r="DK275">
            <v>1049.385</v>
          </cell>
          <cell r="DL275">
            <v>1040.8979999999999</v>
          </cell>
          <cell r="DM275">
            <v>1038.2950000000001</v>
          </cell>
          <cell r="DN275" t="e">
            <v>#N/A</v>
          </cell>
          <cell r="DO275" t="e">
            <v>#N/A</v>
          </cell>
          <cell r="DP275" t="e">
            <v>#N/A</v>
          </cell>
          <cell r="DQ275" t="e">
            <v>#N/A</v>
          </cell>
          <cell r="DR275" t="e">
            <v>#N/A</v>
          </cell>
          <cell r="DS275" t="e">
            <v>#N/A</v>
          </cell>
          <cell r="DT275" t="e">
            <v>#N/A</v>
          </cell>
        </row>
        <row r="276">
          <cell r="A276" t="str">
            <v>Carlisya Pro Safe</v>
          </cell>
          <cell r="B276" t="str">
            <v>PT A.J. Central Asia Raya</v>
          </cell>
          <cell r="D276" t="str">
            <v>Cash</v>
          </cell>
          <cell r="X276">
            <v>1458.79</v>
          </cell>
          <cell r="Y276">
            <v>1458.79</v>
          </cell>
          <cell r="Z276">
            <v>1452.67</v>
          </cell>
          <cell r="AA276">
            <v>1446.3</v>
          </cell>
          <cell r="AB276">
            <v>1458.79</v>
          </cell>
          <cell r="AC276">
            <v>1458.79</v>
          </cell>
          <cell r="AD276">
            <v>1458.79</v>
          </cell>
          <cell r="AE276">
            <v>1458.79</v>
          </cell>
          <cell r="AF276">
            <v>1458.79</v>
          </cell>
          <cell r="AG276">
            <v>1452.67</v>
          </cell>
          <cell r="AH276">
            <v>1446.3</v>
          </cell>
          <cell r="AI276">
            <v>1439.9</v>
          </cell>
          <cell r="AJ276">
            <v>1434.1</v>
          </cell>
          <cell r="AK276">
            <v>1409.87</v>
          </cell>
          <cell r="AL276">
            <v>1392.81</v>
          </cell>
          <cell r="AM276">
            <v>1373.51</v>
          </cell>
          <cell r="AN276">
            <v>1372.51</v>
          </cell>
          <cell r="AO276">
            <v>1356.63</v>
          </cell>
          <cell r="AP276">
            <v>1321.76</v>
          </cell>
          <cell r="AQ276">
            <v>1294.1500000000001</v>
          </cell>
          <cell r="AR276">
            <v>1297.77</v>
          </cell>
          <cell r="AS276">
            <v>1330.74</v>
          </cell>
          <cell r="AT276">
            <v>1342.7</v>
          </cell>
          <cell r="AU276">
            <v>1335.89</v>
          </cell>
          <cell r="AV276">
            <v>1303.75</v>
          </cell>
          <cell r="AW276">
            <v>1291.95</v>
          </cell>
          <cell r="AX276">
            <v>1285.22</v>
          </cell>
          <cell r="AY276">
            <v>1273.25</v>
          </cell>
          <cell r="AZ276">
            <v>1238.47</v>
          </cell>
          <cell r="BA276">
            <v>1253.78</v>
          </cell>
          <cell r="BB276">
            <v>1239.58</v>
          </cell>
          <cell r="BC276">
            <v>1226.42</v>
          </cell>
          <cell r="BD276">
            <v>1220.8399999999999</v>
          </cell>
          <cell r="BE276">
            <v>1218.02</v>
          </cell>
          <cell r="BF276">
            <v>1208.55</v>
          </cell>
          <cell r="BG276">
            <v>1197.9100000000001</v>
          </cell>
          <cell r="BH276">
            <v>1196.3399999999999</v>
          </cell>
          <cell r="BI276">
            <v>1185.1600000000001</v>
          </cell>
          <cell r="BJ276">
            <v>1182.4100000000001</v>
          </cell>
          <cell r="BK276">
            <v>1167.58</v>
          </cell>
          <cell r="BL276">
            <v>1158.72</v>
          </cell>
          <cell r="BM276">
            <v>1139.1500000000001</v>
          </cell>
          <cell r="BN276">
            <v>1136.4000000000001</v>
          </cell>
          <cell r="BO276">
            <v>1164.53</v>
          </cell>
          <cell r="BP276">
            <v>1049.94</v>
          </cell>
          <cell r="BQ276">
            <v>1049.94</v>
          </cell>
          <cell r="BR276">
            <v>1047.4000000000001</v>
          </cell>
          <cell r="BS276">
            <v>1045.42</v>
          </cell>
          <cell r="BT276">
            <v>1043.07</v>
          </cell>
          <cell r="BU276">
            <v>1041.24</v>
          </cell>
          <cell r="BV276">
            <v>1041.73</v>
          </cell>
          <cell r="BW276">
            <v>1036.75</v>
          </cell>
          <cell r="BX276">
            <v>1038.25</v>
          </cell>
          <cell r="BY276">
            <v>1033.24</v>
          </cell>
          <cell r="BZ276">
            <v>1034.3800000000001</v>
          </cell>
          <cell r="CA276">
            <v>1029.3626999999999</v>
          </cell>
          <cell r="CB276" t="e">
            <v>#N/A</v>
          </cell>
          <cell r="CC276">
            <v>1028.6311000000001</v>
          </cell>
          <cell r="CD276">
            <v>1023.5593</v>
          </cell>
          <cell r="CE276">
            <v>1021.6055</v>
          </cell>
          <cell r="CF276">
            <v>1019.3034</v>
          </cell>
          <cell r="CG276">
            <v>1020.9217</v>
          </cell>
          <cell r="CH276">
            <v>1015.7532</v>
          </cell>
          <cell r="CI276">
            <v>1013.1891000000001</v>
          </cell>
          <cell r="CJ276">
            <v>1011.1651000000001</v>
          </cell>
          <cell r="CK276">
            <v>1008.7214</v>
          </cell>
          <cell r="CL276">
            <v>1007.0765</v>
          </cell>
          <cell r="CM276">
            <v>1004.9772</v>
          </cell>
          <cell r="CN276" t="e">
            <v>#N/A</v>
          </cell>
          <cell r="CO276" t="e">
            <v>#N/A</v>
          </cell>
          <cell r="CP276" t="e">
            <v>#N/A</v>
          </cell>
          <cell r="CQ276" t="e">
            <v>#N/A</v>
          </cell>
          <cell r="CR276" t="e">
            <v>#N/A</v>
          </cell>
          <cell r="CS276" t="e">
            <v>#N/A</v>
          </cell>
          <cell r="CT276" t="e">
            <v>#N/A</v>
          </cell>
          <cell r="CU276" t="e">
            <v>#N/A</v>
          </cell>
          <cell r="CV276" t="e">
            <v>#N/A</v>
          </cell>
          <cell r="CW276" t="e">
            <v>#N/A</v>
          </cell>
          <cell r="CX276" t="e">
            <v>#N/A</v>
          </cell>
          <cell r="CY276" t="e">
            <v>#N/A</v>
          </cell>
          <cell r="CZ276" t="e">
            <v>#N/A</v>
          </cell>
          <cell r="DA276" t="e">
            <v>#N/A</v>
          </cell>
          <cell r="DB276" t="e">
            <v>#N/A</v>
          </cell>
          <cell r="DC276" t="e">
            <v>#N/A</v>
          </cell>
          <cell r="DD276" t="e">
            <v>#N/A</v>
          </cell>
          <cell r="DE276" t="e">
            <v>#N/A</v>
          </cell>
          <cell r="DF276" t="e">
            <v>#N/A</v>
          </cell>
          <cell r="DG276" t="e">
            <v>#N/A</v>
          </cell>
          <cell r="DH276" t="e">
            <v>#N/A</v>
          </cell>
          <cell r="DI276" t="e">
            <v>#N/A</v>
          </cell>
          <cell r="DJ276" t="e">
            <v>#N/A</v>
          </cell>
          <cell r="DK276" t="e">
            <v>#N/A</v>
          </cell>
          <cell r="DL276" t="e">
            <v>#N/A</v>
          </cell>
          <cell r="DM276" t="e">
            <v>#N/A</v>
          </cell>
          <cell r="DN276" t="e">
            <v>#N/A</v>
          </cell>
          <cell r="DO276" t="e">
            <v>#N/A</v>
          </cell>
          <cell r="DP276" t="e">
            <v>#N/A</v>
          </cell>
          <cell r="DQ276" t="e">
            <v>#N/A</v>
          </cell>
          <cell r="DR276" t="e">
            <v>#N/A</v>
          </cell>
          <cell r="DS276" t="e">
            <v>#N/A</v>
          </cell>
          <cell r="DT276" t="e">
            <v>#N/A</v>
          </cell>
        </row>
        <row r="277">
          <cell r="A277" t="str">
            <v>Carlisya Pro Mixed</v>
          </cell>
          <cell r="B277" t="str">
            <v>PT A.J. Central Asia Raya</v>
          </cell>
          <cell r="D277" t="str">
            <v>Fixed</v>
          </cell>
          <cell r="X277">
            <v>1860.7</v>
          </cell>
          <cell r="Y277">
            <v>1860.7</v>
          </cell>
          <cell r="Z277">
            <v>1798.09</v>
          </cell>
          <cell r="AA277">
            <v>1719.82</v>
          </cell>
          <cell r="AB277">
            <v>1860.7</v>
          </cell>
          <cell r="AC277">
            <v>1860.7</v>
          </cell>
          <cell r="AD277">
            <v>1860.7</v>
          </cell>
          <cell r="AE277">
            <v>1860.7</v>
          </cell>
          <cell r="AF277">
            <v>1860.7</v>
          </cell>
          <cell r="AG277">
            <v>1798.09</v>
          </cell>
          <cell r="AH277">
            <v>1719.82</v>
          </cell>
          <cell r="AI277">
            <v>1758.02</v>
          </cell>
          <cell r="AJ277">
            <v>1683.26</v>
          </cell>
          <cell r="AK277">
            <v>1651.71</v>
          </cell>
          <cell r="AL277">
            <v>1606.25</v>
          </cell>
          <cell r="AM277">
            <v>1561.03</v>
          </cell>
          <cell r="AN277">
            <v>1552.12</v>
          </cell>
          <cell r="AO277">
            <v>1529.02</v>
          </cell>
          <cell r="AP277">
            <v>1475.35</v>
          </cell>
          <cell r="AQ277">
            <v>1400.33</v>
          </cell>
          <cell r="AR277">
            <v>1385.03</v>
          </cell>
          <cell r="AS277">
            <v>1448.49</v>
          </cell>
          <cell r="AT277">
            <v>1469.74</v>
          </cell>
          <cell r="AU277">
            <v>1487.73</v>
          </cell>
          <cell r="AV277">
            <v>1476.12</v>
          </cell>
          <cell r="AW277">
            <v>1433.61</v>
          </cell>
          <cell r="AX277">
            <v>1416.1</v>
          </cell>
          <cell r="AY277">
            <v>1386.54</v>
          </cell>
          <cell r="AZ277">
            <v>1330.74</v>
          </cell>
          <cell r="BA277">
            <v>1358.98</v>
          </cell>
          <cell r="BB277">
            <v>1317.38</v>
          </cell>
          <cell r="BC277">
            <v>1260.2</v>
          </cell>
          <cell r="BD277">
            <v>1254.48</v>
          </cell>
          <cell r="BE277">
            <v>1226.0999999999999</v>
          </cell>
          <cell r="BF277">
            <v>1205.8699999999999</v>
          </cell>
          <cell r="BG277">
            <v>1192.1199999999999</v>
          </cell>
          <cell r="BH277">
            <v>1192.5</v>
          </cell>
          <cell r="BI277">
            <v>1160.1600000000001</v>
          </cell>
          <cell r="BJ277">
            <v>1161.57</v>
          </cell>
          <cell r="BK277">
            <v>1108.81</v>
          </cell>
          <cell r="BL277">
            <v>1120.3599999999999</v>
          </cell>
          <cell r="BM277">
            <v>1051.4100000000001</v>
          </cell>
          <cell r="BN277">
            <v>1028.77</v>
          </cell>
          <cell r="BO277">
            <v>1000.62</v>
          </cell>
          <cell r="BP277">
            <v>1076.23</v>
          </cell>
          <cell r="BQ277">
            <v>1076.23</v>
          </cell>
          <cell r="BR277">
            <v>1082.3399999999999</v>
          </cell>
          <cell r="BS277">
            <v>1079.8699999999999</v>
          </cell>
          <cell r="BT277">
            <v>1114.3800000000001</v>
          </cell>
          <cell r="BU277">
            <v>1085.43</v>
          </cell>
          <cell r="BV277">
            <v>1100.2</v>
          </cell>
          <cell r="BW277">
            <v>1105.3900000000001</v>
          </cell>
          <cell r="BX277">
            <v>1093.2</v>
          </cell>
          <cell r="BY277">
            <v>1083.28</v>
          </cell>
          <cell r="BZ277">
            <v>1092.3699999999999</v>
          </cell>
          <cell r="CA277">
            <v>1067.2412999999999</v>
          </cell>
          <cell r="CB277" t="e">
            <v>#N/A</v>
          </cell>
          <cell r="CC277">
            <v>1053.3320000000001</v>
          </cell>
          <cell r="CD277">
            <v>1050.3326999999999</v>
          </cell>
          <cell r="CE277">
            <v>1051.6010000000001</v>
          </cell>
          <cell r="CF277">
            <v>1064.0824</v>
          </cell>
          <cell r="CG277">
            <v>1061.9187999999999</v>
          </cell>
          <cell r="CH277">
            <v>1048.0552</v>
          </cell>
          <cell r="CI277">
            <v>1036.9223</v>
          </cell>
          <cell r="CJ277">
            <v>1013.8842</v>
          </cell>
          <cell r="CK277">
            <v>1007.4683</v>
          </cell>
          <cell r="CL277">
            <v>1007.2921</v>
          </cell>
          <cell r="CM277">
            <v>1004.7015</v>
          </cell>
          <cell r="CN277" t="e">
            <v>#N/A</v>
          </cell>
          <cell r="CO277" t="e">
            <v>#N/A</v>
          </cell>
          <cell r="CP277" t="e">
            <v>#N/A</v>
          </cell>
          <cell r="CQ277" t="e">
            <v>#N/A</v>
          </cell>
          <cell r="CR277" t="e">
            <v>#N/A</v>
          </cell>
          <cell r="CS277" t="e">
            <v>#N/A</v>
          </cell>
          <cell r="CT277" t="e">
            <v>#N/A</v>
          </cell>
          <cell r="CU277" t="e">
            <v>#N/A</v>
          </cell>
          <cell r="CV277" t="e">
            <v>#N/A</v>
          </cell>
          <cell r="CW277" t="e">
            <v>#N/A</v>
          </cell>
          <cell r="CX277" t="e">
            <v>#N/A</v>
          </cell>
          <cell r="CY277" t="e">
            <v>#N/A</v>
          </cell>
          <cell r="CZ277" t="e">
            <v>#N/A</v>
          </cell>
          <cell r="DA277" t="e">
            <v>#N/A</v>
          </cell>
          <cell r="DB277" t="e">
            <v>#N/A</v>
          </cell>
          <cell r="DC277" t="e">
            <v>#N/A</v>
          </cell>
          <cell r="DD277" t="e">
            <v>#N/A</v>
          </cell>
          <cell r="DE277" t="e">
            <v>#N/A</v>
          </cell>
          <cell r="DF277" t="e">
            <v>#N/A</v>
          </cell>
          <cell r="DG277" t="e">
            <v>#N/A</v>
          </cell>
          <cell r="DH277" t="e">
            <v>#N/A</v>
          </cell>
          <cell r="DI277" t="e">
            <v>#N/A</v>
          </cell>
          <cell r="DJ277" t="e">
            <v>#N/A</v>
          </cell>
          <cell r="DK277" t="e">
            <v>#N/A</v>
          </cell>
          <cell r="DL277" t="e">
            <v>#N/A</v>
          </cell>
          <cell r="DM277" t="e">
            <v>#N/A</v>
          </cell>
          <cell r="DN277" t="e">
            <v>#N/A</v>
          </cell>
          <cell r="DO277" t="e">
            <v>#N/A</v>
          </cell>
          <cell r="DP277" t="e">
            <v>#N/A</v>
          </cell>
          <cell r="DQ277" t="e">
            <v>#N/A</v>
          </cell>
          <cell r="DR277" t="e">
            <v>#N/A</v>
          </cell>
          <cell r="DS277" t="e">
            <v>#N/A</v>
          </cell>
          <cell r="DT277" t="e">
            <v>#N/A</v>
          </cell>
        </row>
        <row r="278">
          <cell r="A278" t="str">
            <v>Carlisya Pro Fixed</v>
          </cell>
          <cell r="B278" t="str">
            <v>PT A.J. Central Asia Raya</v>
          </cell>
          <cell r="D278" t="str">
            <v>Equity</v>
          </cell>
          <cell r="E278" t="str">
            <v>Cash</v>
          </cell>
          <cell r="X278">
            <v>2150.8200000000002</v>
          </cell>
          <cell r="Y278">
            <v>2150.8200000000002</v>
          </cell>
          <cell r="Z278">
            <v>2093.08</v>
          </cell>
          <cell r="AA278">
            <v>2007.99</v>
          </cell>
          <cell r="AB278">
            <v>2150.8200000000002</v>
          </cell>
          <cell r="AC278">
            <v>2150.8200000000002</v>
          </cell>
          <cell r="AD278">
            <v>2150.8200000000002</v>
          </cell>
          <cell r="AE278">
            <v>2150.8200000000002</v>
          </cell>
          <cell r="AF278">
            <v>2150.8200000000002</v>
          </cell>
          <cell r="AG278">
            <v>2093.08</v>
          </cell>
          <cell r="AH278">
            <v>2007.99</v>
          </cell>
          <cell r="AI278">
            <v>2104.2399999999998</v>
          </cell>
          <cell r="AJ278">
            <v>1901.72</v>
          </cell>
          <cell r="AK278">
            <v>2105.6</v>
          </cell>
          <cell r="AL278">
            <v>2290.39</v>
          </cell>
          <cell r="AM278">
            <v>2091.7399999999998</v>
          </cell>
          <cell r="AN278">
            <v>2108.59</v>
          </cell>
          <cell r="AO278">
            <v>2110.7600000000002</v>
          </cell>
          <cell r="AP278">
            <v>2004.99</v>
          </cell>
          <cell r="AQ278">
            <v>1896.57</v>
          </cell>
          <cell r="AR278">
            <v>1973.15</v>
          </cell>
          <cell r="AS278">
            <v>2094.79</v>
          </cell>
          <cell r="AT278">
            <v>2064.1999999999998</v>
          </cell>
          <cell r="AU278">
            <v>2108.0300000000002</v>
          </cell>
          <cell r="AV278">
            <v>2026.87</v>
          </cell>
          <cell r="AW278">
            <v>1823.64</v>
          </cell>
          <cell r="AX278">
            <v>1834.33</v>
          </cell>
          <cell r="AY278">
            <v>1698.99</v>
          </cell>
          <cell r="AZ278">
            <v>1590.77</v>
          </cell>
          <cell r="BA278">
            <v>1729.24</v>
          </cell>
          <cell r="BB278">
            <v>1667.17</v>
          </cell>
          <cell r="BC278">
            <v>1536.28</v>
          </cell>
          <cell r="BD278">
            <v>1518.03</v>
          </cell>
          <cell r="BE278">
            <v>1492.83</v>
          </cell>
          <cell r="BF278">
            <v>1467.4</v>
          </cell>
          <cell r="BG278">
            <v>1393.2</v>
          </cell>
          <cell r="BH278">
            <v>1445.5</v>
          </cell>
          <cell r="BI278">
            <v>1398.98</v>
          </cell>
          <cell r="BJ278">
            <v>1347.12</v>
          </cell>
          <cell r="BK278">
            <v>1174.74</v>
          </cell>
          <cell r="BL278">
            <v>1085.54</v>
          </cell>
          <cell r="BM278">
            <v>890.21</v>
          </cell>
          <cell r="BN278">
            <v>746.81</v>
          </cell>
          <cell r="BO278">
            <v>680.28</v>
          </cell>
          <cell r="BP278">
            <v>1081.58</v>
          </cell>
          <cell r="BQ278">
            <v>1081.58</v>
          </cell>
          <cell r="BR278">
            <v>1077.77</v>
          </cell>
          <cell r="BS278">
            <v>1074.3</v>
          </cell>
          <cell r="BT278">
            <v>1070.24</v>
          </cell>
          <cell r="BU278">
            <v>1066.68</v>
          </cell>
          <cell r="BV278">
            <v>1063.8</v>
          </cell>
          <cell r="BW278">
            <v>1058.52</v>
          </cell>
          <cell r="BX278">
            <v>1056.6300000000001</v>
          </cell>
          <cell r="BY278">
            <v>1051.05</v>
          </cell>
          <cell r="BZ278">
            <v>1048.68</v>
          </cell>
          <cell r="CA278">
            <v>1043.4029</v>
          </cell>
          <cell r="CB278" t="e">
            <v>#N/A</v>
          </cell>
          <cell r="CC278">
            <v>1037.2348</v>
          </cell>
          <cell r="CD278">
            <v>1032.2474</v>
          </cell>
          <cell r="CE278">
            <v>1029.0153</v>
          </cell>
          <cell r="CF278">
            <v>1025.1184000000001</v>
          </cell>
          <cell r="CG278">
            <v>1024.0227</v>
          </cell>
          <cell r="CH278">
            <v>1018.5376</v>
          </cell>
          <cell r="CI278">
            <v>1014.1591</v>
          </cell>
          <cell r="CJ278">
            <v>1010.8164</v>
          </cell>
          <cell r="CK278">
            <v>1008.1145</v>
          </cell>
          <cell r="CL278">
            <v>1006.5423</v>
          </cell>
          <cell r="CM278">
            <v>1004.7114</v>
          </cell>
          <cell r="CN278" t="e">
            <v>#N/A</v>
          </cell>
          <cell r="CO278" t="e">
            <v>#N/A</v>
          </cell>
          <cell r="CP278" t="e">
            <v>#N/A</v>
          </cell>
          <cell r="CQ278" t="e">
            <v>#N/A</v>
          </cell>
          <cell r="CR278" t="e">
            <v>#N/A</v>
          </cell>
          <cell r="CS278" t="e">
            <v>#N/A</v>
          </cell>
          <cell r="CT278" t="e">
            <v>#N/A</v>
          </cell>
          <cell r="CU278" t="e">
            <v>#N/A</v>
          </cell>
          <cell r="CV278" t="e">
            <v>#N/A</v>
          </cell>
          <cell r="CW278" t="e">
            <v>#N/A</v>
          </cell>
          <cell r="CX278" t="e">
            <v>#N/A</v>
          </cell>
          <cell r="CY278" t="e">
            <v>#N/A</v>
          </cell>
          <cell r="CZ278" t="e">
            <v>#N/A</v>
          </cell>
          <cell r="DA278" t="e">
            <v>#N/A</v>
          </cell>
          <cell r="DB278" t="e">
            <v>#N/A</v>
          </cell>
          <cell r="DC278" t="e">
            <v>#N/A</v>
          </cell>
          <cell r="DD278" t="e">
            <v>#N/A</v>
          </cell>
          <cell r="DE278" t="e">
            <v>#N/A</v>
          </cell>
          <cell r="DF278" t="e">
            <v>#N/A</v>
          </cell>
          <cell r="DG278" t="e">
            <v>#N/A</v>
          </cell>
          <cell r="DH278" t="e">
            <v>#N/A</v>
          </cell>
          <cell r="DI278" t="e">
            <v>#N/A</v>
          </cell>
          <cell r="DJ278" t="e">
            <v>#N/A</v>
          </cell>
          <cell r="DK278" t="e">
            <v>#N/A</v>
          </cell>
          <cell r="DL278" t="e">
            <v>#N/A</v>
          </cell>
          <cell r="DM278" t="e">
            <v>#N/A</v>
          </cell>
          <cell r="DN278" t="e">
            <v>#N/A</v>
          </cell>
          <cell r="DO278" t="e">
            <v>#N/A</v>
          </cell>
          <cell r="DP278" t="e">
            <v>#N/A</v>
          </cell>
          <cell r="DQ278" t="e">
            <v>#N/A</v>
          </cell>
          <cell r="DR278" t="e">
            <v>#N/A</v>
          </cell>
          <cell r="DS278" t="e">
            <v>#N/A</v>
          </cell>
          <cell r="DT278" t="e">
            <v>#N/A</v>
          </cell>
        </row>
        <row r="279">
          <cell r="A279" t="str">
            <v>WAL Equity Fund</v>
          </cell>
          <cell r="B279" t="str">
            <v>PT AJ Adisarana Wanaartha</v>
          </cell>
          <cell r="E279" t="str">
            <v>Fixed</v>
          </cell>
          <cell r="X279">
            <v>1308.1300000000001</v>
          </cell>
          <cell r="Y279">
            <v>1308.1300000000001</v>
          </cell>
          <cell r="Z279">
            <v>1300.3900000000001</v>
          </cell>
          <cell r="AA279">
            <v>1293.18</v>
          </cell>
          <cell r="AB279">
            <v>1308.1300000000001</v>
          </cell>
          <cell r="AC279">
            <v>1308.1300000000001</v>
          </cell>
          <cell r="AD279">
            <v>1308.1300000000001</v>
          </cell>
          <cell r="AE279">
            <v>1308.1300000000001</v>
          </cell>
          <cell r="AF279">
            <v>1308.1300000000001</v>
          </cell>
          <cell r="AG279">
            <v>1300.3900000000001</v>
          </cell>
          <cell r="AH279">
            <v>1293.18</v>
          </cell>
          <cell r="AI279">
            <v>1285.53</v>
          </cell>
          <cell r="AJ279">
            <v>1278.6400000000001</v>
          </cell>
          <cell r="AK279">
            <v>1270.3699999999999</v>
          </cell>
          <cell r="AL279">
            <v>1263.79</v>
          </cell>
          <cell r="AM279">
            <v>1256.78</v>
          </cell>
          <cell r="AN279">
            <v>1250.05</v>
          </cell>
          <cell r="AO279">
            <v>1242.6500000000001</v>
          </cell>
          <cell r="AP279">
            <v>1235.53</v>
          </cell>
          <cell r="AQ279">
            <v>1228.45</v>
          </cell>
          <cell r="AR279">
            <v>1221.8699999999999</v>
          </cell>
          <cell r="AS279">
            <v>1215.32</v>
          </cell>
          <cell r="AT279">
            <v>1208.58</v>
          </cell>
          <cell r="AU279">
            <v>1201.43</v>
          </cell>
          <cell r="AV279">
            <v>1194.99</v>
          </cell>
          <cell r="AW279">
            <v>1188.3599999999999</v>
          </cell>
          <cell r="AX279">
            <v>1181.33</v>
          </cell>
          <cell r="AY279">
            <v>1174.78</v>
          </cell>
          <cell r="AZ279">
            <v>1167.6199999999999</v>
          </cell>
          <cell r="BA279">
            <v>1161.3599999999999</v>
          </cell>
          <cell r="BB279">
            <v>1155.1300000000001</v>
          </cell>
          <cell r="BC279">
            <v>1147.8800000000001</v>
          </cell>
          <cell r="BD279">
            <v>1141.93</v>
          </cell>
          <cell r="BE279">
            <v>1135.5999999999999</v>
          </cell>
          <cell r="BF279">
            <v>1128.67</v>
          </cell>
          <cell r="BG279">
            <v>1123.04</v>
          </cell>
          <cell r="BH279">
            <v>1116.81</v>
          </cell>
          <cell r="BI279">
            <v>1110.21</v>
          </cell>
          <cell r="BJ279">
            <v>1104.25</v>
          </cell>
          <cell r="BK279">
            <v>1097.93</v>
          </cell>
          <cell r="BL279">
            <v>1091.43</v>
          </cell>
          <cell r="BM279">
            <v>1085.58</v>
          </cell>
          <cell r="BN279">
            <v>1079.56</v>
          </cell>
          <cell r="BO279">
            <v>1073.18</v>
          </cell>
          <cell r="BP279">
            <v>1005.91</v>
          </cell>
          <cell r="BQ279">
            <v>1005.91</v>
          </cell>
          <cell r="BR279">
            <v>993.18</v>
          </cell>
          <cell r="BS279">
            <v>963.7</v>
          </cell>
          <cell r="BT279">
            <v>1005.16</v>
          </cell>
          <cell r="BU279">
            <v>916.59</v>
          </cell>
          <cell r="BV279">
            <v>1000.79</v>
          </cell>
          <cell r="BW279">
            <v>1080.3399999999999</v>
          </cell>
          <cell r="BX279">
            <v>1002.72</v>
          </cell>
          <cell r="BY279" t="e">
            <v>#N/A</v>
          </cell>
          <cell r="BZ279" t="e">
            <v>#N/A</v>
          </cell>
          <cell r="CA279" t="e">
            <v>#N/A</v>
          </cell>
          <cell r="CB279" t="e">
            <v>#N/A</v>
          </cell>
          <cell r="CC279" t="e">
            <v>#N/A</v>
          </cell>
          <cell r="CD279" t="e">
            <v>#N/A</v>
          </cell>
          <cell r="CE279" t="e">
            <v>#N/A</v>
          </cell>
          <cell r="CF279" t="e">
            <v>#N/A</v>
          </cell>
          <cell r="CG279" t="e">
            <v>#N/A</v>
          </cell>
          <cell r="CH279" t="e">
            <v>#N/A</v>
          </cell>
          <cell r="CI279" t="e">
            <v>#N/A</v>
          </cell>
          <cell r="CJ279" t="e">
            <v>#N/A</v>
          </cell>
          <cell r="CK279" t="e">
            <v>#N/A</v>
          </cell>
          <cell r="CL279" t="e">
            <v>#N/A</v>
          </cell>
          <cell r="CM279" t="e">
            <v>#N/A</v>
          </cell>
          <cell r="CN279" t="e">
            <v>#N/A</v>
          </cell>
          <cell r="CO279" t="e">
            <v>#N/A</v>
          </cell>
          <cell r="CP279" t="e">
            <v>#N/A</v>
          </cell>
          <cell r="CQ279" t="e">
            <v>#N/A</v>
          </cell>
          <cell r="CR279" t="e">
            <v>#N/A</v>
          </cell>
          <cell r="CS279" t="e">
            <v>#N/A</v>
          </cell>
          <cell r="CT279" t="e">
            <v>#N/A</v>
          </cell>
          <cell r="CU279" t="e">
            <v>#N/A</v>
          </cell>
          <cell r="CV279" t="e">
            <v>#N/A</v>
          </cell>
          <cell r="CW279" t="e">
            <v>#N/A</v>
          </cell>
          <cell r="CX279" t="e">
            <v>#N/A</v>
          </cell>
          <cell r="CY279" t="e">
            <v>#N/A</v>
          </cell>
          <cell r="CZ279" t="e">
            <v>#N/A</v>
          </cell>
          <cell r="DA279" t="e">
            <v>#N/A</v>
          </cell>
          <cell r="DB279" t="e">
            <v>#N/A</v>
          </cell>
          <cell r="DC279" t="e">
            <v>#N/A</v>
          </cell>
          <cell r="DD279" t="e">
            <v>#N/A</v>
          </cell>
          <cell r="DE279" t="e">
            <v>#N/A</v>
          </cell>
          <cell r="DF279" t="e">
            <v>#N/A</v>
          </cell>
          <cell r="DG279" t="e">
            <v>#N/A</v>
          </cell>
          <cell r="DH279" t="e">
            <v>#N/A</v>
          </cell>
          <cell r="DI279" t="e">
            <v>#N/A</v>
          </cell>
          <cell r="DJ279" t="e">
            <v>#N/A</v>
          </cell>
          <cell r="DK279" t="e">
            <v>#N/A</v>
          </cell>
          <cell r="DL279" t="e">
            <v>#N/A</v>
          </cell>
          <cell r="DM279" t="e">
            <v>#N/A</v>
          </cell>
          <cell r="DN279" t="e">
            <v>#N/A</v>
          </cell>
          <cell r="DO279" t="e">
            <v>#N/A</v>
          </cell>
          <cell r="DP279" t="e">
            <v>#N/A</v>
          </cell>
          <cell r="DQ279" t="e">
            <v>#N/A</v>
          </cell>
          <cell r="DR279" t="e">
            <v>#N/A</v>
          </cell>
          <cell r="DS279" t="e">
            <v>#N/A</v>
          </cell>
          <cell r="DT279" t="e">
            <v>#N/A</v>
          </cell>
        </row>
        <row r="280">
          <cell r="A280" t="str">
            <v>Asih Fixed Income</v>
          </cell>
          <cell r="B280" t="str">
            <v>PT A.J. Bumi Asih Jaya</v>
          </cell>
          <cell r="E280" t="str">
            <v>Equity</v>
          </cell>
          <cell r="X280">
            <v>0.96434299999999995</v>
          </cell>
          <cell r="Y280">
            <v>0.96434299999999995</v>
          </cell>
          <cell r="Z280">
            <v>0.93982100000000002</v>
          </cell>
          <cell r="AA280">
            <v>0.92962900000000004</v>
          </cell>
          <cell r="AB280">
            <v>0.96434299999999995</v>
          </cell>
          <cell r="AC280">
            <v>0.96434299999999995</v>
          </cell>
          <cell r="AD280">
            <v>0.96434299999999995</v>
          </cell>
          <cell r="AE280">
            <v>0.96434299999999995</v>
          </cell>
          <cell r="AF280">
            <v>0.96434299999999995</v>
          </cell>
          <cell r="AG280">
            <v>0.93982100000000002</v>
          </cell>
          <cell r="AH280">
            <v>0.92962900000000004</v>
          </cell>
          <cell r="AI280">
            <v>0.95116999999999996</v>
          </cell>
          <cell r="AJ280">
            <v>0.89869600000000005</v>
          </cell>
          <cell r="AK280">
            <v>0.94221699999999997</v>
          </cell>
          <cell r="AL280">
            <v>0.99563400000000002</v>
          </cell>
          <cell r="AM280">
            <v>0.97907900000000003</v>
          </cell>
          <cell r="AN280">
            <v>0.999641</v>
          </cell>
          <cell r="AO280">
            <v>1014250</v>
          </cell>
          <cell r="AP280">
            <v>0.99656699999999998</v>
          </cell>
          <cell r="AQ280">
            <v>0.98778600000000005</v>
          </cell>
          <cell r="AR280" t="e">
            <v>#N/A</v>
          </cell>
          <cell r="AS280" t="e">
            <v>#N/A</v>
          </cell>
          <cell r="AT280" t="e">
            <v>#N/A</v>
          </cell>
          <cell r="AU280" t="e">
            <v>#N/A</v>
          </cell>
          <cell r="AV280" t="e">
            <v>#N/A</v>
          </cell>
          <cell r="AW280" t="e">
            <v>#N/A</v>
          </cell>
          <cell r="AX280" t="e">
            <v>#N/A</v>
          </cell>
          <cell r="AY280" t="e">
            <v>#N/A</v>
          </cell>
          <cell r="AZ280" t="e">
            <v>#N/A</v>
          </cell>
          <cell r="BA280" t="e">
            <v>#N/A</v>
          </cell>
          <cell r="BB280" t="e">
            <v>#N/A</v>
          </cell>
          <cell r="BC280" t="e">
            <v>#N/A</v>
          </cell>
          <cell r="BD280" t="e">
            <v>#N/A</v>
          </cell>
          <cell r="BE280" t="e">
            <v>#N/A</v>
          </cell>
          <cell r="BF280" t="e">
            <v>#N/A</v>
          </cell>
          <cell r="BG280" t="e">
            <v>#N/A</v>
          </cell>
          <cell r="BH280" t="e">
            <v>#N/A</v>
          </cell>
          <cell r="BI280" t="e">
            <v>#N/A</v>
          </cell>
          <cell r="BJ280" t="e">
            <v>#N/A</v>
          </cell>
          <cell r="BK280" t="e">
            <v>#N/A</v>
          </cell>
          <cell r="BL280" t="e">
            <v>#N/A</v>
          </cell>
          <cell r="BM280" t="e">
            <v>#N/A</v>
          </cell>
          <cell r="BN280" t="e">
            <v>#N/A</v>
          </cell>
          <cell r="BO280" t="e">
            <v>#N/A</v>
          </cell>
          <cell r="BP280">
            <v>3038.64</v>
          </cell>
          <cell r="BQ280">
            <v>3038.64</v>
          </cell>
          <cell r="BR280">
            <v>3118.05</v>
          </cell>
          <cell r="BS280">
            <v>3105.28</v>
          </cell>
          <cell r="BT280">
            <v>3086.54</v>
          </cell>
          <cell r="BU280">
            <v>3067.96</v>
          </cell>
          <cell r="BV280">
            <v>3045.71</v>
          </cell>
          <cell r="BW280">
            <v>3029.66</v>
          </cell>
          <cell r="BX280">
            <v>3011.33</v>
          </cell>
          <cell r="BY280">
            <v>2993.17</v>
          </cell>
          <cell r="BZ280">
            <v>2976.33</v>
          </cell>
          <cell r="CA280">
            <v>2959.18</v>
          </cell>
          <cell r="CB280">
            <v>2944.2</v>
          </cell>
          <cell r="CC280">
            <v>2924.49</v>
          </cell>
          <cell r="CD280">
            <v>2906.66</v>
          </cell>
          <cell r="CE280">
            <v>2887.98</v>
          </cell>
          <cell r="CF280">
            <v>2868.53</v>
          </cell>
          <cell r="CG280">
            <v>2850.8</v>
          </cell>
          <cell r="CH280">
            <v>2832.94</v>
          </cell>
          <cell r="CI280">
            <v>2813.96</v>
          </cell>
          <cell r="CJ280">
            <v>2795.75</v>
          </cell>
          <cell r="CK280">
            <v>2776.48</v>
          </cell>
          <cell r="CL280">
            <v>2759.2</v>
          </cell>
          <cell r="CM280">
            <v>2741.99</v>
          </cell>
          <cell r="CN280">
            <v>2720.77</v>
          </cell>
          <cell r="CO280">
            <v>2705.19</v>
          </cell>
          <cell r="CP280">
            <v>2688.36</v>
          </cell>
          <cell r="CQ280">
            <v>2668.85</v>
          </cell>
          <cell r="CR280">
            <v>2653.22</v>
          </cell>
          <cell r="CS280">
            <v>2634.82</v>
          </cell>
          <cell r="CT280">
            <v>2616.94</v>
          </cell>
          <cell r="CU280">
            <v>2601.94</v>
          </cell>
          <cell r="CV280">
            <v>2586.9699999999998</v>
          </cell>
          <cell r="CW280">
            <v>2572.19</v>
          </cell>
          <cell r="CX280">
            <v>2557.27</v>
          </cell>
          <cell r="CY280">
            <v>2539.9899999999998</v>
          </cell>
          <cell r="CZ280">
            <v>2520.66</v>
          </cell>
          <cell r="DA280">
            <v>2501.5300000000002</v>
          </cell>
          <cell r="DB280">
            <v>2485.0500000000002</v>
          </cell>
          <cell r="DC280">
            <v>2469.89</v>
          </cell>
          <cell r="DD280">
            <v>2455.59</v>
          </cell>
          <cell r="DE280">
            <v>2436.87</v>
          </cell>
          <cell r="DF280">
            <v>2421.2199999999998</v>
          </cell>
          <cell r="DG280">
            <v>2406.38</v>
          </cell>
          <cell r="DH280">
            <v>2388.75</v>
          </cell>
          <cell r="DI280">
            <v>2375.33</v>
          </cell>
          <cell r="DJ280">
            <v>2361.5</v>
          </cell>
          <cell r="DK280">
            <v>2343.12</v>
          </cell>
          <cell r="DL280">
            <v>2332.5100000000002</v>
          </cell>
          <cell r="DM280">
            <v>2322.48</v>
          </cell>
          <cell r="DN280">
            <v>2292.2600000000002</v>
          </cell>
          <cell r="DO280">
            <v>2292.2600000000002</v>
          </cell>
          <cell r="DP280">
            <v>2277.2399999999998</v>
          </cell>
          <cell r="DQ280">
            <v>2261.9899999999998</v>
          </cell>
          <cell r="DR280">
            <v>2249.4299999999998</v>
          </cell>
          <cell r="DS280">
            <v>2231.42</v>
          </cell>
          <cell r="DT280">
            <v>2217.2800000000002</v>
          </cell>
        </row>
        <row r="281">
          <cell r="A281" t="str">
            <v>Asih Mixed Fund</v>
          </cell>
          <cell r="B281" t="str">
            <v>PT A.J. Bumi Asih Jaya</v>
          </cell>
          <cell r="X281">
            <v>0.94756799999999997</v>
          </cell>
          <cell r="Y281">
            <v>0.94756799999999997</v>
          </cell>
          <cell r="Z281">
            <v>0.92528600000000005</v>
          </cell>
          <cell r="AA281">
            <v>0.91538299999999995</v>
          </cell>
          <cell r="AB281">
            <v>0.94756799999999997</v>
          </cell>
          <cell r="AC281">
            <v>0.94756799999999997</v>
          </cell>
          <cell r="AD281">
            <v>0.94756799999999997</v>
          </cell>
          <cell r="AE281">
            <v>0.94756799999999997</v>
          </cell>
          <cell r="AF281">
            <v>0.94756799999999997</v>
          </cell>
          <cell r="AG281">
            <v>0.92528600000000005</v>
          </cell>
          <cell r="AH281">
            <v>0.91538299999999995</v>
          </cell>
          <cell r="AI281">
            <v>0.93488000000000004</v>
          </cell>
          <cell r="AJ281">
            <v>0.88582899999999998</v>
          </cell>
          <cell r="AK281">
            <v>0.930562</v>
          </cell>
          <cell r="AL281">
            <v>0.98433499999999996</v>
          </cell>
          <cell r="AM281">
            <v>0.96637099999999998</v>
          </cell>
          <cell r="AN281">
            <v>0.98388500000000001</v>
          </cell>
          <cell r="AO281">
            <v>0.99534599999999995</v>
          </cell>
          <cell r="AP281" t="e">
            <v>#N/A</v>
          </cell>
          <cell r="AQ281" t="e">
            <v>#N/A</v>
          </cell>
          <cell r="AR281" t="e">
            <v>#N/A</v>
          </cell>
          <cell r="AS281" t="e">
            <v>#N/A</v>
          </cell>
          <cell r="AT281" t="e">
            <v>#N/A</v>
          </cell>
          <cell r="AU281" t="e">
            <v>#N/A</v>
          </cell>
          <cell r="AV281" t="e">
            <v>#N/A</v>
          </cell>
          <cell r="AW281" t="e">
            <v>#N/A</v>
          </cell>
          <cell r="AX281" t="e">
            <v>#N/A</v>
          </cell>
          <cell r="AY281" t="e">
            <v>#N/A</v>
          </cell>
          <cell r="AZ281" t="e">
            <v>#N/A</v>
          </cell>
          <cell r="BA281" t="e">
            <v>#N/A</v>
          </cell>
          <cell r="BB281" t="e">
            <v>#N/A</v>
          </cell>
          <cell r="BC281" t="e">
            <v>#N/A</v>
          </cell>
          <cell r="BD281" t="e">
            <v>#N/A</v>
          </cell>
          <cell r="BE281" t="e">
            <v>#N/A</v>
          </cell>
          <cell r="BF281" t="e">
            <v>#N/A</v>
          </cell>
          <cell r="BG281" t="e">
            <v>#N/A</v>
          </cell>
          <cell r="BH281" t="e">
            <v>#N/A</v>
          </cell>
          <cell r="BI281" t="e">
            <v>#N/A</v>
          </cell>
          <cell r="BJ281" t="e">
            <v>#N/A</v>
          </cell>
          <cell r="BK281" t="e">
            <v>#N/A</v>
          </cell>
          <cell r="BL281" t="e">
            <v>#N/A</v>
          </cell>
          <cell r="BM281" t="e">
            <v>#N/A</v>
          </cell>
          <cell r="BN281" t="e">
            <v>#N/A</v>
          </cell>
          <cell r="BO281" t="e">
            <v>#N/A</v>
          </cell>
          <cell r="BP281">
            <v>3330.14</v>
          </cell>
          <cell r="BQ281">
            <v>3330.14</v>
          </cell>
          <cell r="BR281">
            <v>3285.32</v>
          </cell>
          <cell r="BS281">
            <v>3164.86</v>
          </cell>
          <cell r="BT281">
            <v>3107.94</v>
          </cell>
          <cell r="BU281">
            <v>3011.95</v>
          </cell>
          <cell r="BV281">
            <v>3179.22</v>
          </cell>
          <cell r="BW281">
            <v>3311.54</v>
          </cell>
          <cell r="BX281">
            <v>3155.79</v>
          </cell>
          <cell r="BY281">
            <v>3161.41</v>
          </cell>
          <cell r="BZ281">
            <v>3144.98</v>
          </cell>
          <cell r="CA281">
            <v>3140.99</v>
          </cell>
          <cell r="CB281">
            <v>3118.91</v>
          </cell>
          <cell r="CC281">
            <v>3119.06</v>
          </cell>
          <cell r="CD281">
            <v>3160.14</v>
          </cell>
          <cell r="CE281">
            <v>3022.5</v>
          </cell>
          <cell r="CF281">
            <v>3014.53</v>
          </cell>
          <cell r="CG281">
            <v>2883.02</v>
          </cell>
          <cell r="CH281">
            <v>2757.55</v>
          </cell>
          <cell r="CI281">
            <v>2751.39</v>
          </cell>
          <cell r="CJ281">
            <v>2726.33</v>
          </cell>
          <cell r="CK281">
            <v>2706.63</v>
          </cell>
          <cell r="CL281">
            <v>2822.54</v>
          </cell>
          <cell r="CM281">
            <v>2801.56</v>
          </cell>
          <cell r="CN281">
            <v>2681.13</v>
          </cell>
          <cell r="CO281">
            <v>2648.1</v>
          </cell>
          <cell r="CP281">
            <v>2587.1799999999998</v>
          </cell>
          <cell r="CQ281">
            <v>2547.19</v>
          </cell>
          <cell r="CR281">
            <v>2517.48</v>
          </cell>
          <cell r="CS281">
            <v>2560.4499999999998</v>
          </cell>
          <cell r="CT281">
            <v>2536.21</v>
          </cell>
          <cell r="CU281">
            <v>2492.0300000000002</v>
          </cell>
          <cell r="CV281">
            <v>2395.12</v>
          </cell>
          <cell r="CW281">
            <v>2328.69</v>
          </cell>
          <cell r="CX281">
            <v>2231.13</v>
          </cell>
          <cell r="CY281">
            <v>2144.86</v>
          </cell>
          <cell r="CZ281">
            <v>2123.11</v>
          </cell>
          <cell r="DA281">
            <v>2133.5700000000002</v>
          </cell>
          <cell r="DB281">
            <v>2119.81</v>
          </cell>
          <cell r="DC281">
            <v>2098.1</v>
          </cell>
          <cell r="DD281">
            <v>2102.5</v>
          </cell>
          <cell r="DE281">
            <v>2231.4</v>
          </cell>
          <cell r="DF281">
            <v>2276.34</v>
          </cell>
          <cell r="DG281">
            <v>2305.7800000000002</v>
          </cell>
          <cell r="DH281">
            <v>2384.38</v>
          </cell>
          <cell r="DI281">
            <v>2398.91</v>
          </cell>
          <cell r="DJ281">
            <v>2345</v>
          </cell>
          <cell r="DK281">
            <v>2412.02</v>
          </cell>
          <cell r="DL281">
            <v>2519.66</v>
          </cell>
          <cell r="DM281">
            <v>2488.3000000000002</v>
          </cell>
          <cell r="DN281">
            <v>2517.77</v>
          </cell>
          <cell r="DO281">
            <v>2517.77</v>
          </cell>
          <cell r="DP281">
            <v>2497.66</v>
          </cell>
          <cell r="DQ281">
            <v>2364.1999999999998</v>
          </cell>
          <cell r="DR281">
            <v>2325.89</v>
          </cell>
          <cell r="DS281">
            <v>2419.4899999999998</v>
          </cell>
          <cell r="DT281">
            <v>2356.0300000000002</v>
          </cell>
        </row>
        <row r="282">
          <cell r="A282" t="str">
            <v>Asih Equity Fund</v>
          </cell>
          <cell r="B282" t="str">
            <v>PT A.J. Bumi Asih Jaya</v>
          </cell>
          <cell r="E282" t="str">
            <v>Cash</v>
          </cell>
          <cell r="X282">
            <v>0.93905000000000005</v>
          </cell>
          <cell r="Y282">
            <v>0.93905000000000005</v>
          </cell>
          <cell r="Z282">
            <v>0.919601</v>
          </cell>
          <cell r="AA282">
            <v>0.91020999999999996</v>
          </cell>
          <cell r="AB282">
            <v>0.93905000000000005</v>
          </cell>
          <cell r="AC282">
            <v>0.93905000000000005</v>
          </cell>
          <cell r="AD282">
            <v>0.93905000000000005</v>
          </cell>
          <cell r="AE282">
            <v>0.93905000000000005</v>
          </cell>
          <cell r="AF282">
            <v>0.93905000000000005</v>
          </cell>
          <cell r="AG282">
            <v>0.919601</v>
          </cell>
          <cell r="AH282">
            <v>0.91020999999999996</v>
          </cell>
          <cell r="AI282">
            <v>0.92664599999999997</v>
          </cell>
          <cell r="AJ282">
            <v>0.88294099999999998</v>
          </cell>
          <cell r="AK282">
            <v>0.93118800000000002</v>
          </cell>
          <cell r="AL282">
            <v>0.97626999999999997</v>
          </cell>
          <cell r="AM282">
            <v>0.95980900000000002</v>
          </cell>
          <cell r="AN282">
            <v>0.97509000000000001</v>
          </cell>
          <cell r="AO282">
            <v>0.99032600000000004</v>
          </cell>
          <cell r="AP282" t="e">
            <v>#N/A</v>
          </cell>
          <cell r="AQ282" t="e">
            <v>#N/A</v>
          </cell>
          <cell r="AR282" t="e">
            <v>#N/A</v>
          </cell>
          <cell r="AS282" t="e">
            <v>#N/A</v>
          </cell>
          <cell r="AT282" t="e">
            <v>#N/A</v>
          </cell>
          <cell r="AU282" t="e">
            <v>#N/A</v>
          </cell>
          <cell r="AV282" t="e">
            <v>#N/A</v>
          </cell>
          <cell r="AW282" t="e">
            <v>#N/A</v>
          </cell>
          <cell r="AX282" t="e">
            <v>#N/A</v>
          </cell>
          <cell r="AY282" t="e">
            <v>#N/A</v>
          </cell>
          <cell r="AZ282" t="e">
            <v>#N/A</v>
          </cell>
          <cell r="BA282" t="e">
            <v>#N/A</v>
          </cell>
          <cell r="BB282" t="e">
            <v>#N/A</v>
          </cell>
          <cell r="BC282" t="e">
            <v>#N/A</v>
          </cell>
          <cell r="BD282" t="e">
            <v>#N/A</v>
          </cell>
          <cell r="BE282" t="e">
            <v>#N/A</v>
          </cell>
          <cell r="BF282" t="e">
            <v>#N/A</v>
          </cell>
          <cell r="BG282" t="e">
            <v>#N/A</v>
          </cell>
          <cell r="BH282" t="e">
            <v>#N/A</v>
          </cell>
          <cell r="BI282" t="e">
            <v>#N/A</v>
          </cell>
          <cell r="BJ282" t="e">
            <v>#N/A</v>
          </cell>
          <cell r="BK282" t="e">
            <v>#N/A</v>
          </cell>
          <cell r="BL282" t="e">
            <v>#N/A</v>
          </cell>
          <cell r="BM282" t="e">
            <v>#N/A</v>
          </cell>
          <cell r="BN282" t="e">
            <v>#N/A</v>
          </cell>
          <cell r="BO282" t="e">
            <v>#N/A</v>
          </cell>
          <cell r="BP282">
            <v>2869.66</v>
          </cell>
          <cell r="BQ282">
            <v>2869.66</v>
          </cell>
          <cell r="BR282">
            <v>2781.08</v>
          </cell>
          <cell r="BS282">
            <v>2758.17</v>
          </cell>
          <cell r="BT282">
            <v>2835.09</v>
          </cell>
          <cell r="BU282">
            <v>2718.85</v>
          </cell>
          <cell r="BV282">
            <v>2891.07</v>
          </cell>
          <cell r="BW282">
            <v>3022.28</v>
          </cell>
          <cell r="BX282">
            <v>2907.96</v>
          </cell>
          <cell r="BY282">
            <v>2925.93</v>
          </cell>
          <cell r="BZ282">
            <v>2921.49</v>
          </cell>
          <cell r="CA282">
            <v>2810.75</v>
          </cell>
          <cell r="CB282">
            <v>2726.62</v>
          </cell>
          <cell r="CC282">
            <v>2760.05</v>
          </cell>
          <cell r="CD282">
            <v>2839.84</v>
          </cell>
          <cell r="CE282">
            <v>2835.24</v>
          </cell>
          <cell r="CF282">
            <v>2864.68</v>
          </cell>
          <cell r="CG282">
            <v>2801.32</v>
          </cell>
          <cell r="CH282">
            <v>2674.02</v>
          </cell>
          <cell r="CI282">
            <v>2659.7</v>
          </cell>
          <cell r="CJ282">
            <v>2551.25</v>
          </cell>
          <cell r="CK282">
            <v>2488.4899999999998</v>
          </cell>
          <cell r="CL282">
            <v>2589.13</v>
          </cell>
          <cell r="CM282">
            <v>2541.0300000000002</v>
          </cell>
          <cell r="CN282">
            <v>2468.35</v>
          </cell>
          <cell r="CO282">
            <v>2486.7199999999998</v>
          </cell>
          <cell r="CP282">
            <v>2452.54</v>
          </cell>
          <cell r="CQ282">
            <v>2419.31</v>
          </cell>
          <cell r="CR282">
            <v>2396.41</v>
          </cell>
          <cell r="CS282">
            <v>2417.7600000000002</v>
          </cell>
          <cell r="CT282">
            <v>2395.71</v>
          </cell>
          <cell r="CU282">
            <v>2362.29</v>
          </cell>
          <cell r="CV282">
            <v>2279.1799999999998</v>
          </cell>
          <cell r="CW282">
            <v>2223.91</v>
          </cell>
          <cell r="CX282">
            <v>2151.8200000000002</v>
          </cell>
          <cell r="CY282">
            <v>2110.29</v>
          </cell>
          <cell r="CZ282">
            <v>2100.04</v>
          </cell>
          <cell r="DA282">
            <v>2388.2800000000002</v>
          </cell>
          <cell r="DB282">
            <v>2091.2199999999998</v>
          </cell>
          <cell r="DC282">
            <v>2073.83</v>
          </cell>
          <cell r="DD282">
            <v>2063.0100000000002</v>
          </cell>
          <cell r="DE282">
            <v>2100.23</v>
          </cell>
          <cell r="DF282">
            <v>2099.96</v>
          </cell>
          <cell r="DG282">
            <v>2091.79</v>
          </cell>
          <cell r="DH282">
            <v>2106.42</v>
          </cell>
          <cell r="DI282">
            <v>2118.46</v>
          </cell>
          <cell r="DJ282">
            <v>2087.2199999999998</v>
          </cell>
          <cell r="DK282">
            <v>2115.3000000000002</v>
          </cell>
          <cell r="DL282">
            <v>2191.41</v>
          </cell>
          <cell r="DM282">
            <v>2169.9699999999998</v>
          </cell>
          <cell r="DN282">
            <v>2230.44</v>
          </cell>
          <cell r="DO282">
            <v>2230.44</v>
          </cell>
          <cell r="DP282">
            <v>2216.42</v>
          </cell>
          <cell r="DQ282">
            <v>2144.2800000000002</v>
          </cell>
          <cell r="DR282">
            <v>2119.33</v>
          </cell>
          <cell r="DS282">
            <v>2229.81</v>
          </cell>
          <cell r="DT282">
            <v>2200.5</v>
          </cell>
        </row>
        <row r="283">
          <cell r="A283" t="str">
            <v>Asih Student Fund</v>
          </cell>
          <cell r="B283" t="str">
            <v>PT A.J. Bumi Asih Jaya</v>
          </cell>
          <cell r="E283" t="str">
            <v>Fixed</v>
          </cell>
          <cell r="X283">
            <v>0.92863399999999996</v>
          </cell>
          <cell r="Y283">
            <v>0.92863399999999996</v>
          </cell>
          <cell r="Z283">
            <v>0.90726499999999999</v>
          </cell>
          <cell r="AA283">
            <v>0.89764500000000003</v>
          </cell>
          <cell r="AB283">
            <v>0.92863399999999996</v>
          </cell>
          <cell r="AC283">
            <v>0.92863399999999996</v>
          </cell>
          <cell r="AD283">
            <v>0.92863399999999996</v>
          </cell>
          <cell r="AE283">
            <v>0.92863399999999996</v>
          </cell>
          <cell r="AF283">
            <v>0.92863399999999996</v>
          </cell>
          <cell r="AG283">
            <v>0.90726499999999999</v>
          </cell>
          <cell r="AH283">
            <v>0.89764500000000003</v>
          </cell>
          <cell r="AI283">
            <v>0.91635800000000001</v>
          </cell>
          <cell r="AJ283">
            <v>0.87018099999999998</v>
          </cell>
          <cell r="AK283">
            <v>0.91905400000000004</v>
          </cell>
          <cell r="AL283">
            <v>0.97078699999999996</v>
          </cell>
          <cell r="AM283">
            <v>0.95347499999999996</v>
          </cell>
          <cell r="AN283">
            <v>0.97050599999999998</v>
          </cell>
          <cell r="AO283" t="e">
            <v>#N/A</v>
          </cell>
          <cell r="AP283" t="e">
            <v>#N/A</v>
          </cell>
          <cell r="AQ283" t="e">
            <v>#N/A</v>
          </cell>
          <cell r="AR283" t="e">
            <v>#N/A</v>
          </cell>
          <cell r="AS283" t="e">
            <v>#N/A</v>
          </cell>
          <cell r="AT283" t="e">
            <v>#N/A</v>
          </cell>
          <cell r="AU283" t="e">
            <v>#N/A</v>
          </cell>
          <cell r="AV283" t="e">
            <v>#N/A</v>
          </cell>
          <cell r="AW283" t="e">
            <v>#N/A</v>
          </cell>
          <cell r="AX283" t="e">
            <v>#N/A</v>
          </cell>
          <cell r="AY283" t="e">
            <v>#N/A</v>
          </cell>
          <cell r="AZ283" t="e">
            <v>#N/A</v>
          </cell>
          <cell r="BA283" t="e">
            <v>#N/A</v>
          </cell>
          <cell r="BB283" t="e">
            <v>#N/A</v>
          </cell>
          <cell r="BC283" t="e">
            <v>#N/A</v>
          </cell>
          <cell r="BD283" t="e">
            <v>#N/A</v>
          </cell>
          <cell r="BE283" t="e">
            <v>#N/A</v>
          </cell>
          <cell r="BF283" t="e">
            <v>#N/A</v>
          </cell>
          <cell r="BG283" t="e">
            <v>#N/A</v>
          </cell>
          <cell r="BH283" t="e">
            <v>#N/A</v>
          </cell>
          <cell r="BI283" t="e">
            <v>#N/A</v>
          </cell>
          <cell r="BJ283" t="e">
            <v>#N/A</v>
          </cell>
          <cell r="BK283" t="e">
            <v>#N/A</v>
          </cell>
          <cell r="BL283" t="e">
            <v>#N/A</v>
          </cell>
          <cell r="BM283" t="e">
            <v>#N/A</v>
          </cell>
          <cell r="BN283" t="e">
            <v>#N/A</v>
          </cell>
          <cell r="BO283" t="e">
            <v>#N/A</v>
          </cell>
          <cell r="BP283">
            <v>3121.83</v>
          </cell>
          <cell r="BQ283">
            <v>3121.83</v>
          </cell>
          <cell r="BR283">
            <v>3077.01</v>
          </cell>
          <cell r="BS283">
            <v>2956.55</v>
          </cell>
          <cell r="BT283">
            <v>2899.63</v>
          </cell>
          <cell r="BU283">
            <v>2803.64</v>
          </cell>
          <cell r="BV283">
            <v>2970.91</v>
          </cell>
          <cell r="BW283">
            <v>3103.23</v>
          </cell>
          <cell r="BX283">
            <v>2947.48</v>
          </cell>
          <cell r="BY283">
            <v>2953.1</v>
          </cell>
          <cell r="BZ283">
            <v>2936.67</v>
          </cell>
          <cell r="CA283">
            <v>2932.68</v>
          </cell>
          <cell r="CB283">
            <v>2910.6</v>
          </cell>
          <cell r="CC283">
            <v>2910.75</v>
          </cell>
          <cell r="CD283">
            <v>2951.83</v>
          </cell>
          <cell r="CE283">
            <v>2814.19</v>
          </cell>
          <cell r="CF283">
            <v>2806.22</v>
          </cell>
          <cell r="CG283">
            <v>2674.71</v>
          </cell>
          <cell r="CH283">
            <v>2549.2399999999998</v>
          </cell>
          <cell r="CI283">
            <v>2543.08</v>
          </cell>
          <cell r="CJ283">
            <v>2518.02</v>
          </cell>
          <cell r="CK283">
            <v>2498.3200000000002</v>
          </cell>
          <cell r="CL283">
            <v>2614.23</v>
          </cell>
          <cell r="CM283">
            <v>2593.25</v>
          </cell>
          <cell r="CN283">
            <v>2472.8200000000002</v>
          </cell>
          <cell r="CO283">
            <v>2439.79</v>
          </cell>
          <cell r="CP283">
            <v>2378.87</v>
          </cell>
          <cell r="CQ283">
            <v>2338.88</v>
          </cell>
          <cell r="CR283">
            <v>2309.17</v>
          </cell>
          <cell r="CS283">
            <v>2352.14</v>
          </cell>
          <cell r="CT283">
            <v>2327.9</v>
          </cell>
          <cell r="CU283">
            <v>2283.7199999999998</v>
          </cell>
          <cell r="CV283">
            <v>2186.81</v>
          </cell>
          <cell r="CW283">
            <v>2120.38</v>
          </cell>
          <cell r="CX283">
            <v>2022.82</v>
          </cell>
          <cell r="CY283">
            <v>1936.55</v>
          </cell>
          <cell r="CZ283">
            <v>1914.8</v>
          </cell>
          <cell r="DA283">
            <v>1925.26</v>
          </cell>
          <cell r="DB283">
            <v>1911.6</v>
          </cell>
          <cell r="DC283">
            <v>1889.79</v>
          </cell>
          <cell r="DD283">
            <v>1894.19</v>
          </cell>
          <cell r="DE283">
            <v>2023.09</v>
          </cell>
          <cell r="DF283">
            <v>2068.0300000000002</v>
          </cell>
          <cell r="DG283">
            <v>2097.4699999999998</v>
          </cell>
          <cell r="DH283">
            <v>2176.0700000000002</v>
          </cell>
          <cell r="DI283">
            <v>2190.6</v>
          </cell>
          <cell r="DJ283">
            <v>2136.69</v>
          </cell>
          <cell r="DK283">
            <v>2203.71</v>
          </cell>
          <cell r="DL283">
            <v>2311.35</v>
          </cell>
          <cell r="DM283">
            <v>2282.1</v>
          </cell>
          <cell r="DN283">
            <v>2311.5700000000002</v>
          </cell>
          <cell r="DO283">
            <v>2311.5700000000002</v>
          </cell>
          <cell r="DP283">
            <v>2291.46</v>
          </cell>
          <cell r="DQ283">
            <v>2158</v>
          </cell>
          <cell r="DR283">
            <v>2119.69</v>
          </cell>
          <cell r="DS283">
            <v>2213.29</v>
          </cell>
          <cell r="DT283">
            <v>2149.83</v>
          </cell>
        </row>
        <row r="284">
          <cell r="A284" t="str">
            <v>CIGNA Money Market</v>
          </cell>
          <cell r="B284" t="str">
            <v>PT Asuransi CIGNA</v>
          </cell>
          <cell r="E284" t="str">
            <v>Cash</v>
          </cell>
          <cell r="X284">
            <v>0.94264000000000003</v>
          </cell>
          <cell r="Y284">
            <v>0.94264000000000003</v>
          </cell>
          <cell r="Z284">
            <v>0.919798</v>
          </cell>
          <cell r="AA284">
            <v>0.909609</v>
          </cell>
          <cell r="AB284">
            <v>0.94264000000000003</v>
          </cell>
          <cell r="AC284">
            <v>0.94264000000000003</v>
          </cell>
          <cell r="AD284">
            <v>0.94264000000000003</v>
          </cell>
          <cell r="AE284">
            <v>0.94264000000000003</v>
          </cell>
          <cell r="AF284">
            <v>0.94264000000000003</v>
          </cell>
          <cell r="AG284">
            <v>0.919798</v>
          </cell>
          <cell r="AH284">
            <v>0.909609</v>
          </cell>
          <cell r="AI284">
            <v>0.93020999999999998</v>
          </cell>
          <cell r="AJ284">
            <v>0.88253999999999999</v>
          </cell>
          <cell r="AK284">
            <v>0.93413199999999996</v>
          </cell>
          <cell r="AL284">
            <v>0.99068199999999995</v>
          </cell>
          <cell r="AM284">
            <v>0.97428400000000004</v>
          </cell>
          <cell r="AN284" t="e">
            <v>#N/A</v>
          </cell>
          <cell r="AO284" t="e">
            <v>#N/A</v>
          </cell>
          <cell r="AP284" t="e">
            <v>#N/A</v>
          </cell>
          <cell r="AQ284" t="e">
            <v>#N/A</v>
          </cell>
          <cell r="AR284" t="e">
            <v>#N/A</v>
          </cell>
          <cell r="AS284" t="e">
            <v>#N/A</v>
          </cell>
          <cell r="AT284" t="e">
            <v>#N/A</v>
          </cell>
          <cell r="AU284" t="e">
            <v>#N/A</v>
          </cell>
          <cell r="AV284" t="e">
            <v>#N/A</v>
          </cell>
          <cell r="AW284" t="e">
            <v>#N/A</v>
          </cell>
          <cell r="AX284" t="e">
            <v>#N/A</v>
          </cell>
          <cell r="AY284" t="e">
            <v>#N/A</v>
          </cell>
          <cell r="AZ284" t="e">
            <v>#N/A</v>
          </cell>
          <cell r="BA284" t="e">
            <v>#N/A</v>
          </cell>
          <cell r="BB284" t="e">
            <v>#N/A</v>
          </cell>
          <cell r="BC284" t="e">
            <v>#N/A</v>
          </cell>
          <cell r="BD284" t="e">
            <v>#N/A</v>
          </cell>
          <cell r="BE284" t="e">
            <v>#N/A</v>
          </cell>
          <cell r="BF284" t="e">
            <v>#N/A</v>
          </cell>
          <cell r="BG284" t="e">
            <v>#N/A</v>
          </cell>
          <cell r="BH284" t="e">
            <v>#N/A</v>
          </cell>
          <cell r="BI284" t="e">
            <v>#N/A</v>
          </cell>
          <cell r="BJ284" t="e">
            <v>#N/A</v>
          </cell>
          <cell r="BK284" t="e">
            <v>#N/A</v>
          </cell>
          <cell r="BL284" t="e">
            <v>#N/A</v>
          </cell>
          <cell r="BM284" t="e">
            <v>#N/A</v>
          </cell>
          <cell r="BN284" t="e">
            <v>#N/A</v>
          </cell>
          <cell r="BO284" t="e">
            <v>#N/A</v>
          </cell>
          <cell r="BP284">
            <v>1458.79</v>
          </cell>
          <cell r="BQ284">
            <v>1458.79</v>
          </cell>
          <cell r="BR284">
            <v>1452.67</v>
          </cell>
          <cell r="BS284">
            <v>1446.3</v>
          </cell>
          <cell r="BT284">
            <v>1439.9</v>
          </cell>
          <cell r="BU284">
            <v>1434.1</v>
          </cell>
          <cell r="BV284">
            <v>1409.87</v>
          </cell>
          <cell r="BW284">
            <v>1392.81</v>
          </cell>
          <cell r="BX284">
            <v>1373.51</v>
          </cell>
          <cell r="BY284">
            <v>1372.51</v>
          </cell>
          <cell r="BZ284">
            <v>1356.63</v>
          </cell>
          <cell r="CA284">
            <v>1321.76</v>
          </cell>
          <cell r="CB284">
            <v>1294.1500000000001</v>
          </cell>
          <cell r="CC284">
            <v>1297.77</v>
          </cell>
          <cell r="CD284">
            <v>1330.74</v>
          </cell>
          <cell r="CE284">
            <v>1342.7</v>
          </cell>
          <cell r="CF284">
            <v>1335.89</v>
          </cell>
          <cell r="CG284">
            <v>1303.75</v>
          </cell>
          <cell r="CH284">
            <v>1291.95</v>
          </cell>
          <cell r="CI284">
            <v>1285.22</v>
          </cell>
          <cell r="CJ284">
            <v>1273.25</v>
          </cell>
          <cell r="CK284">
            <v>1238.47</v>
          </cell>
          <cell r="CL284">
            <v>1253.78</v>
          </cell>
          <cell r="CM284">
            <v>1239.58</v>
          </cell>
          <cell r="CN284">
            <v>1226.42</v>
          </cell>
          <cell r="CO284">
            <v>1220.8399999999999</v>
          </cell>
          <cell r="CP284">
            <v>1218.02</v>
          </cell>
          <cell r="CQ284">
            <v>1208.55</v>
          </cell>
          <cell r="CR284">
            <v>1197.9100000000001</v>
          </cell>
          <cell r="CS284">
            <v>1196.3399999999999</v>
          </cell>
          <cell r="CT284">
            <v>1185.1600000000001</v>
          </cell>
          <cell r="CU284">
            <v>1182.4100000000001</v>
          </cell>
          <cell r="CV284">
            <v>1167.58</v>
          </cell>
          <cell r="CW284">
            <v>1158.72</v>
          </cell>
          <cell r="CX284">
            <v>1139.1500000000001</v>
          </cell>
          <cell r="CY284">
            <v>1136.4000000000001</v>
          </cell>
          <cell r="CZ284">
            <v>1164.53</v>
          </cell>
          <cell r="DA284">
            <v>1117.98</v>
          </cell>
          <cell r="DB284">
            <v>1104.58</v>
          </cell>
          <cell r="DC284">
            <v>1097.29</v>
          </cell>
          <cell r="DD284">
            <v>1090.75</v>
          </cell>
          <cell r="DE284">
            <v>1078.92</v>
          </cell>
          <cell r="DF284">
            <v>1072.0467000000001</v>
          </cell>
          <cell r="DG284">
            <v>1065.4816000000001</v>
          </cell>
          <cell r="DH284">
            <v>1023.6420000000001</v>
          </cell>
          <cell r="DI284">
            <v>1024.1034999999999</v>
          </cell>
          <cell r="DJ284">
            <v>1023.8810999999999</v>
          </cell>
          <cell r="DK284">
            <v>1023.732</v>
          </cell>
          <cell r="DL284">
            <v>1025.0018</v>
          </cell>
          <cell r="DM284">
            <v>1023.0182</v>
          </cell>
          <cell r="DN284">
            <v>1021.8764</v>
          </cell>
          <cell r="DO284">
            <v>1021.8764</v>
          </cell>
          <cell r="DP284">
            <v>1022.8418</v>
          </cell>
          <cell r="DQ284">
            <v>1018.9614</v>
          </cell>
          <cell r="DR284">
            <v>1015.5195</v>
          </cell>
          <cell r="DS284">
            <v>1011.9013</v>
          </cell>
          <cell r="DT284">
            <v>1008.7132</v>
          </cell>
        </row>
        <row r="285">
          <cell r="A285" t="str">
            <v>CIGNA Fixed Income</v>
          </cell>
          <cell r="B285" t="str">
            <v>PT Asuransi CIGNA</v>
          </cell>
          <cell r="D285" t="str">
            <v>Equity</v>
          </cell>
          <cell r="E285" t="str">
            <v>Fixed</v>
          </cell>
          <cell r="X285">
            <v>2243.8964000000001</v>
          </cell>
          <cell r="Y285">
            <v>2243.8964000000001</v>
          </cell>
          <cell r="Z285">
            <v>2214.7206000000001</v>
          </cell>
          <cell r="AA285">
            <v>2154.9319</v>
          </cell>
          <cell r="AB285">
            <v>2243.8964000000001</v>
          </cell>
          <cell r="AC285">
            <v>2243.8964000000001</v>
          </cell>
          <cell r="AD285">
            <v>2243.8964000000001</v>
          </cell>
          <cell r="AE285">
            <v>2243.8964000000001</v>
          </cell>
          <cell r="AF285">
            <v>2243.8964000000001</v>
          </cell>
          <cell r="AG285">
            <v>2214.7206000000001</v>
          </cell>
          <cell r="AH285">
            <v>2154.9319</v>
          </cell>
          <cell r="AI285">
            <v>2259.5762</v>
          </cell>
          <cell r="AJ285" t="e">
            <v>#N/A</v>
          </cell>
          <cell r="AK285">
            <v>2237.4468000000002</v>
          </cell>
          <cell r="AL285">
            <v>2414.6239</v>
          </cell>
          <cell r="AM285">
            <v>2224.4376000000002</v>
          </cell>
          <cell r="AN285">
            <v>2237.5513999999998</v>
          </cell>
          <cell r="AO285">
            <v>2231.4353999999998</v>
          </cell>
          <cell r="AP285">
            <v>2159.3420000000001</v>
          </cell>
          <cell r="AQ285">
            <v>2025.0953</v>
          </cell>
          <cell r="AR285">
            <v>2071.0382</v>
          </cell>
          <cell r="AS285">
            <v>2188.2898</v>
          </cell>
          <cell r="AT285">
            <v>2167.0302000000001</v>
          </cell>
          <cell r="AU285">
            <v>2198.3584999999998</v>
          </cell>
          <cell r="AV285">
            <v>2139.8843999999999</v>
          </cell>
          <cell r="AW285">
            <v>1934.6486</v>
          </cell>
          <cell r="AX285">
            <v>1950.6668999999999</v>
          </cell>
          <cell r="AY285">
            <v>1824.0085999999999</v>
          </cell>
          <cell r="AZ285">
            <v>1721.6813</v>
          </cell>
          <cell r="BA285">
            <v>1835.3889999999999</v>
          </cell>
          <cell r="BB285">
            <v>1773.7007000000001</v>
          </cell>
          <cell r="BC285">
            <v>1658.18</v>
          </cell>
          <cell r="BD285">
            <v>1692.6806999999999</v>
          </cell>
          <cell r="BE285">
            <v>1639.8204000000001</v>
          </cell>
          <cell r="BF285">
            <v>1547.5352</v>
          </cell>
          <cell r="BG285">
            <v>1515.6648</v>
          </cell>
          <cell r="BH285">
            <v>1561.8423</v>
          </cell>
          <cell r="BI285">
            <v>1501.8493000000001</v>
          </cell>
          <cell r="BJ285">
            <v>1449.3353999999999</v>
          </cell>
          <cell r="BK285">
            <v>1250.3425</v>
          </cell>
          <cell r="BL285">
            <v>1150.6786999999999</v>
          </cell>
          <cell r="BM285">
            <v>995.19219999999996</v>
          </cell>
          <cell r="BN285" t="e">
            <v>#N/A</v>
          </cell>
          <cell r="BO285" t="e">
            <v>#N/A</v>
          </cell>
          <cell r="BP285">
            <v>1860.7</v>
          </cell>
          <cell r="BQ285">
            <v>1860.7</v>
          </cell>
          <cell r="BR285">
            <v>1798.09</v>
          </cell>
          <cell r="BS285">
            <v>1719.82</v>
          </cell>
          <cell r="BT285">
            <v>1758.02</v>
          </cell>
          <cell r="BU285">
            <v>1683.26</v>
          </cell>
          <cell r="BV285">
            <v>1651.71</v>
          </cell>
          <cell r="BW285">
            <v>1606.25</v>
          </cell>
          <cell r="BX285">
            <v>1561.03</v>
          </cell>
          <cell r="BY285">
            <v>1552.12</v>
          </cell>
          <cell r="BZ285">
            <v>1529.02</v>
          </cell>
          <cell r="CA285">
            <v>1475.35</v>
          </cell>
          <cell r="CB285">
            <v>1400.33</v>
          </cell>
          <cell r="CC285">
            <v>1385.03</v>
          </cell>
          <cell r="CD285">
            <v>1448.49</v>
          </cell>
          <cell r="CE285">
            <v>1469.74</v>
          </cell>
          <cell r="CF285">
            <v>1487.73</v>
          </cell>
          <cell r="CG285">
            <v>1476.12</v>
          </cell>
          <cell r="CH285">
            <v>1433.61</v>
          </cell>
          <cell r="CI285">
            <v>1416.1</v>
          </cell>
          <cell r="CJ285">
            <v>1386.54</v>
          </cell>
          <cell r="CK285">
            <v>1330.74</v>
          </cell>
          <cell r="CL285">
            <v>1358.98</v>
          </cell>
          <cell r="CM285">
            <v>1317.38</v>
          </cell>
          <cell r="CN285">
            <v>1260.2</v>
          </cell>
          <cell r="CO285">
            <v>1254.48</v>
          </cell>
          <cell r="CP285">
            <v>1226.0999999999999</v>
          </cell>
          <cell r="CQ285">
            <v>1205.8699999999999</v>
          </cell>
          <cell r="CR285">
            <v>1192.1199999999999</v>
          </cell>
          <cell r="CS285">
            <v>1192.5</v>
          </cell>
          <cell r="CT285">
            <v>1160.1600000000001</v>
          </cell>
          <cell r="CU285">
            <v>1161.57</v>
          </cell>
          <cell r="CV285">
            <v>1108.81</v>
          </cell>
          <cell r="CW285">
            <v>1120.3599999999999</v>
          </cell>
          <cell r="CX285">
            <v>1051.4100000000001</v>
          </cell>
          <cell r="CY285">
            <v>1028.77</v>
          </cell>
          <cell r="CZ285">
            <v>1000.62</v>
          </cell>
          <cell r="DA285">
            <v>1017.66</v>
          </cell>
          <cell r="DB285">
            <v>996.58</v>
          </cell>
          <cell r="DC285">
            <v>933.8</v>
          </cell>
          <cell r="DD285">
            <v>890.32</v>
          </cell>
          <cell r="DE285">
            <v>967.3</v>
          </cell>
          <cell r="DF285">
            <v>980.02639999999997</v>
          </cell>
          <cell r="DG285">
            <v>983.47670000000005</v>
          </cell>
          <cell r="DH285">
            <v>945.41489999999999</v>
          </cell>
          <cell r="DI285">
            <v>950.47209999999995</v>
          </cell>
          <cell r="DJ285">
            <v>946.04089999999997</v>
          </cell>
          <cell r="DK285">
            <v>982.11239999999998</v>
          </cell>
          <cell r="DL285">
            <v>1005.3448</v>
          </cell>
          <cell r="DM285">
            <v>1006.3013999999999</v>
          </cell>
          <cell r="DN285">
            <v>964.72590000000002</v>
          </cell>
          <cell r="DO285">
            <v>964.72590000000002</v>
          </cell>
          <cell r="DP285">
            <v>1014.9727</v>
          </cell>
          <cell r="DQ285">
            <v>1010.901</v>
          </cell>
          <cell r="DR285">
            <v>989.68290000000002</v>
          </cell>
          <cell r="DS285">
            <v>1016.4868</v>
          </cell>
          <cell r="DT285">
            <v>1020.2123</v>
          </cell>
        </row>
        <row r="286">
          <cell r="A286" t="str">
            <v>CIGNA Equity</v>
          </cell>
          <cell r="B286" t="str">
            <v>PT Asuransi CIGNA</v>
          </cell>
          <cell r="D286" t="str">
            <v>Managed</v>
          </cell>
          <cell r="E286" t="str">
            <v>Equity</v>
          </cell>
          <cell r="X286">
            <v>1798.4402</v>
          </cell>
          <cell r="Y286">
            <v>1798.4402</v>
          </cell>
          <cell r="Z286">
            <v>1785.2067999999999</v>
          </cell>
          <cell r="AA286">
            <v>1752.2497000000001</v>
          </cell>
          <cell r="AB286">
            <v>1798.4402</v>
          </cell>
          <cell r="AC286">
            <v>1798.4402</v>
          </cell>
          <cell r="AD286">
            <v>1798.4402</v>
          </cell>
          <cell r="AE286">
            <v>1798.4402</v>
          </cell>
          <cell r="AF286">
            <v>1798.4402</v>
          </cell>
          <cell r="AG286">
            <v>1785.2067999999999</v>
          </cell>
          <cell r="AH286">
            <v>1752.2497000000001</v>
          </cell>
          <cell r="AI286">
            <v>1798.6546000000001</v>
          </cell>
          <cell r="AJ286" t="e">
            <v>#N/A</v>
          </cell>
          <cell r="AK286">
            <v>1783.0775000000001</v>
          </cell>
          <cell r="AL286">
            <v>1840.7678000000001</v>
          </cell>
          <cell r="AM286">
            <v>1744.2602999999999</v>
          </cell>
          <cell r="AN286">
            <v>1738.9689000000001</v>
          </cell>
          <cell r="AO286">
            <v>1728.1498999999999</v>
          </cell>
          <cell r="AP286">
            <v>1697.1357</v>
          </cell>
          <cell r="AQ286">
            <v>1626.7519</v>
          </cell>
          <cell r="AR286">
            <v>1655.9328</v>
          </cell>
          <cell r="AS286">
            <v>1721.4104</v>
          </cell>
          <cell r="AT286">
            <v>1711.8671999999999</v>
          </cell>
          <cell r="AU286">
            <v>1727.9993999999999</v>
          </cell>
          <cell r="AV286">
            <v>1697.203</v>
          </cell>
          <cell r="AW286">
            <v>1596.4452000000001</v>
          </cell>
          <cell r="AX286">
            <v>1594.3468</v>
          </cell>
          <cell r="AY286">
            <v>1539.5081</v>
          </cell>
          <cell r="AZ286">
            <v>1483.1188</v>
          </cell>
          <cell r="BA286">
            <v>1537.5364</v>
          </cell>
          <cell r="BB286">
            <v>1499.5809999999999</v>
          </cell>
          <cell r="BC286">
            <v>1436.1628000000001</v>
          </cell>
          <cell r="BD286">
            <v>1453.2333000000001</v>
          </cell>
          <cell r="BE286">
            <v>1416.8326999999999</v>
          </cell>
          <cell r="BF286">
            <v>1361.2538999999999</v>
          </cell>
          <cell r="BG286">
            <v>1338.9919</v>
          </cell>
          <cell r="BH286">
            <v>1353.8996999999999</v>
          </cell>
          <cell r="BI286">
            <v>1319.1463000000001</v>
          </cell>
          <cell r="BJ286">
            <v>1300.8538000000001</v>
          </cell>
          <cell r="BK286">
            <v>1171.9616000000001</v>
          </cell>
          <cell r="BL286">
            <v>1108.4888000000001</v>
          </cell>
          <cell r="BM286">
            <v>1023.1525</v>
          </cell>
          <cell r="BN286" t="e">
            <v>#N/A</v>
          </cell>
          <cell r="BO286" t="e">
            <v>#N/A</v>
          </cell>
          <cell r="BP286">
            <v>2150.8200000000002</v>
          </cell>
          <cell r="BQ286">
            <v>2150.8200000000002</v>
          </cell>
          <cell r="BR286">
            <v>2093.08</v>
          </cell>
          <cell r="BS286">
            <v>2007.99</v>
          </cell>
          <cell r="BT286">
            <v>2104.2399999999998</v>
          </cell>
          <cell r="BU286">
            <v>1901.72</v>
          </cell>
          <cell r="BV286">
            <v>2105.6</v>
          </cell>
          <cell r="BW286">
            <v>2290.39</v>
          </cell>
          <cell r="BX286">
            <v>2091.7399999999998</v>
          </cell>
          <cell r="BY286">
            <v>2108.59</v>
          </cell>
          <cell r="BZ286">
            <v>2110.7600000000002</v>
          </cell>
          <cell r="CA286">
            <v>2004.99</v>
          </cell>
          <cell r="CB286">
            <v>1896.57</v>
          </cell>
          <cell r="CC286">
            <v>1973.15</v>
          </cell>
          <cell r="CD286">
            <v>2094.79</v>
          </cell>
          <cell r="CE286">
            <v>2064.1999999999998</v>
          </cell>
          <cell r="CF286">
            <v>2108.0300000000002</v>
          </cell>
          <cell r="CG286">
            <v>2026.87</v>
          </cell>
          <cell r="CH286">
            <v>1823.64</v>
          </cell>
          <cell r="CI286">
            <v>1834.33</v>
          </cell>
          <cell r="CJ286">
            <v>1698.99</v>
          </cell>
          <cell r="CK286">
            <v>1590.77</v>
          </cell>
          <cell r="CL286">
            <v>1729.24</v>
          </cell>
          <cell r="CM286">
            <v>1667.17</v>
          </cell>
          <cell r="CN286">
            <v>1536.28</v>
          </cell>
          <cell r="CO286">
            <v>1518.03</v>
          </cell>
          <cell r="CP286">
            <v>1492.83</v>
          </cell>
          <cell r="CQ286">
            <v>1467.4</v>
          </cell>
          <cell r="CR286">
            <v>1393.2</v>
          </cell>
          <cell r="CS286">
            <v>1445.5</v>
          </cell>
          <cell r="CT286">
            <v>1398.98</v>
          </cell>
          <cell r="CU286">
            <v>1347.12</v>
          </cell>
          <cell r="CV286">
            <v>1174.74</v>
          </cell>
          <cell r="CW286">
            <v>1085.54</v>
          </cell>
          <cell r="CX286">
            <v>890.21</v>
          </cell>
          <cell r="CY286">
            <v>746.81</v>
          </cell>
          <cell r="CZ286">
            <v>680.28</v>
          </cell>
          <cell r="DA286">
            <v>699.81</v>
          </cell>
          <cell r="DB286">
            <v>699.72</v>
          </cell>
          <cell r="DC286">
            <v>612.92999999999995</v>
          </cell>
          <cell r="DD286">
            <v>561.46</v>
          </cell>
          <cell r="DE286">
            <v>983.66</v>
          </cell>
          <cell r="DF286">
            <v>1183.7161000000001</v>
          </cell>
          <cell r="DG286">
            <v>1264.2485999999999</v>
          </cell>
          <cell r="DH286">
            <v>1337.4328</v>
          </cell>
          <cell r="DI286">
            <v>1393.5011999999999</v>
          </cell>
          <cell r="DJ286">
            <v>1262.7913000000001</v>
          </cell>
          <cell r="DK286">
            <v>1368.4159999999999</v>
          </cell>
          <cell r="DL286">
            <v>1568.4726000000001</v>
          </cell>
          <cell r="DM286">
            <v>1500.9558999999999</v>
          </cell>
          <cell r="DN286">
            <v>1528.0498</v>
          </cell>
          <cell r="DO286">
            <v>1528.0498</v>
          </cell>
          <cell r="DP286">
            <v>1478.7285999999999</v>
          </cell>
          <cell r="DQ286">
            <v>1295.2387000000001</v>
          </cell>
          <cell r="DR286">
            <v>1146.8520000000001</v>
          </cell>
          <cell r="DS286">
            <v>1217.5183</v>
          </cell>
          <cell r="DT286">
            <v>1093.4133999999999</v>
          </cell>
        </row>
        <row r="287">
          <cell r="A287" t="str">
            <v>CIGNA Structure Fund</v>
          </cell>
          <cell r="B287" t="str">
            <v>PT Asuransi CIGNA</v>
          </cell>
          <cell r="E287" t="str">
            <v>Equity</v>
          </cell>
          <cell r="X287">
            <v>1483.4501</v>
          </cell>
          <cell r="Y287">
            <v>1483.4501</v>
          </cell>
          <cell r="Z287">
            <v>1426.5746999999999</v>
          </cell>
          <cell r="AA287">
            <v>1376.9150999999999</v>
          </cell>
          <cell r="AB287">
            <v>1483.4501</v>
          </cell>
          <cell r="AC287">
            <v>1483.4501</v>
          </cell>
          <cell r="AD287">
            <v>1483.4501</v>
          </cell>
          <cell r="AE287">
            <v>1483.4501</v>
          </cell>
          <cell r="AF287">
            <v>1483.4501</v>
          </cell>
          <cell r="AG287">
            <v>1426.5746999999999</v>
          </cell>
          <cell r="AH287">
            <v>1376.9150999999999</v>
          </cell>
          <cell r="AI287">
            <v>1404.4345000000001</v>
          </cell>
          <cell r="AJ287" t="e">
            <v>#N/A</v>
          </cell>
          <cell r="AK287">
            <v>1343.6268</v>
          </cell>
          <cell r="AL287">
            <v>1307.7845</v>
          </cell>
          <cell r="AM287">
            <v>1273.1378</v>
          </cell>
          <cell r="AN287">
            <v>1268.3169</v>
          </cell>
          <cell r="AO287">
            <v>1248.0015000000001</v>
          </cell>
          <cell r="AP287">
            <v>1215.2879</v>
          </cell>
          <cell r="AQ287">
            <v>1173.3334</v>
          </cell>
          <cell r="AR287">
            <v>1169.9201</v>
          </cell>
          <cell r="AS287">
            <v>1215.7769000000001</v>
          </cell>
          <cell r="AT287">
            <v>1236.1422</v>
          </cell>
          <cell r="AU287">
            <v>1247.1349</v>
          </cell>
          <cell r="AV287">
            <v>1232.5877</v>
          </cell>
          <cell r="AW287">
            <v>1188.8670999999999</v>
          </cell>
          <cell r="AX287">
            <v>1181.8643</v>
          </cell>
          <cell r="AY287">
            <v>1164.2638999999999</v>
          </cell>
          <cell r="AZ287">
            <v>1111.0848000000001</v>
          </cell>
          <cell r="BA287">
            <v>1133.4214999999999</v>
          </cell>
          <cell r="BB287">
            <v>1110.742</v>
          </cell>
          <cell r="BC287">
            <v>1079.5640000000001</v>
          </cell>
          <cell r="BD287">
            <v>1074.4226000000001</v>
          </cell>
          <cell r="BE287">
            <v>1050.5193999999999</v>
          </cell>
          <cell r="BF287">
            <v>1038.6111000000001</v>
          </cell>
          <cell r="BG287">
            <v>1022.472</v>
          </cell>
          <cell r="BH287">
            <v>1029.3286000000001</v>
          </cell>
          <cell r="BI287">
            <v>1002.4371</v>
          </cell>
          <cell r="BJ287">
            <v>1014.4856</v>
          </cell>
          <cell r="BK287" t="e">
            <v>#N/A</v>
          </cell>
          <cell r="BL287" t="e">
            <v>#N/A</v>
          </cell>
          <cell r="BM287" t="e">
            <v>#N/A</v>
          </cell>
          <cell r="BN287" t="e">
            <v>#N/A</v>
          </cell>
          <cell r="BO287" t="e">
            <v>#N/A</v>
          </cell>
          <cell r="BP287">
            <v>1308.1300000000001</v>
          </cell>
          <cell r="BQ287">
            <v>1308.1300000000001</v>
          </cell>
          <cell r="BR287">
            <v>1300.3900000000001</v>
          </cell>
          <cell r="BS287">
            <v>1293.18</v>
          </cell>
          <cell r="BT287">
            <v>1285.53</v>
          </cell>
          <cell r="BU287">
            <v>1278.6400000000001</v>
          </cell>
          <cell r="BV287">
            <v>1270.3699999999999</v>
          </cell>
          <cell r="BW287">
            <v>1263.79</v>
          </cell>
          <cell r="BX287">
            <v>1256.78</v>
          </cell>
          <cell r="BY287">
            <v>1250.05</v>
          </cell>
          <cell r="BZ287">
            <v>1242.6500000000001</v>
          </cell>
          <cell r="CA287">
            <v>1235.53</v>
          </cell>
          <cell r="CB287">
            <v>1228.45</v>
          </cell>
          <cell r="CC287">
            <v>1221.8699999999999</v>
          </cell>
          <cell r="CD287">
            <v>1215.32</v>
          </cell>
          <cell r="CE287">
            <v>1208.58</v>
          </cell>
          <cell r="CF287">
            <v>1201.43</v>
          </cell>
          <cell r="CG287">
            <v>1194.99</v>
          </cell>
          <cell r="CH287">
            <v>1188.3599999999999</v>
          </cell>
          <cell r="CI287">
            <v>1181.33</v>
          </cell>
          <cell r="CJ287">
            <v>1174.78</v>
          </cell>
          <cell r="CK287">
            <v>1167.6199999999999</v>
          </cell>
          <cell r="CL287">
            <v>1161.3599999999999</v>
          </cell>
          <cell r="CM287">
            <v>1155.1300000000001</v>
          </cell>
          <cell r="CN287">
            <v>1147.8800000000001</v>
          </cell>
          <cell r="CO287">
            <v>1141.93</v>
          </cell>
          <cell r="CP287">
            <v>1135.5999999999999</v>
          </cell>
          <cell r="CQ287">
            <v>1128.67</v>
          </cell>
          <cell r="CR287">
            <v>1123.04</v>
          </cell>
          <cell r="CS287">
            <v>1116.81</v>
          </cell>
          <cell r="CT287">
            <v>1110.21</v>
          </cell>
          <cell r="CU287">
            <v>1104.25</v>
          </cell>
          <cell r="CV287">
            <v>1097.93</v>
          </cell>
          <cell r="CW287">
            <v>1091.43</v>
          </cell>
          <cell r="CX287">
            <v>1085.58</v>
          </cell>
          <cell r="CY287">
            <v>1079.56</v>
          </cell>
          <cell r="CZ287">
            <v>1073.18</v>
          </cell>
          <cell r="DA287">
            <v>1067.6199999999999</v>
          </cell>
          <cell r="DB287">
            <v>1060.92</v>
          </cell>
          <cell r="DC287">
            <v>1055.23</v>
          </cell>
          <cell r="DD287">
            <v>1049.76</v>
          </cell>
          <cell r="DE287">
            <v>1042.98</v>
          </cell>
          <cell r="DF287" t="e">
            <v>#N/A</v>
          </cell>
          <cell r="DG287" t="e">
            <v>#N/A</v>
          </cell>
          <cell r="DH287" t="e">
            <v>#N/A</v>
          </cell>
          <cell r="DI287" t="e">
            <v>#N/A</v>
          </cell>
          <cell r="DJ287" t="e">
            <v>#N/A</v>
          </cell>
          <cell r="DK287" t="e">
            <v>#N/A</v>
          </cell>
          <cell r="DL287" t="e">
            <v>#N/A</v>
          </cell>
          <cell r="DM287" t="e">
            <v>#N/A</v>
          </cell>
          <cell r="DN287" t="e">
            <v>#N/A</v>
          </cell>
          <cell r="DO287" t="e">
            <v>#N/A</v>
          </cell>
          <cell r="DP287" t="e">
            <v>#N/A</v>
          </cell>
          <cell r="DQ287" t="e">
            <v>#N/A</v>
          </cell>
          <cell r="DR287" t="e">
            <v>#N/A</v>
          </cell>
          <cell r="DS287" t="e">
            <v>#N/A</v>
          </cell>
          <cell r="DT287" t="e">
            <v>#N/A</v>
          </cell>
        </row>
        <row r="288">
          <cell r="A288" t="str">
            <v>CIGNA Capital Link</v>
          </cell>
          <cell r="B288" t="str">
            <v>PT Asuransi CIGNA</v>
          </cell>
          <cell r="E288" t="str">
            <v>Managed</v>
          </cell>
          <cell r="X288">
            <v>1.0389999999999999</v>
          </cell>
          <cell r="Y288">
            <v>1.0389999999999999</v>
          </cell>
          <cell r="Z288">
            <v>1.0287999999999999</v>
          </cell>
          <cell r="AA288">
            <v>1.0176000000000001</v>
          </cell>
          <cell r="AB288">
            <v>1.0389999999999999</v>
          </cell>
          <cell r="AC288">
            <v>1.0389999999999999</v>
          </cell>
          <cell r="AD288">
            <v>1.0389999999999999</v>
          </cell>
          <cell r="AE288">
            <v>1.0389999999999999</v>
          </cell>
          <cell r="AF288">
            <v>1.0389999999999999</v>
          </cell>
          <cell r="AG288">
            <v>1.0287999999999999</v>
          </cell>
          <cell r="AH288">
            <v>1.0176000000000001</v>
          </cell>
          <cell r="AI288">
            <v>1.0219</v>
          </cell>
          <cell r="AJ288" t="e">
            <v>#N/A</v>
          </cell>
          <cell r="AK288">
            <v>1.0350999999999999</v>
          </cell>
          <cell r="AL288">
            <v>1.0297000000000001</v>
          </cell>
          <cell r="AM288">
            <v>1.0157</v>
          </cell>
          <cell r="AN288">
            <v>1.0076000000000001</v>
          </cell>
          <cell r="AO288" t="e">
            <v>#N/A</v>
          </cell>
          <cell r="AP288" t="e">
            <v>#N/A</v>
          </cell>
          <cell r="AQ288" t="e">
            <v>#N/A</v>
          </cell>
          <cell r="AR288" t="e">
            <v>#N/A</v>
          </cell>
          <cell r="AS288" t="e">
            <v>#N/A</v>
          </cell>
          <cell r="AT288" t="e">
            <v>#N/A</v>
          </cell>
          <cell r="AU288" t="e">
            <v>#N/A</v>
          </cell>
          <cell r="AV288" t="e">
            <v>#N/A</v>
          </cell>
          <cell r="AW288" t="e">
            <v>#N/A</v>
          </cell>
          <cell r="AX288" t="e">
            <v>#N/A</v>
          </cell>
          <cell r="AY288" t="e">
            <v>#N/A</v>
          </cell>
          <cell r="AZ288" t="e">
            <v>#N/A</v>
          </cell>
          <cell r="BA288" t="e">
            <v>#N/A</v>
          </cell>
          <cell r="BB288" t="e">
            <v>#N/A</v>
          </cell>
          <cell r="BC288" t="e">
            <v>#N/A</v>
          </cell>
          <cell r="BD288" t="e">
            <v>#N/A</v>
          </cell>
          <cell r="BE288" t="e">
            <v>#N/A</v>
          </cell>
          <cell r="BF288" t="e">
            <v>#N/A</v>
          </cell>
          <cell r="BG288" t="e">
            <v>#N/A</v>
          </cell>
          <cell r="BH288" t="e">
            <v>#N/A</v>
          </cell>
          <cell r="BI288" t="e">
            <v>#N/A</v>
          </cell>
          <cell r="BJ288" t="e">
            <v>#N/A</v>
          </cell>
          <cell r="BK288" t="e">
            <v>#N/A</v>
          </cell>
          <cell r="BL288" t="e">
            <v>#N/A</v>
          </cell>
          <cell r="BM288" t="e">
            <v>#N/A</v>
          </cell>
          <cell r="BN288" t="e">
            <v>#N/A</v>
          </cell>
          <cell r="BO288" t="e">
            <v>#N/A</v>
          </cell>
          <cell r="BP288">
            <v>0.96434299999999995</v>
          </cell>
          <cell r="BQ288">
            <v>0.96434299999999995</v>
          </cell>
          <cell r="BR288">
            <v>0.93982100000000002</v>
          </cell>
          <cell r="BS288">
            <v>0.92962900000000004</v>
          </cell>
          <cell r="BT288">
            <v>0.95116999999999996</v>
          </cell>
          <cell r="BU288">
            <v>0.89869600000000005</v>
          </cell>
          <cell r="BV288">
            <v>0.94221699999999997</v>
          </cell>
          <cell r="BW288">
            <v>0.99563400000000002</v>
          </cell>
          <cell r="BX288">
            <v>0.97907900000000003</v>
          </cell>
          <cell r="BY288">
            <v>0.999641</v>
          </cell>
          <cell r="BZ288">
            <v>1014250</v>
          </cell>
          <cell r="CA288">
            <v>0.99656699999999998</v>
          </cell>
          <cell r="CB288">
            <v>0.98778600000000005</v>
          </cell>
          <cell r="CC288" t="e">
            <v>#N/A</v>
          </cell>
          <cell r="CD288" t="e">
            <v>#N/A</v>
          </cell>
          <cell r="CE288" t="e">
            <v>#N/A</v>
          </cell>
          <cell r="CF288" t="e">
            <v>#N/A</v>
          </cell>
          <cell r="CG288" t="e">
            <v>#N/A</v>
          </cell>
          <cell r="CH288" t="e">
            <v>#N/A</v>
          </cell>
          <cell r="CI288" t="e">
            <v>#N/A</v>
          </cell>
          <cell r="CJ288" t="e">
            <v>#N/A</v>
          </cell>
          <cell r="CK288" t="e">
            <v>#N/A</v>
          </cell>
          <cell r="CL288" t="e">
            <v>#N/A</v>
          </cell>
          <cell r="CM288" t="e">
            <v>#N/A</v>
          </cell>
          <cell r="CN288" t="e">
            <v>#N/A</v>
          </cell>
          <cell r="CO288" t="e">
            <v>#N/A</v>
          </cell>
          <cell r="CP288" t="e">
            <v>#N/A</v>
          </cell>
          <cell r="CQ288" t="e">
            <v>#N/A</v>
          </cell>
          <cell r="CR288" t="e">
            <v>#N/A</v>
          </cell>
          <cell r="CS288" t="e">
            <v>#N/A</v>
          </cell>
          <cell r="CT288" t="e">
            <v>#N/A</v>
          </cell>
          <cell r="CU288" t="e">
            <v>#N/A</v>
          </cell>
          <cell r="CV288" t="e">
            <v>#N/A</v>
          </cell>
          <cell r="CW288" t="e">
            <v>#N/A</v>
          </cell>
          <cell r="CX288" t="e">
            <v>#N/A</v>
          </cell>
          <cell r="CY288" t="e">
            <v>#N/A</v>
          </cell>
          <cell r="CZ288" t="e">
            <v>#N/A</v>
          </cell>
          <cell r="DA288" t="e">
            <v>#N/A</v>
          </cell>
          <cell r="DB288" t="e">
            <v>#N/A</v>
          </cell>
          <cell r="DC288" t="e">
            <v>#N/A</v>
          </cell>
          <cell r="DD288" t="e">
            <v>#N/A</v>
          </cell>
          <cell r="DE288" t="e">
            <v>#N/A</v>
          </cell>
          <cell r="DF288" t="e">
            <v>#N/A</v>
          </cell>
          <cell r="DG288" t="e">
            <v>#N/A</v>
          </cell>
          <cell r="DH288" t="e">
            <v>#N/A</v>
          </cell>
          <cell r="DI288" t="e">
            <v>#N/A</v>
          </cell>
          <cell r="DJ288" t="e">
            <v>#N/A</v>
          </cell>
          <cell r="DK288" t="e">
            <v>#N/A</v>
          </cell>
          <cell r="DL288" t="e">
            <v>#N/A</v>
          </cell>
          <cell r="DM288" t="e">
            <v>#N/A</v>
          </cell>
          <cell r="DN288" t="e">
            <v>#N/A</v>
          </cell>
          <cell r="DO288" t="e">
            <v>#N/A</v>
          </cell>
          <cell r="DP288" t="e">
            <v>#N/A</v>
          </cell>
          <cell r="DQ288" t="e">
            <v>#N/A</v>
          </cell>
          <cell r="DR288" t="e">
            <v>#N/A</v>
          </cell>
          <cell r="DS288" t="e">
            <v>#N/A</v>
          </cell>
          <cell r="DT288" t="e">
            <v>#N/A</v>
          </cell>
        </row>
        <row r="289">
          <cell r="A289" t="str">
            <v>CIGNA Capital Link 1</v>
          </cell>
          <cell r="B289" t="str">
            <v>PT Asuransi CIGNA</v>
          </cell>
          <cell r="D289" t="str">
            <v>Equity</v>
          </cell>
          <cell r="X289">
            <v>1635.14</v>
          </cell>
          <cell r="Y289">
            <v>1635.14</v>
          </cell>
          <cell r="Z289">
            <v>1611.79</v>
          </cell>
          <cell r="AA289">
            <v>1571.62</v>
          </cell>
          <cell r="AB289">
            <v>1635.14</v>
          </cell>
          <cell r="AC289">
            <v>1635.14</v>
          </cell>
          <cell r="AD289">
            <v>1635.14</v>
          </cell>
          <cell r="AE289">
            <v>1635.14</v>
          </cell>
          <cell r="AF289">
            <v>1635.14</v>
          </cell>
          <cell r="AG289">
            <v>1611.79</v>
          </cell>
          <cell r="AH289">
            <v>1571.62</v>
          </cell>
          <cell r="AI289">
            <v>1635.29</v>
          </cell>
          <cell r="AJ289">
            <v>1523.24</v>
          </cell>
          <cell r="AK289">
            <v>1656.98</v>
          </cell>
          <cell r="AL289">
            <v>1420.78</v>
          </cell>
          <cell r="AM289">
            <v>1302.32</v>
          </cell>
          <cell r="AN289">
            <v>1312.55</v>
          </cell>
          <cell r="AO289">
            <v>1314.51</v>
          </cell>
          <cell r="AP289">
            <v>1263.17</v>
          </cell>
          <cell r="AQ289">
            <v>1185.98</v>
          </cell>
          <cell r="AR289">
            <v>1231.32</v>
          </cell>
          <cell r="AS289">
            <v>1309.08</v>
          </cell>
          <cell r="AT289">
            <v>1290.68</v>
          </cell>
          <cell r="AU289">
            <v>1318.26</v>
          </cell>
          <cell r="AV289">
            <v>1267.95</v>
          </cell>
          <cell r="AW289">
            <v>1142.1099999999999</v>
          </cell>
          <cell r="AX289">
            <v>1149.97</v>
          </cell>
          <cell r="AY289">
            <v>1070.02</v>
          </cell>
          <cell r="AZ289">
            <v>1011.66</v>
          </cell>
          <cell r="BA289" t="e">
            <v>#N/A</v>
          </cell>
          <cell r="BB289" t="e">
            <v>#N/A</v>
          </cell>
          <cell r="BC289" t="e">
            <v>#N/A</v>
          </cell>
          <cell r="BD289" t="e">
            <v>#N/A</v>
          </cell>
          <cell r="BE289" t="e">
            <v>#N/A</v>
          </cell>
          <cell r="BF289" t="e">
            <v>#N/A</v>
          </cell>
          <cell r="BG289" t="e">
            <v>#N/A</v>
          </cell>
          <cell r="BH289" t="e">
            <v>#N/A</v>
          </cell>
          <cell r="BI289" t="e">
            <v>#N/A</v>
          </cell>
          <cell r="BJ289" t="e">
            <v>#N/A</v>
          </cell>
          <cell r="BK289" t="e">
            <v>#N/A</v>
          </cell>
          <cell r="BL289" t="e">
            <v>#N/A</v>
          </cell>
          <cell r="BM289" t="e">
            <v>#N/A</v>
          </cell>
          <cell r="BN289" t="e">
            <v>#N/A</v>
          </cell>
          <cell r="BO289" t="e">
            <v>#N/A</v>
          </cell>
          <cell r="BP289">
            <v>0.94756799999999997</v>
          </cell>
          <cell r="BQ289">
            <v>0.94756799999999997</v>
          </cell>
          <cell r="BR289">
            <v>0.92528600000000005</v>
          </cell>
          <cell r="BS289">
            <v>0.91538299999999995</v>
          </cell>
          <cell r="BT289">
            <v>0.93488000000000004</v>
          </cell>
          <cell r="BU289">
            <v>0.88582899999999998</v>
          </cell>
          <cell r="BV289">
            <v>0.930562</v>
          </cell>
          <cell r="BW289">
            <v>0.98433499999999996</v>
          </cell>
          <cell r="BX289">
            <v>0.96637099999999998</v>
          </cell>
          <cell r="BY289">
            <v>0.98388500000000001</v>
          </cell>
          <cell r="BZ289">
            <v>0.99534599999999995</v>
          </cell>
          <cell r="CA289" t="e">
            <v>#N/A</v>
          </cell>
          <cell r="CB289" t="e">
            <v>#N/A</v>
          </cell>
          <cell r="CC289" t="e">
            <v>#N/A</v>
          </cell>
          <cell r="CD289" t="e">
            <v>#N/A</v>
          </cell>
          <cell r="CE289" t="e">
            <v>#N/A</v>
          </cell>
          <cell r="CF289" t="e">
            <v>#N/A</v>
          </cell>
          <cell r="CG289" t="e">
            <v>#N/A</v>
          </cell>
          <cell r="CH289" t="e">
            <v>#N/A</v>
          </cell>
          <cell r="CI289" t="e">
            <v>#N/A</v>
          </cell>
          <cell r="CJ289" t="e">
            <v>#N/A</v>
          </cell>
          <cell r="CK289" t="e">
            <v>#N/A</v>
          </cell>
          <cell r="CL289" t="e">
            <v>#N/A</v>
          </cell>
          <cell r="CM289" t="e">
            <v>#N/A</v>
          </cell>
          <cell r="CN289" t="e">
            <v>#N/A</v>
          </cell>
          <cell r="CO289" t="e">
            <v>#N/A</v>
          </cell>
          <cell r="CP289" t="e">
            <v>#N/A</v>
          </cell>
          <cell r="CQ289" t="e">
            <v>#N/A</v>
          </cell>
          <cell r="CR289" t="e">
            <v>#N/A</v>
          </cell>
          <cell r="CS289" t="e">
            <v>#N/A</v>
          </cell>
          <cell r="CT289" t="e">
            <v>#N/A</v>
          </cell>
          <cell r="CU289" t="e">
            <v>#N/A</v>
          </cell>
          <cell r="CV289" t="e">
            <v>#N/A</v>
          </cell>
          <cell r="CW289" t="e">
            <v>#N/A</v>
          </cell>
          <cell r="CX289" t="e">
            <v>#N/A</v>
          </cell>
          <cell r="CY289" t="e">
            <v>#N/A</v>
          </cell>
          <cell r="CZ289" t="e">
            <v>#N/A</v>
          </cell>
          <cell r="DA289" t="e">
            <v>#N/A</v>
          </cell>
          <cell r="DB289" t="e">
            <v>#N/A</v>
          </cell>
          <cell r="DC289" t="e">
            <v>#N/A</v>
          </cell>
          <cell r="DD289" t="e">
            <v>#N/A</v>
          </cell>
          <cell r="DE289" t="e">
            <v>#N/A</v>
          </cell>
          <cell r="DF289" t="e">
            <v>#N/A</v>
          </cell>
          <cell r="DG289" t="e">
            <v>#N/A</v>
          </cell>
          <cell r="DH289" t="e">
            <v>#N/A</v>
          </cell>
          <cell r="DI289" t="e">
            <v>#N/A</v>
          </cell>
          <cell r="DJ289" t="e">
            <v>#N/A</v>
          </cell>
          <cell r="DK289" t="e">
            <v>#N/A</v>
          </cell>
          <cell r="DL289" t="e">
            <v>#N/A</v>
          </cell>
          <cell r="DM289" t="e">
            <v>#N/A</v>
          </cell>
          <cell r="DN289" t="e">
            <v>#N/A</v>
          </cell>
          <cell r="DO289" t="e">
            <v>#N/A</v>
          </cell>
          <cell r="DP289" t="e">
            <v>#N/A</v>
          </cell>
          <cell r="DQ289" t="e">
            <v>#N/A</v>
          </cell>
          <cell r="DR289" t="e">
            <v>#N/A</v>
          </cell>
          <cell r="DS289" t="e">
            <v>#N/A</v>
          </cell>
          <cell r="DT289" t="e">
            <v>#N/A</v>
          </cell>
        </row>
        <row r="290">
          <cell r="A290" t="str">
            <v>CIGNA Capital Link 2</v>
          </cell>
          <cell r="B290" t="str">
            <v>PT Asuransi CIGNA</v>
          </cell>
          <cell r="D290" t="str">
            <v>Fixed</v>
          </cell>
          <cell r="X290">
            <v>1340.1</v>
          </cell>
          <cell r="Y290">
            <v>1340.1</v>
          </cell>
          <cell r="Z290">
            <v>1299.8</v>
          </cell>
          <cell r="AA290">
            <v>1254.79</v>
          </cell>
          <cell r="AB290">
            <v>1340.1</v>
          </cell>
          <cell r="AC290">
            <v>1340.1</v>
          </cell>
          <cell r="AD290">
            <v>1340.1</v>
          </cell>
          <cell r="AE290">
            <v>1340.1</v>
          </cell>
          <cell r="AF290">
            <v>1340.1</v>
          </cell>
          <cell r="AG290">
            <v>1299.8</v>
          </cell>
          <cell r="AH290">
            <v>1254.79</v>
          </cell>
          <cell r="AI290">
            <v>1271.3599999999999</v>
          </cell>
          <cell r="AJ290">
            <v>1232.17</v>
          </cell>
          <cell r="AK290">
            <v>1222.8</v>
          </cell>
          <cell r="AL290">
            <v>1148.49</v>
          </cell>
          <cell r="AM290">
            <v>1119.18</v>
          </cell>
          <cell r="AN290">
            <v>1113.49</v>
          </cell>
          <cell r="AO290">
            <v>1098.28</v>
          </cell>
          <cell r="AP290">
            <v>1064</v>
          </cell>
          <cell r="AQ290">
            <v>1011.63</v>
          </cell>
          <cell r="AR290">
            <v>1006.52</v>
          </cell>
          <cell r="AS290">
            <v>1065.23</v>
          </cell>
          <cell r="AT290">
            <v>1081.17</v>
          </cell>
          <cell r="AU290">
            <v>1092.8</v>
          </cell>
          <cell r="AV290">
            <v>1085.75</v>
          </cell>
          <cell r="AW290">
            <v>1055.3499999999999</v>
          </cell>
          <cell r="AX290">
            <v>1044.03</v>
          </cell>
          <cell r="AY290">
            <v>1026.25</v>
          </cell>
          <cell r="AZ290">
            <v>991.45</v>
          </cell>
          <cell r="BA290" t="e">
            <v>#N/A</v>
          </cell>
          <cell r="BB290" t="e">
            <v>#N/A</v>
          </cell>
          <cell r="BC290" t="e">
            <v>#N/A</v>
          </cell>
          <cell r="BD290" t="e">
            <v>#N/A</v>
          </cell>
          <cell r="BE290" t="e">
            <v>#N/A</v>
          </cell>
          <cell r="BF290" t="e">
            <v>#N/A</v>
          </cell>
          <cell r="BG290" t="e">
            <v>#N/A</v>
          </cell>
          <cell r="BH290" t="e">
            <v>#N/A</v>
          </cell>
          <cell r="BI290" t="e">
            <v>#N/A</v>
          </cell>
          <cell r="BJ290" t="e">
            <v>#N/A</v>
          </cell>
          <cell r="BK290" t="e">
            <v>#N/A</v>
          </cell>
          <cell r="BL290" t="e">
            <v>#N/A</v>
          </cell>
          <cell r="BM290" t="e">
            <v>#N/A</v>
          </cell>
          <cell r="BN290" t="e">
            <v>#N/A</v>
          </cell>
          <cell r="BO290" t="e">
            <v>#N/A</v>
          </cell>
          <cell r="BP290">
            <v>0.93905000000000005</v>
          </cell>
          <cell r="BQ290">
            <v>0.93905000000000005</v>
          </cell>
          <cell r="BR290">
            <v>0.919601</v>
          </cell>
          <cell r="BS290">
            <v>0.91020999999999996</v>
          </cell>
          <cell r="BT290">
            <v>0.92664599999999997</v>
          </cell>
          <cell r="BU290">
            <v>0.88294099999999998</v>
          </cell>
          <cell r="BV290">
            <v>0.93118800000000002</v>
          </cell>
          <cell r="BW290">
            <v>0.97626999999999997</v>
          </cell>
          <cell r="BX290">
            <v>0.95980900000000002</v>
          </cell>
          <cell r="BY290">
            <v>0.97509000000000001</v>
          </cell>
          <cell r="BZ290">
            <v>0.99032600000000004</v>
          </cell>
          <cell r="CA290" t="e">
            <v>#N/A</v>
          </cell>
          <cell r="CB290" t="e">
            <v>#N/A</v>
          </cell>
          <cell r="CC290" t="e">
            <v>#N/A</v>
          </cell>
          <cell r="CD290" t="e">
            <v>#N/A</v>
          </cell>
          <cell r="CE290" t="e">
            <v>#N/A</v>
          </cell>
          <cell r="CF290" t="e">
            <v>#N/A</v>
          </cell>
          <cell r="CG290" t="e">
            <v>#N/A</v>
          </cell>
          <cell r="CH290" t="e">
            <v>#N/A</v>
          </cell>
          <cell r="CI290" t="e">
            <v>#N/A</v>
          </cell>
          <cell r="CJ290" t="e">
            <v>#N/A</v>
          </cell>
          <cell r="CK290" t="e">
            <v>#N/A</v>
          </cell>
          <cell r="CL290" t="e">
            <v>#N/A</v>
          </cell>
          <cell r="CM290" t="e">
            <v>#N/A</v>
          </cell>
          <cell r="CN290" t="e">
            <v>#N/A</v>
          </cell>
          <cell r="CO290" t="e">
            <v>#N/A</v>
          </cell>
          <cell r="CP290" t="e">
            <v>#N/A</v>
          </cell>
          <cell r="CQ290" t="e">
            <v>#N/A</v>
          </cell>
          <cell r="CR290" t="e">
            <v>#N/A</v>
          </cell>
          <cell r="CS290" t="e">
            <v>#N/A</v>
          </cell>
          <cell r="CT290" t="e">
            <v>#N/A</v>
          </cell>
          <cell r="CU290" t="e">
            <v>#N/A</v>
          </cell>
          <cell r="CV290" t="e">
            <v>#N/A</v>
          </cell>
          <cell r="CW290" t="e">
            <v>#N/A</v>
          </cell>
          <cell r="CX290" t="e">
            <v>#N/A</v>
          </cell>
          <cell r="CY290" t="e">
            <v>#N/A</v>
          </cell>
          <cell r="CZ290" t="e">
            <v>#N/A</v>
          </cell>
          <cell r="DA290" t="e">
            <v>#N/A</v>
          </cell>
          <cell r="DB290" t="e">
            <v>#N/A</v>
          </cell>
          <cell r="DC290" t="e">
            <v>#N/A</v>
          </cell>
          <cell r="DD290" t="e">
            <v>#N/A</v>
          </cell>
          <cell r="DE290" t="e">
            <v>#N/A</v>
          </cell>
          <cell r="DF290" t="e">
            <v>#N/A</v>
          </cell>
          <cell r="DG290" t="e">
            <v>#N/A</v>
          </cell>
          <cell r="DH290" t="e">
            <v>#N/A</v>
          </cell>
          <cell r="DI290" t="e">
            <v>#N/A</v>
          </cell>
          <cell r="DJ290" t="e">
            <v>#N/A</v>
          </cell>
          <cell r="DK290" t="e">
            <v>#N/A</v>
          </cell>
          <cell r="DL290" t="e">
            <v>#N/A</v>
          </cell>
          <cell r="DM290" t="e">
            <v>#N/A</v>
          </cell>
          <cell r="DN290" t="e">
            <v>#N/A</v>
          </cell>
          <cell r="DO290" t="e">
            <v>#N/A</v>
          </cell>
          <cell r="DP290" t="e">
            <v>#N/A</v>
          </cell>
          <cell r="DQ290" t="e">
            <v>#N/A</v>
          </cell>
          <cell r="DR290" t="e">
            <v>#N/A</v>
          </cell>
          <cell r="DS290" t="e">
            <v>#N/A</v>
          </cell>
          <cell r="DT290" t="e">
            <v>#N/A</v>
          </cell>
        </row>
        <row r="291">
          <cell r="A291" t="str">
            <v>CIGNA Capital Link 3</v>
          </cell>
          <cell r="B291" t="str">
            <v>PT Asuransi CIGNA</v>
          </cell>
          <cell r="D291" t="str">
            <v>Cash</v>
          </cell>
          <cell r="E291" t="str">
            <v>Equity</v>
          </cell>
          <cell r="X291">
            <v>1073.0899999999999</v>
          </cell>
          <cell r="Y291">
            <v>1073.0899999999999</v>
          </cell>
          <cell r="Z291">
            <v>1067.99</v>
          </cell>
          <cell r="AA291">
            <v>1063.97</v>
          </cell>
          <cell r="AB291">
            <v>1073.0899999999999</v>
          </cell>
          <cell r="AC291">
            <v>1073.0899999999999</v>
          </cell>
          <cell r="AD291">
            <v>1073.0899999999999</v>
          </cell>
          <cell r="AE291">
            <v>1073.0899999999999</v>
          </cell>
          <cell r="AF291">
            <v>1073.0899999999999</v>
          </cell>
          <cell r="AG291">
            <v>1067.99</v>
          </cell>
          <cell r="AH291">
            <v>1063.97</v>
          </cell>
          <cell r="AI291">
            <v>1060.3900000000001</v>
          </cell>
          <cell r="AJ291">
            <v>1053.78</v>
          </cell>
          <cell r="AK291">
            <v>1051.25</v>
          </cell>
          <cell r="AL291">
            <v>1047.32</v>
          </cell>
          <cell r="AM291">
            <v>1042.8499999999999</v>
          </cell>
          <cell r="AN291">
            <v>1040.55</v>
          </cell>
          <cell r="AO291">
            <v>1037.83</v>
          </cell>
          <cell r="AP291">
            <v>1036.3399999999999</v>
          </cell>
          <cell r="AQ291">
            <v>1034.49</v>
          </cell>
          <cell r="AR291">
            <v>1028.56</v>
          </cell>
          <cell r="AS291">
            <v>1025.93</v>
          </cell>
          <cell r="AT291">
            <v>1024.5999999999999</v>
          </cell>
          <cell r="AU291">
            <v>1021.27</v>
          </cell>
          <cell r="AV291">
            <v>1017.81</v>
          </cell>
          <cell r="AW291">
            <v>1016.7</v>
          </cell>
          <cell r="AX291">
            <v>1010.02</v>
          </cell>
          <cell r="AY291">
            <v>1007.88</v>
          </cell>
          <cell r="AZ291">
            <v>1001.44</v>
          </cell>
          <cell r="BA291" t="e">
            <v>#N/A</v>
          </cell>
          <cell r="BB291" t="e">
            <v>#N/A</v>
          </cell>
          <cell r="BC291" t="e">
            <v>#N/A</v>
          </cell>
          <cell r="BD291" t="e">
            <v>#N/A</v>
          </cell>
          <cell r="BE291" t="e">
            <v>#N/A</v>
          </cell>
          <cell r="BF291" t="e">
            <v>#N/A</v>
          </cell>
          <cell r="BG291" t="e">
            <v>#N/A</v>
          </cell>
          <cell r="BH291" t="e">
            <v>#N/A</v>
          </cell>
          <cell r="BI291" t="e">
            <v>#N/A</v>
          </cell>
          <cell r="BJ291" t="e">
            <v>#N/A</v>
          </cell>
          <cell r="BK291" t="e">
            <v>#N/A</v>
          </cell>
          <cell r="BL291" t="e">
            <v>#N/A</v>
          </cell>
          <cell r="BM291" t="e">
            <v>#N/A</v>
          </cell>
          <cell r="BN291" t="e">
            <v>#N/A</v>
          </cell>
          <cell r="BO291" t="e">
            <v>#N/A</v>
          </cell>
          <cell r="BP291">
            <v>0.92863399999999996</v>
          </cell>
          <cell r="BQ291">
            <v>0.92863399999999996</v>
          </cell>
          <cell r="BR291">
            <v>0.90726499999999999</v>
          </cell>
          <cell r="BS291">
            <v>0.89764500000000003</v>
          </cell>
          <cell r="BT291">
            <v>0.91635800000000001</v>
          </cell>
          <cell r="BU291">
            <v>0.87018099999999998</v>
          </cell>
          <cell r="BV291">
            <v>0.91905400000000004</v>
          </cell>
          <cell r="BW291">
            <v>0.97078699999999996</v>
          </cell>
          <cell r="BX291">
            <v>0.95347499999999996</v>
          </cell>
          <cell r="BY291">
            <v>0.97050599999999998</v>
          </cell>
          <cell r="BZ291" t="e">
            <v>#N/A</v>
          </cell>
          <cell r="CA291" t="e">
            <v>#N/A</v>
          </cell>
          <cell r="CB291" t="e">
            <v>#N/A</v>
          </cell>
          <cell r="CC291" t="e">
            <v>#N/A</v>
          </cell>
          <cell r="CD291" t="e">
            <v>#N/A</v>
          </cell>
          <cell r="CE291" t="e">
            <v>#N/A</v>
          </cell>
          <cell r="CF291" t="e">
            <v>#N/A</v>
          </cell>
          <cell r="CG291" t="e">
            <v>#N/A</v>
          </cell>
          <cell r="CH291" t="e">
            <v>#N/A</v>
          </cell>
          <cell r="CI291" t="e">
            <v>#N/A</v>
          </cell>
          <cell r="CJ291" t="e">
            <v>#N/A</v>
          </cell>
          <cell r="CK291" t="e">
            <v>#N/A</v>
          </cell>
          <cell r="CL291" t="e">
            <v>#N/A</v>
          </cell>
          <cell r="CM291" t="e">
            <v>#N/A</v>
          </cell>
          <cell r="CN291" t="e">
            <v>#N/A</v>
          </cell>
          <cell r="CO291" t="e">
            <v>#N/A</v>
          </cell>
          <cell r="CP291" t="e">
            <v>#N/A</v>
          </cell>
          <cell r="CQ291" t="e">
            <v>#N/A</v>
          </cell>
          <cell r="CR291" t="e">
            <v>#N/A</v>
          </cell>
          <cell r="CS291" t="e">
            <v>#N/A</v>
          </cell>
          <cell r="CT291" t="e">
            <v>#N/A</v>
          </cell>
          <cell r="CU291" t="e">
            <v>#N/A</v>
          </cell>
          <cell r="CV291" t="e">
            <v>#N/A</v>
          </cell>
          <cell r="CW291" t="e">
            <v>#N/A</v>
          </cell>
          <cell r="CX291" t="e">
            <v>#N/A</v>
          </cell>
          <cell r="CY291" t="e">
            <v>#N/A</v>
          </cell>
          <cell r="CZ291" t="e">
            <v>#N/A</v>
          </cell>
          <cell r="DA291" t="e">
            <v>#N/A</v>
          </cell>
          <cell r="DB291" t="e">
            <v>#N/A</v>
          </cell>
          <cell r="DC291" t="e">
            <v>#N/A</v>
          </cell>
          <cell r="DD291" t="e">
            <v>#N/A</v>
          </cell>
          <cell r="DE291" t="e">
            <v>#N/A</v>
          </cell>
          <cell r="DF291" t="e">
            <v>#N/A</v>
          </cell>
          <cell r="DG291" t="e">
            <v>#N/A</v>
          </cell>
          <cell r="DH291" t="e">
            <v>#N/A</v>
          </cell>
          <cell r="DI291" t="e">
            <v>#N/A</v>
          </cell>
          <cell r="DJ291" t="e">
            <v>#N/A</v>
          </cell>
          <cell r="DK291" t="e">
            <v>#N/A</v>
          </cell>
          <cell r="DL291" t="e">
            <v>#N/A</v>
          </cell>
          <cell r="DM291" t="e">
            <v>#N/A</v>
          </cell>
          <cell r="DN291" t="e">
            <v>#N/A</v>
          </cell>
          <cell r="DO291" t="e">
            <v>#N/A</v>
          </cell>
          <cell r="DP291" t="e">
            <v>#N/A</v>
          </cell>
          <cell r="DQ291" t="e">
            <v>#N/A</v>
          </cell>
          <cell r="DR291" t="e">
            <v>#N/A</v>
          </cell>
          <cell r="DS291" t="e">
            <v>#N/A</v>
          </cell>
          <cell r="DT291" t="e">
            <v>#N/A</v>
          </cell>
        </row>
        <row r="292">
          <cell r="A292" t="str">
            <v>CIGNA Capital Link 4</v>
          </cell>
          <cell r="B292" t="str">
            <v>PT Asuransi CIGNA</v>
          </cell>
          <cell r="D292" t="str">
            <v>Equity</v>
          </cell>
          <cell r="E292" t="str">
            <v>Managed</v>
          </cell>
          <cell r="X292">
            <v>1164.44</v>
          </cell>
          <cell r="Y292">
            <v>1164.44</v>
          </cell>
          <cell r="Z292">
            <v>1144.92</v>
          </cell>
          <cell r="AA292">
            <v>1115.17</v>
          </cell>
          <cell r="AB292">
            <v>1164.44</v>
          </cell>
          <cell r="AC292">
            <v>1164.44</v>
          </cell>
          <cell r="AD292">
            <v>1164.44</v>
          </cell>
          <cell r="AE292">
            <v>1164.44</v>
          </cell>
          <cell r="AF292">
            <v>1164.44</v>
          </cell>
          <cell r="AG292">
            <v>1144.92</v>
          </cell>
          <cell r="AH292">
            <v>1115.17</v>
          </cell>
          <cell r="AI292">
            <v>1173.57</v>
          </cell>
          <cell r="AJ292">
            <v>1056.21</v>
          </cell>
          <cell r="AK292">
            <v>1132.3499999999999</v>
          </cell>
          <cell r="AL292">
            <v>1220.23</v>
          </cell>
          <cell r="AM292">
            <v>1124.0899999999999</v>
          </cell>
          <cell r="AN292">
            <v>1133.2</v>
          </cell>
          <cell r="AO292">
            <v>1134.08</v>
          </cell>
          <cell r="AP292">
            <v>1093.54</v>
          </cell>
          <cell r="AQ292">
            <v>1030.3800000000001</v>
          </cell>
          <cell r="AR292">
            <v>1070.99</v>
          </cell>
          <cell r="AS292">
            <v>1134.8</v>
          </cell>
          <cell r="AT292">
            <v>1120.3</v>
          </cell>
          <cell r="AU292">
            <v>1146.1400000000001</v>
          </cell>
          <cell r="AV292">
            <v>1104.29</v>
          </cell>
          <cell r="AW292">
            <v>1000.53</v>
          </cell>
          <cell r="AX292" t="e">
            <v>#N/A</v>
          </cell>
          <cell r="AY292" t="e">
            <v>#N/A</v>
          </cell>
          <cell r="AZ292" t="e">
            <v>#N/A</v>
          </cell>
          <cell r="BA292" t="e">
            <v>#N/A</v>
          </cell>
          <cell r="BB292" t="e">
            <v>#N/A</v>
          </cell>
          <cell r="BC292" t="e">
            <v>#N/A</v>
          </cell>
          <cell r="BD292" t="e">
            <v>#N/A</v>
          </cell>
          <cell r="BE292" t="e">
            <v>#N/A</v>
          </cell>
          <cell r="BF292" t="e">
            <v>#N/A</v>
          </cell>
          <cell r="BG292" t="e">
            <v>#N/A</v>
          </cell>
          <cell r="BH292" t="e">
            <v>#N/A</v>
          </cell>
          <cell r="BI292" t="e">
            <v>#N/A</v>
          </cell>
          <cell r="BJ292" t="e">
            <v>#N/A</v>
          </cell>
          <cell r="BK292" t="e">
            <v>#N/A</v>
          </cell>
          <cell r="BL292" t="e">
            <v>#N/A</v>
          </cell>
          <cell r="BM292" t="e">
            <v>#N/A</v>
          </cell>
          <cell r="BN292" t="e">
            <v>#N/A</v>
          </cell>
          <cell r="BO292" t="e">
            <v>#N/A</v>
          </cell>
          <cell r="BP292">
            <v>0.94264000000000003</v>
          </cell>
          <cell r="BQ292">
            <v>0.94264000000000003</v>
          </cell>
          <cell r="BR292">
            <v>0.919798</v>
          </cell>
          <cell r="BS292">
            <v>0.909609</v>
          </cell>
          <cell r="BT292">
            <v>0.93020999999999998</v>
          </cell>
          <cell r="BU292">
            <v>0.88253999999999999</v>
          </cell>
          <cell r="BV292">
            <v>0.93413199999999996</v>
          </cell>
          <cell r="BW292">
            <v>0.99068199999999995</v>
          </cell>
          <cell r="BX292">
            <v>0.97428400000000004</v>
          </cell>
          <cell r="BY292" t="e">
            <v>#N/A</v>
          </cell>
          <cell r="BZ292" t="e">
            <v>#N/A</v>
          </cell>
          <cell r="CA292" t="e">
            <v>#N/A</v>
          </cell>
          <cell r="CB292" t="e">
            <v>#N/A</v>
          </cell>
          <cell r="CC292" t="e">
            <v>#N/A</v>
          </cell>
          <cell r="CD292" t="e">
            <v>#N/A</v>
          </cell>
          <cell r="CE292" t="e">
            <v>#N/A</v>
          </cell>
          <cell r="CF292" t="e">
            <v>#N/A</v>
          </cell>
          <cell r="CG292" t="e">
            <v>#N/A</v>
          </cell>
          <cell r="CH292" t="e">
            <v>#N/A</v>
          </cell>
          <cell r="CI292" t="e">
            <v>#N/A</v>
          </cell>
          <cell r="CJ292" t="e">
            <v>#N/A</v>
          </cell>
          <cell r="CK292" t="e">
            <v>#N/A</v>
          </cell>
          <cell r="CL292" t="e">
            <v>#N/A</v>
          </cell>
          <cell r="CM292" t="e">
            <v>#N/A</v>
          </cell>
          <cell r="CN292" t="e">
            <v>#N/A</v>
          </cell>
          <cell r="CO292" t="e">
            <v>#N/A</v>
          </cell>
          <cell r="CP292" t="e">
            <v>#N/A</v>
          </cell>
          <cell r="CQ292" t="e">
            <v>#N/A</v>
          </cell>
          <cell r="CR292" t="e">
            <v>#N/A</v>
          </cell>
          <cell r="CS292" t="e">
            <v>#N/A</v>
          </cell>
          <cell r="CT292" t="e">
            <v>#N/A</v>
          </cell>
          <cell r="CU292" t="e">
            <v>#N/A</v>
          </cell>
          <cell r="CV292" t="e">
            <v>#N/A</v>
          </cell>
          <cell r="CW292" t="e">
            <v>#N/A</v>
          </cell>
          <cell r="CX292" t="e">
            <v>#N/A</v>
          </cell>
          <cell r="CY292" t="e">
            <v>#N/A</v>
          </cell>
          <cell r="CZ292" t="e">
            <v>#N/A</v>
          </cell>
          <cell r="DA292" t="e">
            <v>#N/A</v>
          </cell>
          <cell r="DB292" t="e">
            <v>#N/A</v>
          </cell>
          <cell r="DC292" t="e">
            <v>#N/A</v>
          </cell>
          <cell r="DD292" t="e">
            <v>#N/A</v>
          </cell>
          <cell r="DE292" t="e">
            <v>#N/A</v>
          </cell>
          <cell r="DF292" t="e">
            <v>#N/A</v>
          </cell>
          <cell r="DG292" t="e">
            <v>#N/A</v>
          </cell>
          <cell r="DH292" t="e">
            <v>#N/A</v>
          </cell>
          <cell r="DI292" t="e">
            <v>#N/A</v>
          </cell>
          <cell r="DJ292" t="e">
            <v>#N/A</v>
          </cell>
          <cell r="DK292" t="e">
            <v>#N/A</v>
          </cell>
          <cell r="DL292" t="e">
            <v>#N/A</v>
          </cell>
          <cell r="DM292" t="e">
            <v>#N/A</v>
          </cell>
          <cell r="DN292" t="e">
            <v>#N/A</v>
          </cell>
          <cell r="DO292" t="e">
            <v>#N/A</v>
          </cell>
          <cell r="DP292" t="e">
            <v>#N/A</v>
          </cell>
          <cell r="DQ292" t="e">
            <v>#N/A</v>
          </cell>
          <cell r="DR292" t="e">
            <v>#N/A</v>
          </cell>
          <cell r="DS292" t="e">
            <v>#N/A</v>
          </cell>
          <cell r="DT292" t="e">
            <v>#N/A</v>
          </cell>
        </row>
        <row r="293">
          <cell r="A293" t="str">
            <v>ACE Rupiah Equity Fund</v>
          </cell>
          <cell r="B293" t="str">
            <v>PT ACE Life Assurance</v>
          </cell>
          <cell r="D293" t="str">
            <v>Fixed</v>
          </cell>
          <cell r="E293" t="str">
            <v>Equity</v>
          </cell>
          <cell r="X293">
            <v>1234.97</v>
          </cell>
          <cell r="Y293">
            <v>1234.97</v>
          </cell>
          <cell r="Z293">
            <v>1193.19</v>
          </cell>
          <cell r="AA293">
            <v>1152.6400000000001</v>
          </cell>
          <cell r="AB293">
            <v>1234.97</v>
          </cell>
          <cell r="AC293">
            <v>1234.97</v>
          </cell>
          <cell r="AD293">
            <v>1234.97</v>
          </cell>
          <cell r="AE293">
            <v>1234.97</v>
          </cell>
          <cell r="AF293">
            <v>1234.97</v>
          </cell>
          <cell r="AG293">
            <v>1193.19</v>
          </cell>
          <cell r="AH293">
            <v>1152.6400000000001</v>
          </cell>
          <cell r="AI293">
            <v>1174.47</v>
          </cell>
          <cell r="AJ293">
            <v>1131.8599999999999</v>
          </cell>
          <cell r="AK293">
            <v>1116.9100000000001</v>
          </cell>
          <cell r="AL293">
            <v>1089.02</v>
          </cell>
          <cell r="AM293">
            <v>1060.71</v>
          </cell>
          <cell r="AN293">
            <v>1057.17</v>
          </cell>
          <cell r="AO293">
            <v>1043.02</v>
          </cell>
          <cell r="AP293">
            <v>1014.1</v>
          </cell>
          <cell r="AQ293">
            <v>969.65</v>
          </cell>
          <cell r="AR293">
            <v>963.24</v>
          </cell>
          <cell r="AS293">
            <v>1004.52</v>
          </cell>
          <cell r="AT293">
            <v>1020.5</v>
          </cell>
          <cell r="AU293">
            <v>1034.5899999999999</v>
          </cell>
          <cell r="AV293">
            <v>1028.07</v>
          </cell>
          <cell r="AW293">
            <v>1001.35</v>
          </cell>
          <cell r="AX293" t="e">
            <v>#N/A</v>
          </cell>
          <cell r="AY293" t="e">
            <v>#N/A</v>
          </cell>
          <cell r="AZ293" t="e">
            <v>#N/A</v>
          </cell>
          <cell r="BA293" t="e">
            <v>#N/A</v>
          </cell>
          <cell r="BB293" t="e">
            <v>#N/A</v>
          </cell>
          <cell r="BC293" t="e">
            <v>#N/A</v>
          </cell>
          <cell r="BD293" t="e">
            <v>#N/A</v>
          </cell>
          <cell r="BE293" t="e">
            <v>#N/A</v>
          </cell>
          <cell r="BF293" t="e">
            <v>#N/A</v>
          </cell>
          <cell r="BG293" t="e">
            <v>#N/A</v>
          </cell>
          <cell r="BH293" t="e">
            <v>#N/A</v>
          </cell>
          <cell r="BI293" t="e">
            <v>#N/A</v>
          </cell>
          <cell r="BJ293" t="e">
            <v>#N/A</v>
          </cell>
          <cell r="BK293" t="e">
            <v>#N/A</v>
          </cell>
          <cell r="BL293" t="e">
            <v>#N/A</v>
          </cell>
          <cell r="BM293" t="e">
            <v>#N/A</v>
          </cell>
          <cell r="BN293" t="e">
            <v>#N/A</v>
          </cell>
          <cell r="BO293" t="e">
            <v>#N/A</v>
          </cell>
          <cell r="BP293">
            <v>2243.8964000000001</v>
          </cell>
          <cell r="BQ293">
            <v>2243.8964000000001</v>
          </cell>
          <cell r="BR293">
            <v>2214.7206000000001</v>
          </cell>
          <cell r="BS293">
            <v>2154.9319</v>
          </cell>
          <cell r="BT293">
            <v>2259.5762</v>
          </cell>
          <cell r="BU293" t="e">
            <v>#N/A</v>
          </cell>
          <cell r="BV293">
            <v>2237.4468000000002</v>
          </cell>
          <cell r="BW293">
            <v>2414.6239</v>
          </cell>
          <cell r="BX293">
            <v>2224.4376000000002</v>
          </cell>
          <cell r="BY293">
            <v>2237.5513999999998</v>
          </cell>
          <cell r="BZ293">
            <v>2231.4353999999998</v>
          </cell>
          <cell r="CA293">
            <v>2159.3420000000001</v>
          </cell>
          <cell r="CB293">
            <v>2025.0953</v>
          </cell>
          <cell r="CC293">
            <v>2071.0382</v>
          </cell>
          <cell r="CD293">
            <v>2188.2898</v>
          </cell>
          <cell r="CE293">
            <v>2167.0302000000001</v>
          </cell>
          <cell r="CF293">
            <v>2198.3584999999998</v>
          </cell>
          <cell r="CG293">
            <v>2139.8843999999999</v>
          </cell>
          <cell r="CH293">
            <v>1934.6486</v>
          </cell>
          <cell r="CI293">
            <v>1950.6668999999999</v>
          </cell>
          <cell r="CJ293">
            <v>1824.0085999999999</v>
          </cell>
          <cell r="CK293">
            <v>1721.6813</v>
          </cell>
          <cell r="CL293">
            <v>1835.3889999999999</v>
          </cell>
          <cell r="CM293">
            <v>1773.7007000000001</v>
          </cell>
          <cell r="CN293">
            <v>1658.18</v>
          </cell>
          <cell r="CO293">
            <v>1692.6806999999999</v>
          </cell>
          <cell r="CP293">
            <v>1639.8204000000001</v>
          </cell>
          <cell r="CQ293">
            <v>1547.5352</v>
          </cell>
          <cell r="CR293">
            <v>1515.6648</v>
          </cell>
          <cell r="CS293">
            <v>1561.8423</v>
          </cell>
          <cell r="CT293">
            <v>1501.8493000000001</v>
          </cell>
          <cell r="CU293">
            <v>1449.3353999999999</v>
          </cell>
          <cell r="CV293">
            <v>1250.3425</v>
          </cell>
          <cell r="CW293">
            <v>1150.6786999999999</v>
          </cell>
          <cell r="CX293">
            <v>995.19219999999996</v>
          </cell>
          <cell r="CY293" t="e">
            <v>#N/A</v>
          </cell>
          <cell r="CZ293" t="e">
            <v>#N/A</v>
          </cell>
          <cell r="DA293" t="e">
            <v>#N/A</v>
          </cell>
          <cell r="DB293" t="e">
            <v>#N/A</v>
          </cell>
          <cell r="DC293" t="e">
            <v>#N/A</v>
          </cell>
          <cell r="DD293" t="e">
            <v>#N/A</v>
          </cell>
          <cell r="DE293" t="e">
            <v>#N/A</v>
          </cell>
          <cell r="DF293" t="e">
            <v>#N/A</v>
          </cell>
          <cell r="DG293" t="e">
            <v>#N/A</v>
          </cell>
          <cell r="DH293" t="e">
            <v>#N/A</v>
          </cell>
          <cell r="DI293" t="e">
            <v>#N/A</v>
          </cell>
          <cell r="DJ293" t="e">
            <v>#N/A</v>
          </cell>
          <cell r="DK293" t="e">
            <v>#N/A</v>
          </cell>
          <cell r="DL293" t="e">
            <v>#N/A</v>
          </cell>
          <cell r="DM293" t="e">
            <v>#N/A</v>
          </cell>
          <cell r="DN293" t="e">
            <v>#N/A</v>
          </cell>
          <cell r="DO293" t="e">
            <v>#N/A</v>
          </cell>
          <cell r="DP293" t="e">
            <v>#N/A</v>
          </cell>
          <cell r="DQ293" t="e">
            <v>#N/A</v>
          </cell>
          <cell r="DR293" t="e">
            <v>#N/A</v>
          </cell>
          <cell r="DS293" t="e">
            <v>#N/A</v>
          </cell>
          <cell r="DT293" t="e">
            <v>#N/A</v>
          </cell>
        </row>
        <row r="294">
          <cell r="A294" t="str">
            <v>ACE Rupiah Managed Fund</v>
          </cell>
          <cell r="B294" t="str">
            <v>PT ACE Life Assurance</v>
          </cell>
          <cell r="D294" t="str">
            <v>Cash</v>
          </cell>
          <cell r="E294" t="str">
            <v>Managed</v>
          </cell>
          <cell r="X294">
            <v>1060.1199999999999</v>
          </cell>
          <cell r="Y294">
            <v>1060.1199999999999</v>
          </cell>
          <cell r="Z294">
            <v>1056.58</v>
          </cell>
          <cell r="AA294">
            <v>1053.1199999999999</v>
          </cell>
          <cell r="AB294">
            <v>1060.1199999999999</v>
          </cell>
          <cell r="AC294">
            <v>1060.1199999999999</v>
          </cell>
          <cell r="AD294">
            <v>1060.1199999999999</v>
          </cell>
          <cell r="AE294">
            <v>1060.1199999999999</v>
          </cell>
          <cell r="AF294">
            <v>1060.1199999999999</v>
          </cell>
          <cell r="AG294">
            <v>1056.58</v>
          </cell>
          <cell r="AH294">
            <v>1053.1199999999999</v>
          </cell>
          <cell r="AI294">
            <v>1049.46</v>
          </cell>
          <cell r="AJ294">
            <v>1046.33</v>
          </cell>
          <cell r="AK294">
            <v>1042.53</v>
          </cell>
          <cell r="AL294">
            <v>1039.29</v>
          </cell>
          <cell r="AM294">
            <v>1035.93</v>
          </cell>
          <cell r="AN294">
            <v>1032.71</v>
          </cell>
          <cell r="AO294">
            <v>1029.1099999999999</v>
          </cell>
          <cell r="AP294">
            <v>1025.96</v>
          </cell>
          <cell r="AQ294">
            <v>1022.04</v>
          </cell>
          <cell r="AR294">
            <v>1019.07</v>
          </cell>
          <cell r="AS294">
            <v>1015.84</v>
          </cell>
          <cell r="AT294">
            <v>1012.76</v>
          </cell>
          <cell r="AU294">
            <v>1009.06</v>
          </cell>
          <cell r="AV294">
            <v>1005.39</v>
          </cell>
          <cell r="AW294">
            <v>1001.72</v>
          </cell>
          <cell r="AX294" t="e">
            <v>#N/A</v>
          </cell>
          <cell r="AY294" t="e">
            <v>#N/A</v>
          </cell>
          <cell r="AZ294" t="e">
            <v>#N/A</v>
          </cell>
          <cell r="BA294" t="e">
            <v>#N/A</v>
          </cell>
          <cell r="BB294" t="e">
            <v>#N/A</v>
          </cell>
          <cell r="BC294" t="e">
            <v>#N/A</v>
          </cell>
          <cell r="BD294" t="e">
            <v>#N/A</v>
          </cell>
          <cell r="BE294" t="e">
            <v>#N/A</v>
          </cell>
          <cell r="BF294" t="e">
            <v>#N/A</v>
          </cell>
          <cell r="BG294" t="e">
            <v>#N/A</v>
          </cell>
          <cell r="BH294" t="e">
            <v>#N/A</v>
          </cell>
          <cell r="BI294" t="e">
            <v>#N/A</v>
          </cell>
          <cell r="BJ294" t="e">
            <v>#N/A</v>
          </cell>
          <cell r="BK294" t="e">
            <v>#N/A</v>
          </cell>
          <cell r="BL294" t="e">
            <v>#N/A</v>
          </cell>
          <cell r="BM294" t="e">
            <v>#N/A</v>
          </cell>
          <cell r="BN294" t="e">
            <v>#N/A</v>
          </cell>
          <cell r="BO294" t="e">
            <v>#N/A</v>
          </cell>
          <cell r="BP294">
            <v>1798.4402</v>
          </cell>
          <cell r="BQ294">
            <v>1798.4402</v>
          </cell>
          <cell r="BR294">
            <v>1785.2067999999999</v>
          </cell>
          <cell r="BS294">
            <v>1752.2497000000001</v>
          </cell>
          <cell r="BT294">
            <v>1798.6546000000001</v>
          </cell>
          <cell r="BU294" t="e">
            <v>#N/A</v>
          </cell>
          <cell r="BV294">
            <v>1783.0775000000001</v>
          </cell>
          <cell r="BW294">
            <v>1840.7678000000001</v>
          </cell>
          <cell r="BX294">
            <v>1744.2602999999999</v>
          </cell>
          <cell r="BY294">
            <v>1738.9689000000001</v>
          </cell>
          <cell r="BZ294">
            <v>1728.1498999999999</v>
          </cell>
          <cell r="CA294">
            <v>1697.1357</v>
          </cell>
          <cell r="CB294">
            <v>1626.7519</v>
          </cell>
          <cell r="CC294">
            <v>1655.9328</v>
          </cell>
          <cell r="CD294">
            <v>1721.4104</v>
          </cell>
          <cell r="CE294">
            <v>1711.8671999999999</v>
          </cell>
          <cell r="CF294">
            <v>1727.9993999999999</v>
          </cell>
          <cell r="CG294">
            <v>1697.203</v>
          </cell>
          <cell r="CH294">
            <v>1596.4452000000001</v>
          </cell>
          <cell r="CI294">
            <v>1594.3468</v>
          </cell>
          <cell r="CJ294">
            <v>1539.5081</v>
          </cell>
          <cell r="CK294">
            <v>1483.1188</v>
          </cell>
          <cell r="CL294">
            <v>1537.5364</v>
          </cell>
          <cell r="CM294">
            <v>1499.5809999999999</v>
          </cell>
          <cell r="CN294">
            <v>1436.1628000000001</v>
          </cell>
          <cell r="CO294">
            <v>1453.2333000000001</v>
          </cell>
          <cell r="CP294">
            <v>1416.8326999999999</v>
          </cell>
          <cell r="CQ294">
            <v>1361.2538999999999</v>
          </cell>
          <cell r="CR294">
            <v>1338.9919</v>
          </cell>
          <cell r="CS294">
            <v>1353.8996999999999</v>
          </cell>
          <cell r="CT294">
            <v>1319.1463000000001</v>
          </cell>
          <cell r="CU294">
            <v>1300.8538000000001</v>
          </cell>
          <cell r="CV294">
            <v>1171.9616000000001</v>
          </cell>
          <cell r="CW294">
            <v>1108.4888000000001</v>
          </cell>
          <cell r="CX294">
            <v>1023.1525</v>
          </cell>
          <cell r="CY294" t="e">
            <v>#N/A</v>
          </cell>
          <cell r="CZ294" t="e">
            <v>#N/A</v>
          </cell>
          <cell r="DA294" t="e">
            <v>#N/A</v>
          </cell>
          <cell r="DB294" t="e">
            <v>#N/A</v>
          </cell>
          <cell r="DC294" t="e">
            <v>#N/A</v>
          </cell>
          <cell r="DD294" t="e">
            <v>#N/A</v>
          </cell>
          <cell r="DE294" t="e">
            <v>#N/A</v>
          </cell>
          <cell r="DF294" t="e">
            <v>#N/A</v>
          </cell>
          <cell r="DG294" t="e">
            <v>#N/A</v>
          </cell>
          <cell r="DH294" t="e">
            <v>#N/A</v>
          </cell>
          <cell r="DI294" t="e">
            <v>#N/A</v>
          </cell>
          <cell r="DJ294" t="e">
            <v>#N/A</v>
          </cell>
          <cell r="DK294" t="e">
            <v>#N/A</v>
          </cell>
          <cell r="DL294" t="e">
            <v>#N/A</v>
          </cell>
          <cell r="DM294" t="e">
            <v>#N/A</v>
          </cell>
          <cell r="DN294" t="e">
            <v>#N/A</v>
          </cell>
          <cell r="DO294" t="e">
            <v>#N/A</v>
          </cell>
          <cell r="DP294" t="e">
            <v>#N/A</v>
          </cell>
          <cell r="DQ294" t="e">
            <v>#N/A</v>
          </cell>
          <cell r="DR294" t="e">
            <v>#N/A</v>
          </cell>
          <cell r="DS294" t="e">
            <v>#N/A</v>
          </cell>
          <cell r="DT294" t="e">
            <v>#N/A</v>
          </cell>
        </row>
        <row r="295">
          <cell r="A295" t="str">
            <v>ACE Rupiah Stable Fund</v>
          </cell>
          <cell r="B295" t="str">
            <v>PT ACE Life Assurance</v>
          </cell>
          <cell r="D295" t="str">
            <v>Equity</v>
          </cell>
          <cell r="E295" t="str">
            <v>Equity</v>
          </cell>
          <cell r="X295">
            <v>1002.73</v>
          </cell>
          <cell r="Y295">
            <v>1002.73</v>
          </cell>
          <cell r="Z295">
            <v>988.93</v>
          </cell>
          <cell r="AA295">
            <v>963.76</v>
          </cell>
          <cell r="AB295">
            <v>1002.73</v>
          </cell>
          <cell r="AC295">
            <v>1002.73</v>
          </cell>
          <cell r="AD295">
            <v>1002.73</v>
          </cell>
          <cell r="AE295">
            <v>1002.73</v>
          </cell>
          <cell r="AF295">
            <v>1002.73</v>
          </cell>
          <cell r="AG295">
            <v>988.93</v>
          </cell>
          <cell r="AH295">
            <v>963.76</v>
          </cell>
          <cell r="AI295">
            <v>1012.71</v>
          </cell>
          <cell r="AJ295">
            <v>917.54</v>
          </cell>
          <cell r="AK295">
            <v>1010.87</v>
          </cell>
          <cell r="AL295">
            <v>1088.07</v>
          </cell>
          <cell r="AM295">
            <v>1003.06</v>
          </cell>
          <cell r="AN295">
            <v>1010.45</v>
          </cell>
          <cell r="AO295">
            <v>1013.03</v>
          </cell>
          <cell r="AP295">
            <v>975.01</v>
          </cell>
          <cell r="AQ295">
            <v>920.13</v>
          </cell>
          <cell r="AR295">
            <v>959.26</v>
          </cell>
          <cell r="AS295">
            <v>1016.37</v>
          </cell>
          <cell r="AT295">
            <v>1000.05</v>
          </cell>
          <cell r="AU295" t="e">
            <v>#N/A</v>
          </cell>
          <cell r="AV295" t="e">
            <v>#N/A</v>
          </cell>
          <cell r="AW295" t="e">
            <v>#N/A</v>
          </cell>
          <cell r="AX295" t="e">
            <v>#N/A</v>
          </cell>
          <cell r="AY295" t="e">
            <v>#N/A</v>
          </cell>
          <cell r="AZ295" t="e">
            <v>#N/A</v>
          </cell>
          <cell r="BA295" t="e">
            <v>#N/A</v>
          </cell>
          <cell r="BB295" t="e">
            <v>#N/A</v>
          </cell>
          <cell r="BC295" t="e">
            <v>#N/A</v>
          </cell>
          <cell r="BD295" t="e">
            <v>#N/A</v>
          </cell>
          <cell r="BE295" t="e">
            <v>#N/A</v>
          </cell>
          <cell r="BF295" t="e">
            <v>#N/A</v>
          </cell>
          <cell r="BG295" t="e">
            <v>#N/A</v>
          </cell>
          <cell r="BH295" t="e">
            <v>#N/A</v>
          </cell>
          <cell r="BI295" t="e">
            <v>#N/A</v>
          </cell>
          <cell r="BJ295" t="e">
            <v>#N/A</v>
          </cell>
          <cell r="BK295" t="e">
            <v>#N/A</v>
          </cell>
          <cell r="BL295" t="e">
            <v>#N/A</v>
          </cell>
          <cell r="BM295" t="e">
            <v>#N/A</v>
          </cell>
          <cell r="BN295" t="e">
            <v>#N/A</v>
          </cell>
          <cell r="BO295" t="e">
            <v>#N/A</v>
          </cell>
          <cell r="BP295">
            <v>1483.4501</v>
          </cell>
          <cell r="BQ295">
            <v>1483.4501</v>
          </cell>
          <cell r="BR295">
            <v>1426.5746999999999</v>
          </cell>
          <cell r="BS295">
            <v>1376.9150999999999</v>
          </cell>
          <cell r="BT295">
            <v>1404.4345000000001</v>
          </cell>
          <cell r="BU295" t="e">
            <v>#N/A</v>
          </cell>
          <cell r="BV295">
            <v>1343.6268</v>
          </cell>
          <cell r="BW295">
            <v>1307.7845</v>
          </cell>
          <cell r="BX295">
            <v>1273.1378</v>
          </cell>
          <cell r="BY295">
            <v>1268.3169</v>
          </cell>
          <cell r="BZ295">
            <v>1248.0015000000001</v>
          </cell>
          <cell r="CA295">
            <v>1215.2879</v>
          </cell>
          <cell r="CB295">
            <v>1173.3334</v>
          </cell>
          <cell r="CC295">
            <v>1169.9201</v>
          </cell>
          <cell r="CD295">
            <v>1215.7769000000001</v>
          </cell>
          <cell r="CE295">
            <v>1236.1422</v>
          </cell>
          <cell r="CF295">
            <v>1247.1349</v>
          </cell>
          <cell r="CG295">
            <v>1232.5877</v>
          </cell>
          <cell r="CH295">
            <v>1188.8670999999999</v>
          </cell>
          <cell r="CI295">
            <v>1181.8643</v>
          </cell>
          <cell r="CJ295">
            <v>1164.2638999999999</v>
          </cell>
          <cell r="CK295">
            <v>1111.0848000000001</v>
          </cell>
          <cell r="CL295">
            <v>1133.4214999999999</v>
          </cell>
          <cell r="CM295">
            <v>1110.742</v>
          </cell>
          <cell r="CN295">
            <v>1079.5640000000001</v>
          </cell>
          <cell r="CO295">
            <v>1074.4226000000001</v>
          </cell>
          <cell r="CP295">
            <v>1050.5193999999999</v>
          </cell>
          <cell r="CQ295">
            <v>1038.6111000000001</v>
          </cell>
          <cell r="CR295">
            <v>1022.472</v>
          </cell>
          <cell r="CS295">
            <v>1029.3286000000001</v>
          </cell>
          <cell r="CT295">
            <v>1002.4371</v>
          </cell>
          <cell r="CU295">
            <v>1014.4856</v>
          </cell>
          <cell r="CV295" t="e">
            <v>#N/A</v>
          </cell>
          <cell r="CW295" t="e">
            <v>#N/A</v>
          </cell>
          <cell r="CX295" t="e">
            <v>#N/A</v>
          </cell>
          <cell r="CY295" t="e">
            <v>#N/A</v>
          </cell>
          <cell r="CZ295" t="e">
            <v>#N/A</v>
          </cell>
          <cell r="DA295" t="e">
            <v>#N/A</v>
          </cell>
          <cell r="DB295" t="e">
            <v>#N/A</v>
          </cell>
          <cell r="DC295" t="e">
            <v>#N/A</v>
          </cell>
          <cell r="DD295" t="e">
            <v>#N/A</v>
          </cell>
          <cell r="DE295" t="e">
            <v>#N/A</v>
          </cell>
          <cell r="DF295" t="e">
            <v>#N/A</v>
          </cell>
          <cell r="DG295" t="e">
            <v>#N/A</v>
          </cell>
          <cell r="DH295" t="e">
            <v>#N/A</v>
          </cell>
          <cell r="DI295" t="e">
            <v>#N/A</v>
          </cell>
          <cell r="DJ295" t="e">
            <v>#N/A</v>
          </cell>
          <cell r="DK295" t="e">
            <v>#N/A</v>
          </cell>
          <cell r="DL295" t="e">
            <v>#N/A</v>
          </cell>
          <cell r="DM295" t="e">
            <v>#N/A</v>
          </cell>
          <cell r="DN295" t="e">
            <v>#N/A</v>
          </cell>
          <cell r="DO295" t="e">
            <v>#N/A</v>
          </cell>
          <cell r="DP295" t="e">
            <v>#N/A</v>
          </cell>
          <cell r="DQ295" t="e">
            <v>#N/A</v>
          </cell>
          <cell r="DR295" t="e">
            <v>#N/A</v>
          </cell>
          <cell r="DS295" t="e">
            <v>#N/A</v>
          </cell>
          <cell r="DT295" t="e">
            <v>#N/A</v>
          </cell>
        </row>
        <row r="296">
          <cell r="A296" t="str">
            <v>ACE USD Stable Fund</v>
          </cell>
          <cell r="B296" t="str">
            <v>PT ACE Life Assurance</v>
          </cell>
          <cell r="D296" t="str">
            <v>Fixed</v>
          </cell>
          <cell r="E296" t="str">
            <v>Fixed</v>
          </cell>
          <cell r="X296">
            <v>1190.3</v>
          </cell>
          <cell r="Y296">
            <v>1190.3</v>
          </cell>
          <cell r="Z296">
            <v>1149.7</v>
          </cell>
          <cell r="AA296">
            <v>1110.22</v>
          </cell>
          <cell r="AB296">
            <v>1190.3</v>
          </cell>
          <cell r="AC296">
            <v>1190.3</v>
          </cell>
          <cell r="AD296">
            <v>1190.3</v>
          </cell>
          <cell r="AE296">
            <v>1190.3</v>
          </cell>
          <cell r="AF296">
            <v>1190.3</v>
          </cell>
          <cell r="AG296">
            <v>1149.7</v>
          </cell>
          <cell r="AH296">
            <v>1110.22</v>
          </cell>
          <cell r="AI296">
            <v>1133.68</v>
          </cell>
          <cell r="AJ296">
            <v>1098.8399999999999</v>
          </cell>
          <cell r="AK296">
            <v>1087.3499999999999</v>
          </cell>
          <cell r="AL296">
            <v>1058.1099999999999</v>
          </cell>
          <cell r="AM296">
            <v>1031.18</v>
          </cell>
          <cell r="AN296">
            <v>1026.76</v>
          </cell>
          <cell r="AO296">
            <v>1014.3</v>
          </cell>
          <cell r="AP296">
            <v>987.07</v>
          </cell>
          <cell r="AQ296">
            <v>943.43</v>
          </cell>
          <cell r="AR296">
            <v>932.34</v>
          </cell>
          <cell r="AS296">
            <v>977.72</v>
          </cell>
          <cell r="AT296">
            <v>999.03</v>
          </cell>
          <cell r="AU296" t="e">
            <v>#N/A</v>
          </cell>
          <cell r="AV296" t="e">
            <v>#N/A</v>
          </cell>
          <cell r="AW296" t="e">
            <v>#N/A</v>
          </cell>
          <cell r="AX296" t="e">
            <v>#N/A</v>
          </cell>
          <cell r="AY296" t="e">
            <v>#N/A</v>
          </cell>
          <cell r="AZ296" t="e">
            <v>#N/A</v>
          </cell>
          <cell r="BA296" t="e">
            <v>#N/A</v>
          </cell>
          <cell r="BB296" t="e">
            <v>#N/A</v>
          </cell>
          <cell r="BC296" t="e">
            <v>#N/A</v>
          </cell>
          <cell r="BD296" t="e">
            <v>#N/A</v>
          </cell>
          <cell r="BE296" t="e">
            <v>#N/A</v>
          </cell>
          <cell r="BF296" t="e">
            <v>#N/A</v>
          </cell>
          <cell r="BG296" t="e">
            <v>#N/A</v>
          </cell>
          <cell r="BH296" t="e">
            <v>#N/A</v>
          </cell>
          <cell r="BI296" t="e">
            <v>#N/A</v>
          </cell>
          <cell r="BJ296" t="e">
            <v>#N/A</v>
          </cell>
          <cell r="BK296" t="e">
            <v>#N/A</v>
          </cell>
          <cell r="BL296" t="e">
            <v>#N/A</v>
          </cell>
          <cell r="BM296" t="e">
            <v>#N/A</v>
          </cell>
          <cell r="BN296" t="e">
            <v>#N/A</v>
          </cell>
          <cell r="BO296" t="e">
            <v>#N/A</v>
          </cell>
          <cell r="BP296">
            <v>1.0389999999999999</v>
          </cell>
          <cell r="BQ296">
            <v>1.0389999999999999</v>
          </cell>
          <cell r="BR296">
            <v>1.0287999999999999</v>
          </cell>
          <cell r="BS296">
            <v>1.0176000000000001</v>
          </cell>
          <cell r="BT296">
            <v>1.0219</v>
          </cell>
          <cell r="BU296" t="e">
            <v>#N/A</v>
          </cell>
          <cell r="BV296">
            <v>1.0350999999999999</v>
          </cell>
          <cell r="BW296">
            <v>1.0297000000000001</v>
          </cell>
          <cell r="BX296">
            <v>1.0157</v>
          </cell>
          <cell r="BY296">
            <v>1.0076000000000001</v>
          </cell>
          <cell r="BZ296" t="e">
            <v>#N/A</v>
          </cell>
          <cell r="CA296" t="e">
            <v>#N/A</v>
          </cell>
          <cell r="CB296" t="e">
            <v>#N/A</v>
          </cell>
          <cell r="CC296" t="e">
            <v>#N/A</v>
          </cell>
          <cell r="CD296" t="e">
            <v>#N/A</v>
          </cell>
          <cell r="CE296" t="e">
            <v>#N/A</v>
          </cell>
          <cell r="CF296" t="e">
            <v>#N/A</v>
          </cell>
          <cell r="CG296" t="e">
            <v>#N/A</v>
          </cell>
          <cell r="CH296" t="e">
            <v>#N/A</v>
          </cell>
          <cell r="CI296" t="e">
            <v>#N/A</v>
          </cell>
          <cell r="CJ296" t="e">
            <v>#N/A</v>
          </cell>
          <cell r="CK296" t="e">
            <v>#N/A</v>
          </cell>
          <cell r="CL296" t="e">
            <v>#N/A</v>
          </cell>
          <cell r="CM296" t="e">
            <v>#N/A</v>
          </cell>
          <cell r="CN296" t="e">
            <v>#N/A</v>
          </cell>
          <cell r="CO296" t="e">
            <v>#N/A</v>
          </cell>
          <cell r="CP296" t="e">
            <v>#N/A</v>
          </cell>
          <cell r="CQ296" t="e">
            <v>#N/A</v>
          </cell>
          <cell r="CR296" t="e">
            <v>#N/A</v>
          </cell>
          <cell r="CS296" t="e">
            <v>#N/A</v>
          </cell>
          <cell r="CT296" t="e">
            <v>#N/A</v>
          </cell>
          <cell r="CU296" t="e">
            <v>#N/A</v>
          </cell>
          <cell r="CV296" t="e">
            <v>#N/A</v>
          </cell>
          <cell r="CW296" t="e">
            <v>#N/A</v>
          </cell>
          <cell r="CX296" t="e">
            <v>#N/A</v>
          </cell>
          <cell r="CY296" t="e">
            <v>#N/A</v>
          </cell>
          <cell r="CZ296" t="e">
            <v>#N/A</v>
          </cell>
          <cell r="DA296" t="e">
            <v>#N/A</v>
          </cell>
          <cell r="DB296" t="e">
            <v>#N/A</v>
          </cell>
          <cell r="DC296" t="e">
            <v>#N/A</v>
          </cell>
          <cell r="DD296" t="e">
            <v>#N/A</v>
          </cell>
          <cell r="DE296" t="e">
            <v>#N/A</v>
          </cell>
          <cell r="DF296" t="e">
            <v>#N/A</v>
          </cell>
          <cell r="DG296" t="e">
            <v>#N/A</v>
          </cell>
          <cell r="DH296" t="e">
            <v>#N/A</v>
          </cell>
          <cell r="DI296" t="e">
            <v>#N/A</v>
          </cell>
          <cell r="DJ296" t="e">
            <v>#N/A</v>
          </cell>
          <cell r="DK296" t="e">
            <v>#N/A</v>
          </cell>
          <cell r="DL296" t="e">
            <v>#N/A</v>
          </cell>
          <cell r="DM296" t="e">
            <v>#N/A</v>
          </cell>
          <cell r="DN296" t="e">
            <v>#N/A</v>
          </cell>
          <cell r="DO296" t="e">
            <v>#N/A</v>
          </cell>
          <cell r="DP296" t="e">
            <v>#N/A</v>
          </cell>
          <cell r="DQ296" t="e">
            <v>#N/A</v>
          </cell>
          <cell r="DR296" t="e">
            <v>#N/A</v>
          </cell>
          <cell r="DS296" t="e">
            <v>#N/A</v>
          </cell>
          <cell r="DT296" t="e">
            <v>#N/A</v>
          </cell>
        </row>
        <row r="297">
          <cell r="A297" t="str">
            <v>Generali Equity</v>
          </cell>
          <cell r="B297" t="str">
            <v>Generali Indonesia</v>
          </cell>
          <cell r="D297" t="str">
            <v>Cash</v>
          </cell>
          <cell r="E297" t="str">
            <v>Equity</v>
          </cell>
          <cell r="X297">
            <v>1029.0899999999999</v>
          </cell>
          <cell r="Y297">
            <v>1029.0899999999999</v>
          </cell>
          <cell r="Z297">
            <v>1026.29</v>
          </cell>
          <cell r="AA297">
            <v>1023.56</v>
          </cell>
          <cell r="AB297">
            <v>1029.0899999999999</v>
          </cell>
          <cell r="AC297">
            <v>1029.0899999999999</v>
          </cell>
          <cell r="AD297">
            <v>1029.0899999999999</v>
          </cell>
          <cell r="AE297">
            <v>1029.0899999999999</v>
          </cell>
          <cell r="AF297">
            <v>1029.0899999999999</v>
          </cell>
          <cell r="AG297">
            <v>1026.29</v>
          </cell>
          <cell r="AH297">
            <v>1023.56</v>
          </cell>
          <cell r="AI297">
            <v>1020.71</v>
          </cell>
          <cell r="AJ297">
            <v>1017.81</v>
          </cell>
          <cell r="AK297">
            <v>1016.41</v>
          </cell>
          <cell r="AL297">
            <v>1013.37</v>
          </cell>
          <cell r="AM297">
            <v>1009.67</v>
          </cell>
          <cell r="AN297">
            <v>1007.58</v>
          </cell>
          <cell r="AO297">
            <v>1005.16</v>
          </cell>
          <cell r="AP297">
            <v>1004.11</v>
          </cell>
          <cell r="AQ297">
            <v>1002.95</v>
          </cell>
          <cell r="AR297">
            <v>1001.27</v>
          </cell>
          <cell r="AS297">
            <v>999.57</v>
          </cell>
          <cell r="AT297">
            <v>999.73</v>
          </cell>
          <cell r="AU297" t="e">
            <v>#N/A</v>
          </cell>
          <cell r="AV297" t="e">
            <v>#N/A</v>
          </cell>
          <cell r="AW297" t="e">
            <v>#N/A</v>
          </cell>
          <cell r="AX297" t="e">
            <v>#N/A</v>
          </cell>
          <cell r="AY297" t="e">
            <v>#N/A</v>
          </cell>
          <cell r="AZ297" t="e">
            <v>#N/A</v>
          </cell>
          <cell r="BA297" t="e">
            <v>#N/A</v>
          </cell>
          <cell r="BB297" t="e">
            <v>#N/A</v>
          </cell>
          <cell r="BC297" t="e">
            <v>#N/A</v>
          </cell>
          <cell r="BD297" t="e">
            <v>#N/A</v>
          </cell>
          <cell r="BE297" t="e">
            <v>#N/A</v>
          </cell>
          <cell r="BF297" t="e">
            <v>#N/A</v>
          </cell>
          <cell r="BG297" t="e">
            <v>#N/A</v>
          </cell>
          <cell r="BH297" t="e">
            <v>#N/A</v>
          </cell>
          <cell r="BI297" t="e">
            <v>#N/A</v>
          </cell>
          <cell r="BJ297" t="e">
            <v>#N/A</v>
          </cell>
          <cell r="BK297" t="e">
            <v>#N/A</v>
          </cell>
          <cell r="BL297" t="e">
            <v>#N/A</v>
          </cell>
          <cell r="BM297" t="e">
            <v>#N/A</v>
          </cell>
          <cell r="BN297" t="e">
            <v>#N/A</v>
          </cell>
          <cell r="BO297" t="e">
            <v>#N/A</v>
          </cell>
          <cell r="BP297">
            <v>1635.14</v>
          </cell>
          <cell r="BQ297">
            <v>1635.14</v>
          </cell>
          <cell r="BR297">
            <v>1611.79</v>
          </cell>
          <cell r="BS297">
            <v>1571.62</v>
          </cell>
          <cell r="BT297">
            <v>1635.29</v>
          </cell>
          <cell r="BU297">
            <v>1523.24</v>
          </cell>
          <cell r="BV297">
            <v>1656.98</v>
          </cell>
          <cell r="BW297">
            <v>1420.78</v>
          </cell>
          <cell r="BX297">
            <v>1302.32</v>
          </cell>
          <cell r="BY297">
            <v>1312.55</v>
          </cell>
          <cell r="BZ297">
            <v>1314.51</v>
          </cell>
          <cell r="CA297">
            <v>1263.17</v>
          </cell>
          <cell r="CB297">
            <v>1185.98</v>
          </cell>
          <cell r="CC297">
            <v>1231.32</v>
          </cell>
          <cell r="CD297">
            <v>1309.08</v>
          </cell>
          <cell r="CE297">
            <v>1290.68</v>
          </cell>
          <cell r="CF297">
            <v>1318.26</v>
          </cell>
          <cell r="CG297">
            <v>1267.95</v>
          </cell>
          <cell r="CH297">
            <v>1142.1099999999999</v>
          </cell>
          <cell r="CI297">
            <v>1149.97</v>
          </cell>
          <cell r="CJ297">
            <v>1070.02</v>
          </cell>
          <cell r="CK297">
            <v>1011.66</v>
          </cell>
          <cell r="CL297" t="e">
            <v>#N/A</v>
          </cell>
          <cell r="CM297" t="e">
            <v>#N/A</v>
          </cell>
          <cell r="CN297" t="e">
            <v>#N/A</v>
          </cell>
          <cell r="CO297" t="e">
            <v>#N/A</v>
          </cell>
          <cell r="CP297" t="e">
            <v>#N/A</v>
          </cell>
          <cell r="CQ297" t="e">
            <v>#N/A</v>
          </cell>
          <cell r="CR297" t="e">
            <v>#N/A</v>
          </cell>
          <cell r="CS297" t="e">
            <v>#N/A</v>
          </cell>
          <cell r="CT297" t="e">
            <v>#N/A</v>
          </cell>
          <cell r="CU297" t="e">
            <v>#N/A</v>
          </cell>
          <cell r="CV297" t="e">
            <v>#N/A</v>
          </cell>
          <cell r="CW297" t="e">
            <v>#N/A</v>
          </cell>
          <cell r="CX297" t="e">
            <v>#N/A</v>
          </cell>
          <cell r="CY297" t="e">
            <v>#N/A</v>
          </cell>
          <cell r="CZ297" t="e">
            <v>#N/A</v>
          </cell>
          <cell r="DA297" t="e">
            <v>#N/A</v>
          </cell>
          <cell r="DB297" t="e">
            <v>#N/A</v>
          </cell>
          <cell r="DC297" t="e">
            <v>#N/A</v>
          </cell>
          <cell r="DD297" t="e">
            <v>#N/A</v>
          </cell>
          <cell r="DE297" t="e">
            <v>#N/A</v>
          </cell>
          <cell r="DF297" t="e">
            <v>#N/A</v>
          </cell>
          <cell r="DG297" t="e">
            <v>#N/A</v>
          </cell>
          <cell r="DH297" t="e">
            <v>#N/A</v>
          </cell>
          <cell r="DI297" t="e">
            <v>#N/A</v>
          </cell>
          <cell r="DJ297" t="e">
            <v>#N/A</v>
          </cell>
          <cell r="DK297" t="e">
            <v>#N/A</v>
          </cell>
          <cell r="DL297" t="e">
            <v>#N/A</v>
          </cell>
          <cell r="DM297" t="e">
            <v>#N/A</v>
          </cell>
          <cell r="DN297" t="e">
            <v>#N/A</v>
          </cell>
          <cell r="DO297" t="e">
            <v>#N/A</v>
          </cell>
          <cell r="DP297" t="e">
            <v>#N/A</v>
          </cell>
          <cell r="DQ297" t="e">
            <v>#N/A</v>
          </cell>
          <cell r="DR297" t="e">
            <v>#N/A</v>
          </cell>
          <cell r="DS297" t="e">
            <v>#N/A</v>
          </cell>
          <cell r="DT297" t="e">
            <v>#N/A</v>
          </cell>
        </row>
        <row r="298">
          <cell r="A298" t="str">
            <v>Generali Fixed Income</v>
          </cell>
          <cell r="B298" t="str">
            <v>Generali Indonesia</v>
          </cell>
          <cell r="D298" t="str">
            <v>Equity</v>
          </cell>
          <cell r="E298" t="str">
            <v>Fixed</v>
          </cell>
          <cell r="X298">
            <v>1253.0999999999999</v>
          </cell>
          <cell r="Y298">
            <v>1253.0999999999999</v>
          </cell>
          <cell r="Z298">
            <v>1213.78</v>
          </cell>
          <cell r="AA298">
            <v>1181.07</v>
          </cell>
          <cell r="AB298">
            <v>1253.0999999999999</v>
          </cell>
          <cell r="AC298">
            <v>1253.0999999999999</v>
          </cell>
          <cell r="AD298">
            <v>1253.0999999999999</v>
          </cell>
          <cell r="AE298">
            <v>1253.0999999999999</v>
          </cell>
          <cell r="AF298">
            <v>1253.0999999999999</v>
          </cell>
          <cell r="AG298">
            <v>1213.78</v>
          </cell>
          <cell r="AH298">
            <v>1181.07</v>
          </cell>
          <cell r="AI298">
            <v>1232.32</v>
          </cell>
          <cell r="AJ298">
            <v>1118.01</v>
          </cell>
          <cell r="AK298">
            <v>1226.79</v>
          </cell>
          <cell r="AL298">
            <v>1318.07</v>
          </cell>
          <cell r="AM298">
            <v>1215.0999999999999</v>
          </cell>
          <cell r="AN298">
            <v>1218.6600000000001</v>
          </cell>
          <cell r="AO298">
            <v>1218.2</v>
          </cell>
          <cell r="AP298">
            <v>1179.31</v>
          </cell>
          <cell r="AQ298">
            <v>1105.99</v>
          </cell>
          <cell r="AR298">
            <v>1130.76</v>
          </cell>
          <cell r="AS298">
            <v>1194.5</v>
          </cell>
          <cell r="AT298">
            <v>1179.3800000000001</v>
          </cell>
          <cell r="AU298">
            <v>1197.8</v>
          </cell>
          <cell r="AV298">
            <v>1164.53</v>
          </cell>
          <cell r="AW298">
            <v>1060.72</v>
          </cell>
          <cell r="AX298">
            <v>1077.43</v>
          </cell>
          <cell r="AY298">
            <v>1023.37</v>
          </cell>
          <cell r="AZ298" t="e">
            <v>#N/A</v>
          </cell>
          <cell r="BA298" t="e">
            <v>#N/A</v>
          </cell>
          <cell r="BB298" t="e">
            <v>#N/A</v>
          </cell>
          <cell r="BC298" t="e">
            <v>#N/A</v>
          </cell>
          <cell r="BD298" t="e">
            <v>#N/A</v>
          </cell>
          <cell r="BE298" t="e">
            <v>#N/A</v>
          </cell>
          <cell r="BF298" t="e">
            <v>#N/A</v>
          </cell>
          <cell r="BG298" t="e">
            <v>#N/A</v>
          </cell>
          <cell r="BH298" t="e">
            <v>#N/A</v>
          </cell>
          <cell r="BI298" t="e">
            <v>#N/A</v>
          </cell>
          <cell r="BJ298" t="e">
            <v>#N/A</v>
          </cell>
          <cell r="BK298" t="e">
            <v>#N/A</v>
          </cell>
          <cell r="BL298" t="e">
            <v>#N/A</v>
          </cell>
          <cell r="BM298" t="e">
            <v>#N/A</v>
          </cell>
          <cell r="BN298" t="e">
            <v>#N/A</v>
          </cell>
          <cell r="BO298" t="e">
            <v>#N/A</v>
          </cell>
          <cell r="BP298">
            <v>1340.1</v>
          </cell>
          <cell r="BQ298">
            <v>1340.1</v>
          </cell>
          <cell r="BR298">
            <v>1299.8</v>
          </cell>
          <cell r="BS298">
            <v>1254.79</v>
          </cell>
          <cell r="BT298">
            <v>1271.3599999999999</v>
          </cell>
          <cell r="BU298">
            <v>1232.17</v>
          </cell>
          <cell r="BV298">
            <v>1222.8</v>
          </cell>
          <cell r="BW298">
            <v>1148.49</v>
          </cell>
          <cell r="BX298">
            <v>1119.18</v>
          </cell>
          <cell r="BY298">
            <v>1113.49</v>
          </cell>
          <cell r="BZ298">
            <v>1098.28</v>
          </cell>
          <cell r="CA298">
            <v>1064</v>
          </cell>
          <cell r="CB298">
            <v>1011.63</v>
          </cell>
          <cell r="CC298">
            <v>1006.52</v>
          </cell>
          <cell r="CD298">
            <v>1065.23</v>
          </cell>
          <cell r="CE298">
            <v>1081.17</v>
          </cell>
          <cell r="CF298">
            <v>1092.8</v>
          </cell>
          <cell r="CG298">
            <v>1085.75</v>
          </cell>
          <cell r="CH298">
            <v>1055.3499999999999</v>
          </cell>
          <cell r="CI298">
            <v>1044.03</v>
          </cell>
          <cell r="CJ298">
            <v>1026.25</v>
          </cell>
          <cell r="CK298">
            <v>991.45</v>
          </cell>
          <cell r="CL298" t="e">
            <v>#N/A</v>
          </cell>
          <cell r="CM298" t="e">
            <v>#N/A</v>
          </cell>
          <cell r="CN298" t="e">
            <v>#N/A</v>
          </cell>
          <cell r="CO298" t="e">
            <v>#N/A</v>
          </cell>
          <cell r="CP298" t="e">
            <v>#N/A</v>
          </cell>
          <cell r="CQ298" t="e">
            <v>#N/A</v>
          </cell>
          <cell r="CR298" t="e">
            <v>#N/A</v>
          </cell>
          <cell r="CS298" t="e">
            <v>#N/A</v>
          </cell>
          <cell r="CT298" t="e">
            <v>#N/A</v>
          </cell>
          <cell r="CU298" t="e">
            <v>#N/A</v>
          </cell>
          <cell r="CV298" t="e">
            <v>#N/A</v>
          </cell>
          <cell r="CW298" t="e">
            <v>#N/A</v>
          </cell>
          <cell r="CX298" t="e">
            <v>#N/A</v>
          </cell>
          <cell r="CY298" t="e">
            <v>#N/A</v>
          </cell>
          <cell r="CZ298" t="e">
            <v>#N/A</v>
          </cell>
          <cell r="DA298" t="e">
            <v>#N/A</v>
          </cell>
          <cell r="DB298" t="e">
            <v>#N/A</v>
          </cell>
          <cell r="DC298" t="e">
            <v>#N/A</v>
          </cell>
          <cell r="DD298" t="e">
            <v>#N/A</v>
          </cell>
          <cell r="DE298" t="e">
            <v>#N/A</v>
          </cell>
          <cell r="DF298" t="e">
            <v>#N/A</v>
          </cell>
          <cell r="DG298" t="e">
            <v>#N/A</v>
          </cell>
          <cell r="DH298" t="e">
            <v>#N/A</v>
          </cell>
          <cell r="DI298" t="e">
            <v>#N/A</v>
          </cell>
          <cell r="DJ298" t="e">
            <v>#N/A</v>
          </cell>
          <cell r="DK298" t="e">
            <v>#N/A</v>
          </cell>
          <cell r="DL298" t="e">
            <v>#N/A</v>
          </cell>
          <cell r="DM298" t="e">
            <v>#N/A</v>
          </cell>
          <cell r="DN298" t="e">
            <v>#N/A</v>
          </cell>
          <cell r="DO298" t="e">
            <v>#N/A</v>
          </cell>
          <cell r="DP298" t="e">
            <v>#N/A</v>
          </cell>
          <cell r="DQ298" t="e">
            <v>#N/A</v>
          </cell>
          <cell r="DR298" t="e">
            <v>#N/A</v>
          </cell>
          <cell r="DS298" t="e">
            <v>#N/A</v>
          </cell>
          <cell r="DT298" t="e">
            <v>#N/A</v>
          </cell>
        </row>
        <row r="299">
          <cell r="A299" t="str">
            <v>Generali Money Market</v>
          </cell>
          <cell r="B299" t="str">
            <v>Generali Indonesia</v>
          </cell>
          <cell r="D299" t="str">
            <v>Balance</v>
          </cell>
          <cell r="E299" t="str">
            <v>Cash</v>
          </cell>
          <cell r="X299">
            <v>1179.01</v>
          </cell>
          <cell r="Y299">
            <v>1179.01</v>
          </cell>
          <cell r="Z299">
            <v>1159.2</v>
          </cell>
          <cell r="AA299">
            <v>1137.71</v>
          </cell>
          <cell r="AB299">
            <v>1179.01</v>
          </cell>
          <cell r="AC299">
            <v>1179.01</v>
          </cell>
          <cell r="AD299">
            <v>1179.01</v>
          </cell>
          <cell r="AE299">
            <v>1179.01</v>
          </cell>
          <cell r="AF299">
            <v>1179.01</v>
          </cell>
          <cell r="AG299">
            <v>1159.2</v>
          </cell>
          <cell r="AH299">
            <v>1137.71</v>
          </cell>
          <cell r="AI299">
            <v>1164.6300000000001</v>
          </cell>
          <cell r="AJ299">
            <v>1102.9100000000001</v>
          </cell>
          <cell r="AK299">
            <v>1159.78</v>
          </cell>
          <cell r="AL299">
            <v>1193.5999999999999</v>
          </cell>
          <cell r="AM299">
            <v>1130.81</v>
          </cell>
          <cell r="AN299">
            <v>1125.49</v>
          </cell>
          <cell r="AO299">
            <v>1119.49</v>
          </cell>
          <cell r="AP299">
            <v>1099.6099999999999</v>
          </cell>
          <cell r="AQ299">
            <v>1057.47</v>
          </cell>
          <cell r="AR299">
            <v>1076.43</v>
          </cell>
          <cell r="AS299">
            <v>1120.3800000000001</v>
          </cell>
          <cell r="AT299">
            <v>1105.94</v>
          </cell>
          <cell r="AU299">
            <v>1118.1199999999999</v>
          </cell>
          <cell r="AV299">
            <v>1106.49</v>
          </cell>
          <cell r="AW299">
            <v>1044.1400000000001</v>
          </cell>
          <cell r="AX299">
            <v>1046.1199999999999</v>
          </cell>
          <cell r="AY299">
            <v>1016.93</v>
          </cell>
          <cell r="AZ299" t="e">
            <v>#N/A</v>
          </cell>
          <cell r="BA299" t="e">
            <v>#N/A</v>
          </cell>
          <cell r="BB299" t="e">
            <v>#N/A</v>
          </cell>
          <cell r="BC299" t="e">
            <v>#N/A</v>
          </cell>
          <cell r="BD299" t="e">
            <v>#N/A</v>
          </cell>
          <cell r="BE299" t="e">
            <v>#N/A</v>
          </cell>
          <cell r="BF299" t="e">
            <v>#N/A</v>
          </cell>
          <cell r="BG299" t="e">
            <v>#N/A</v>
          </cell>
          <cell r="BH299" t="e">
            <v>#N/A</v>
          </cell>
          <cell r="BI299" t="e">
            <v>#N/A</v>
          </cell>
          <cell r="BJ299" t="e">
            <v>#N/A</v>
          </cell>
          <cell r="BK299" t="e">
            <v>#N/A</v>
          </cell>
          <cell r="BL299" t="e">
            <v>#N/A</v>
          </cell>
          <cell r="BM299" t="e">
            <v>#N/A</v>
          </cell>
          <cell r="BN299" t="e">
            <v>#N/A</v>
          </cell>
          <cell r="BO299" t="e">
            <v>#N/A</v>
          </cell>
          <cell r="BP299">
            <v>1073.0899999999999</v>
          </cell>
          <cell r="BQ299">
            <v>1073.0899999999999</v>
          </cell>
          <cell r="BR299">
            <v>1067.99</v>
          </cell>
          <cell r="BS299">
            <v>1063.97</v>
          </cell>
          <cell r="BT299">
            <v>1060.3900000000001</v>
          </cell>
          <cell r="BU299">
            <v>1053.78</v>
          </cell>
          <cell r="BV299">
            <v>1051.25</v>
          </cell>
          <cell r="BW299">
            <v>1047.32</v>
          </cell>
          <cell r="BX299">
            <v>1042.8499999999999</v>
          </cell>
          <cell r="BY299">
            <v>1040.55</v>
          </cell>
          <cell r="BZ299">
            <v>1037.83</v>
          </cell>
          <cell r="CA299">
            <v>1036.3399999999999</v>
          </cell>
          <cell r="CB299">
            <v>1034.49</v>
          </cell>
          <cell r="CC299">
            <v>1028.56</v>
          </cell>
          <cell r="CD299">
            <v>1025.93</v>
          </cell>
          <cell r="CE299">
            <v>1024.5999999999999</v>
          </cell>
          <cell r="CF299">
            <v>1021.27</v>
          </cell>
          <cell r="CG299">
            <v>1017.81</v>
          </cell>
          <cell r="CH299">
            <v>1016.7</v>
          </cell>
          <cell r="CI299">
            <v>1010.02</v>
          </cell>
          <cell r="CJ299">
            <v>1007.88</v>
          </cell>
          <cell r="CK299">
            <v>1001.44</v>
          </cell>
          <cell r="CL299" t="e">
            <v>#N/A</v>
          </cell>
          <cell r="CM299" t="e">
            <v>#N/A</v>
          </cell>
          <cell r="CN299" t="e">
            <v>#N/A</v>
          </cell>
          <cell r="CO299" t="e">
            <v>#N/A</v>
          </cell>
          <cell r="CP299" t="e">
            <v>#N/A</v>
          </cell>
          <cell r="CQ299" t="e">
            <v>#N/A</v>
          </cell>
          <cell r="CR299" t="e">
            <v>#N/A</v>
          </cell>
          <cell r="CS299" t="e">
            <v>#N/A</v>
          </cell>
          <cell r="CT299" t="e">
            <v>#N/A</v>
          </cell>
          <cell r="CU299" t="e">
            <v>#N/A</v>
          </cell>
          <cell r="CV299" t="e">
            <v>#N/A</v>
          </cell>
          <cell r="CW299" t="e">
            <v>#N/A</v>
          </cell>
          <cell r="CX299" t="e">
            <v>#N/A</v>
          </cell>
          <cell r="CY299" t="e">
            <v>#N/A</v>
          </cell>
          <cell r="CZ299" t="e">
            <v>#N/A</v>
          </cell>
          <cell r="DA299" t="e">
            <v>#N/A</v>
          </cell>
          <cell r="DB299" t="e">
            <v>#N/A</v>
          </cell>
          <cell r="DC299" t="e">
            <v>#N/A</v>
          </cell>
          <cell r="DD299" t="e">
            <v>#N/A</v>
          </cell>
          <cell r="DE299" t="e">
            <v>#N/A</v>
          </cell>
          <cell r="DF299" t="e">
            <v>#N/A</v>
          </cell>
          <cell r="DG299" t="e">
            <v>#N/A</v>
          </cell>
          <cell r="DH299" t="e">
            <v>#N/A</v>
          </cell>
          <cell r="DI299" t="e">
            <v>#N/A</v>
          </cell>
          <cell r="DJ299" t="e">
            <v>#N/A</v>
          </cell>
          <cell r="DK299" t="e">
            <v>#N/A</v>
          </cell>
          <cell r="DL299" t="e">
            <v>#N/A</v>
          </cell>
          <cell r="DM299" t="e">
            <v>#N/A</v>
          </cell>
          <cell r="DN299" t="e">
            <v>#N/A</v>
          </cell>
          <cell r="DO299" t="e">
            <v>#N/A</v>
          </cell>
          <cell r="DP299" t="e">
            <v>#N/A</v>
          </cell>
          <cell r="DQ299" t="e">
            <v>#N/A</v>
          </cell>
          <cell r="DR299" t="e">
            <v>#N/A</v>
          </cell>
          <cell r="DS299" t="e">
            <v>#N/A</v>
          </cell>
          <cell r="DT299" t="e">
            <v>#N/A</v>
          </cell>
        </row>
      </sheetData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chmark"/>
      <sheetName val="UNIT LINK CURRENT DAY"/>
      <sheetName val="UNIT LINK 30 DEC 2014"/>
      <sheetName val="UL Performance (NEW PEERS)"/>
      <sheetName val="UL Performance STAT (NEW PEERS)"/>
      <sheetName val="Sheet1"/>
    </sheetNames>
    <sheetDataSet>
      <sheetData sheetId="0"/>
      <sheetData sheetId="1">
        <row r="3">
          <cell r="A3" t="str">
            <v>ACE Rupiah Equity Fund</v>
          </cell>
          <cell r="B3" t="str">
            <v>Saham</v>
          </cell>
          <cell r="C3" t="str">
            <v>PT ACE Life Assurance</v>
          </cell>
          <cell r="D3" t="str">
            <v>IDR</v>
          </cell>
          <cell r="E3" t="str">
            <v>-</v>
          </cell>
          <cell r="F3">
            <v>42177</v>
          </cell>
          <cell r="G3">
            <v>2715.55</v>
          </cell>
        </row>
        <row r="4">
          <cell r="A4" t="str">
            <v>ACE Rupiah Equity Fund II</v>
          </cell>
          <cell r="B4" t="str">
            <v>Saham</v>
          </cell>
          <cell r="C4" t="str">
            <v>PT ACE Life Assurance</v>
          </cell>
          <cell r="D4" t="str">
            <v>IDR</v>
          </cell>
          <cell r="E4" t="str">
            <v>-</v>
          </cell>
          <cell r="F4">
            <v>42177</v>
          </cell>
          <cell r="G4">
            <v>883.94</v>
          </cell>
        </row>
        <row r="5">
          <cell r="A5" t="str">
            <v>ACE Rupiah Equity Fund III</v>
          </cell>
          <cell r="B5" t="str">
            <v>Saham</v>
          </cell>
          <cell r="C5" t="str">
            <v>PT ACE Life Assurance</v>
          </cell>
          <cell r="D5" t="str">
            <v>IDR</v>
          </cell>
          <cell r="E5" t="str">
            <v>-</v>
          </cell>
          <cell r="F5">
            <v>42177</v>
          </cell>
          <cell r="G5">
            <v>926.52</v>
          </cell>
        </row>
        <row r="6">
          <cell r="A6" t="str">
            <v>ACE Rupiah Equity Fund IV</v>
          </cell>
          <cell r="B6" t="str">
            <v>Saham</v>
          </cell>
          <cell r="C6" t="str">
            <v>PT ACE Life Assurance</v>
          </cell>
          <cell r="D6" t="str">
            <v>IDR</v>
          </cell>
          <cell r="E6" t="str">
            <v>-</v>
          </cell>
          <cell r="F6">
            <v>42177</v>
          </cell>
          <cell r="G6">
            <v>906.01</v>
          </cell>
        </row>
        <row r="7">
          <cell r="A7" t="str">
            <v>ACE Rupiah Managed Fund</v>
          </cell>
          <cell r="B7" t="str">
            <v>Campuran</v>
          </cell>
          <cell r="C7" t="str">
            <v>PT ACE Life Assurance</v>
          </cell>
          <cell r="D7" t="str">
            <v>IDR</v>
          </cell>
          <cell r="E7" t="str">
            <v>-</v>
          </cell>
          <cell r="F7">
            <v>42177</v>
          </cell>
          <cell r="G7">
            <v>2044.66</v>
          </cell>
        </row>
        <row r="8">
          <cell r="A8" t="str">
            <v>ACE Rupiah Money Market Fund</v>
          </cell>
          <cell r="B8" t="str">
            <v>Pasar Uang</v>
          </cell>
          <cell r="C8" t="str">
            <v>PT ACE Life Assurance</v>
          </cell>
          <cell r="D8" t="str">
            <v>IDR</v>
          </cell>
          <cell r="E8" t="str">
            <v>-</v>
          </cell>
          <cell r="F8">
            <v>42177</v>
          </cell>
          <cell r="G8">
            <v>1042.44</v>
          </cell>
        </row>
        <row r="9">
          <cell r="A9" t="str">
            <v>ACE Rupiah Stable Fund</v>
          </cell>
          <cell r="B9" t="str">
            <v>Pendapatan Tetap</v>
          </cell>
          <cell r="C9" t="str">
            <v>PT ACE Life Assurance</v>
          </cell>
          <cell r="D9" t="str">
            <v>IDR</v>
          </cell>
          <cell r="E9" t="str">
            <v>-</v>
          </cell>
          <cell r="F9">
            <v>42177</v>
          </cell>
          <cell r="G9">
            <v>1488.92</v>
          </cell>
        </row>
        <row r="10">
          <cell r="A10" t="str">
            <v>ACE Syariah Balance Fund</v>
          </cell>
          <cell r="B10" t="str">
            <v>Campuran</v>
          </cell>
          <cell r="C10" t="str">
            <v>PT ACE Life Assurance</v>
          </cell>
          <cell r="D10" t="str">
            <v>IDR</v>
          </cell>
          <cell r="E10" t="str">
            <v>-</v>
          </cell>
          <cell r="F10">
            <v>42177</v>
          </cell>
          <cell r="G10">
            <v>1085.8499999999999</v>
          </cell>
        </row>
        <row r="11">
          <cell r="A11" t="str">
            <v>ACE USD Stable Fund</v>
          </cell>
          <cell r="B11" t="str">
            <v>Pendapatan Tetap</v>
          </cell>
          <cell r="C11" t="str">
            <v>PT ACE Life Assurance</v>
          </cell>
          <cell r="D11" t="str">
            <v>USD</v>
          </cell>
          <cell r="E11" t="str">
            <v>-</v>
          </cell>
          <cell r="F11">
            <v>42177</v>
          </cell>
          <cell r="G11">
            <v>1.0921000000000001</v>
          </cell>
        </row>
        <row r="12">
          <cell r="A12" t="str">
            <v>Aggressive Equity Rupiah (IDR)</v>
          </cell>
          <cell r="B12" t="str">
            <v>Saham</v>
          </cell>
          <cell r="C12" t="str">
            <v>PT AXA Financial Indonesia</v>
          </cell>
          <cell r="D12" t="str">
            <v>IDR</v>
          </cell>
          <cell r="E12" t="str">
            <v>-</v>
          </cell>
          <cell r="F12">
            <v>42177</v>
          </cell>
          <cell r="G12">
            <v>1131.8900000000001</v>
          </cell>
        </row>
        <row r="13">
          <cell r="A13" t="str">
            <v>Artha Agressif</v>
          </cell>
          <cell r="B13" t="str">
            <v>Saham</v>
          </cell>
          <cell r="C13" t="str">
            <v>PT Asuransi Jiwa Syariah Amanah Jiwa Giri Artha</v>
          </cell>
          <cell r="D13" t="str">
            <v>IDR</v>
          </cell>
          <cell r="E13" t="str">
            <v>-</v>
          </cell>
          <cell r="F13">
            <v>42177</v>
          </cell>
          <cell r="G13">
            <v>1179.9100000000001</v>
          </cell>
        </row>
        <row r="14">
          <cell r="A14" t="str">
            <v>Artha Berimbang</v>
          </cell>
          <cell r="B14" t="str">
            <v>Campuran</v>
          </cell>
          <cell r="C14" t="str">
            <v>PT Asuransi Jiwa Syariah Amanah Jiwa Giri Artha</v>
          </cell>
          <cell r="D14" t="str">
            <v>IDR</v>
          </cell>
          <cell r="E14" t="str">
            <v>-</v>
          </cell>
          <cell r="F14">
            <v>42177</v>
          </cell>
          <cell r="G14">
            <v>1095.8599999999999</v>
          </cell>
        </row>
        <row r="15">
          <cell r="A15" t="str">
            <v>Artha selaras</v>
          </cell>
          <cell r="B15" t="str">
            <v>Campuran</v>
          </cell>
          <cell r="C15" t="str">
            <v>PT Asuransi Jiwa Syariah Amanah Jiwa Giri Artha</v>
          </cell>
          <cell r="D15" t="str">
            <v>IDR</v>
          </cell>
          <cell r="E15" t="str">
            <v>-</v>
          </cell>
          <cell r="F15">
            <v>42177</v>
          </cell>
          <cell r="G15">
            <v>973.15</v>
          </cell>
        </row>
        <row r="16">
          <cell r="A16" t="str">
            <v>Artha Stabil</v>
          </cell>
          <cell r="B16" t="str">
            <v>Pendapatan Tetap</v>
          </cell>
          <cell r="C16" t="str">
            <v>PT Asuransi Jiwa Syariah Amanah Jiwa Giri Artha</v>
          </cell>
          <cell r="D16" t="str">
            <v>IDR</v>
          </cell>
          <cell r="E16" t="str">
            <v>-</v>
          </cell>
          <cell r="F16">
            <v>42177</v>
          </cell>
          <cell r="G16">
            <v>1057.76</v>
          </cell>
        </row>
        <row r="17">
          <cell r="A17" t="str">
            <v>Arthalink-Aggressive</v>
          </cell>
          <cell r="B17" t="str">
            <v>Saham</v>
          </cell>
          <cell r="C17" t="str">
            <v>PT Asuransi Jiwa Sinarmas MSIG</v>
          </cell>
          <cell r="D17" t="str">
            <v>IDR</v>
          </cell>
          <cell r="E17" t="str">
            <v>-</v>
          </cell>
          <cell r="F17">
            <v>42177</v>
          </cell>
          <cell r="G17">
            <v>1330.81</v>
          </cell>
        </row>
        <row r="18">
          <cell r="A18" t="str">
            <v>Arthalink-Dynamic</v>
          </cell>
          <cell r="B18" t="str">
            <v>Campuran</v>
          </cell>
          <cell r="C18" t="str">
            <v>PT Asuransi Jiwa Sinarmas MSIG</v>
          </cell>
          <cell r="D18" t="str">
            <v>IDR</v>
          </cell>
          <cell r="E18" t="str">
            <v>-</v>
          </cell>
          <cell r="F18">
            <v>42177</v>
          </cell>
          <cell r="G18">
            <v>1784.98</v>
          </cell>
        </row>
        <row r="19">
          <cell r="A19" t="str">
            <v>Arthalink-Fixed Income</v>
          </cell>
          <cell r="B19" t="str">
            <v>Pendapatan Tetap</v>
          </cell>
          <cell r="C19" t="str">
            <v>PT Asuransi Jiwa Sinarmas MSIG</v>
          </cell>
          <cell r="D19" t="str">
            <v>IDR</v>
          </cell>
          <cell r="E19" t="str">
            <v>-</v>
          </cell>
          <cell r="F19">
            <v>42177</v>
          </cell>
          <cell r="G19">
            <v>1163.3699999999999</v>
          </cell>
        </row>
        <row r="20">
          <cell r="A20" t="str">
            <v>Asih Equity Fund</v>
          </cell>
          <cell r="B20" t="str">
            <v>Saham</v>
          </cell>
          <cell r="C20" t="str">
            <v>PT A.J. Bumi Asih Jaya</v>
          </cell>
          <cell r="D20" t="str">
            <v>IDR</v>
          </cell>
          <cell r="E20" t="str">
            <v>-</v>
          </cell>
          <cell r="F20">
            <v>42177</v>
          </cell>
          <cell r="G20">
            <v>2243.75</v>
          </cell>
        </row>
        <row r="21">
          <cell r="A21" t="str">
            <v>Asih Fixed Income</v>
          </cell>
          <cell r="B21" t="str">
            <v>Pendapatan Tetap</v>
          </cell>
          <cell r="C21" t="str">
            <v>PT A.J. Bumi Asih Jaya</v>
          </cell>
          <cell r="D21" t="str">
            <v>IDR</v>
          </cell>
          <cell r="E21" t="str">
            <v>-</v>
          </cell>
          <cell r="F21">
            <v>42177</v>
          </cell>
          <cell r="G21">
            <v>3787.15</v>
          </cell>
        </row>
        <row r="22">
          <cell r="A22" t="str">
            <v>Asih Mixed Fund</v>
          </cell>
          <cell r="B22" t="str">
            <v>Campuran</v>
          </cell>
          <cell r="C22" t="str">
            <v>PT A.J. Bumi Asih Jaya</v>
          </cell>
          <cell r="D22" t="str">
            <v>IDR</v>
          </cell>
          <cell r="E22" t="str">
            <v>-</v>
          </cell>
          <cell r="F22">
            <v>42177</v>
          </cell>
          <cell r="G22">
            <v>4084.31</v>
          </cell>
        </row>
        <row r="23">
          <cell r="A23" t="str">
            <v>Asih Student Fund</v>
          </cell>
          <cell r="B23" t="str">
            <v>Pasar Uang</v>
          </cell>
          <cell r="C23" t="str">
            <v>PT A.J. Bumi Asih Jaya</v>
          </cell>
          <cell r="D23" t="str">
            <v>IDR</v>
          </cell>
          <cell r="E23" t="str">
            <v>-</v>
          </cell>
          <cell r="F23">
            <v>42177</v>
          </cell>
          <cell r="G23">
            <v>3875.99</v>
          </cell>
        </row>
        <row r="24">
          <cell r="A24" t="str">
            <v>AVA Asian Opportunities Fund</v>
          </cell>
          <cell r="B24" t="str">
            <v>Saham</v>
          </cell>
          <cell r="C24" t="str">
            <v>Astra Aviva Life, PT</v>
          </cell>
          <cell r="D24" t="str">
            <v>IDR</v>
          </cell>
          <cell r="E24" t="str">
            <v>-</v>
          </cell>
          <cell r="F24">
            <v>42177</v>
          </cell>
          <cell r="G24">
            <v>990.53</v>
          </cell>
        </row>
        <row r="25">
          <cell r="A25" t="str">
            <v>AVA Balanced Dollar Fund</v>
          </cell>
          <cell r="B25" t="str">
            <v>Campuran</v>
          </cell>
          <cell r="C25" t="str">
            <v>Astra Aviva Life, PT</v>
          </cell>
          <cell r="D25" t="str">
            <v>USD</v>
          </cell>
          <cell r="E25" t="str">
            <v>-</v>
          </cell>
          <cell r="F25">
            <v>42177</v>
          </cell>
          <cell r="G25">
            <v>1.0024</v>
          </cell>
        </row>
        <row r="26">
          <cell r="A26" t="str">
            <v>AVA Balanced Plus Fund</v>
          </cell>
          <cell r="B26" t="str">
            <v>Campuran</v>
          </cell>
          <cell r="C26" t="str">
            <v>Astra Aviva Life, PT</v>
          </cell>
          <cell r="D26" t="str">
            <v>IDR</v>
          </cell>
          <cell r="E26" t="str">
            <v>-</v>
          </cell>
          <cell r="F26">
            <v>42177</v>
          </cell>
          <cell r="G26">
            <v>1004.88</v>
          </cell>
        </row>
        <row r="27">
          <cell r="A27" t="str">
            <v>AVA European Opportunities Fund</v>
          </cell>
          <cell r="B27" t="str">
            <v>Saham</v>
          </cell>
          <cell r="C27" t="str">
            <v>Astra Aviva Life, PT</v>
          </cell>
          <cell r="D27" t="str">
            <v>IDR</v>
          </cell>
          <cell r="E27" t="str">
            <v>-</v>
          </cell>
          <cell r="F27">
            <v>42177</v>
          </cell>
          <cell r="G27">
            <v>1055.27</v>
          </cell>
        </row>
        <row r="28">
          <cell r="A28" t="str">
            <v>AVA Fixed Income Dollar Fund</v>
          </cell>
          <cell r="B28" t="str">
            <v>Pendapatan Tetap</v>
          </cell>
          <cell r="C28" t="str">
            <v>Astra Aviva Life, PT</v>
          </cell>
          <cell r="D28" t="str">
            <v>USD</v>
          </cell>
          <cell r="E28" t="str">
            <v>-</v>
          </cell>
          <cell r="F28">
            <v>42177</v>
          </cell>
          <cell r="G28">
            <v>0.99990000000000001</v>
          </cell>
        </row>
        <row r="29">
          <cell r="A29" t="str">
            <v>AVA Fixed Income Plus Fund</v>
          </cell>
          <cell r="B29" t="str">
            <v>Pendapatan Tetap</v>
          </cell>
          <cell r="C29" t="str">
            <v>Astra Aviva Life, PT</v>
          </cell>
          <cell r="D29" t="str">
            <v>IDR</v>
          </cell>
          <cell r="E29" t="str">
            <v>-</v>
          </cell>
          <cell r="F29">
            <v>42177</v>
          </cell>
          <cell r="G29">
            <v>1079.97</v>
          </cell>
        </row>
        <row r="30">
          <cell r="A30" t="str">
            <v>AVA Growth Plus Fund</v>
          </cell>
          <cell r="B30" t="str">
            <v>Saham</v>
          </cell>
          <cell r="C30" t="str">
            <v>Astra Aviva Life, PT</v>
          </cell>
          <cell r="D30" t="str">
            <v>IDR</v>
          </cell>
          <cell r="E30" t="str">
            <v>-</v>
          </cell>
          <cell r="F30">
            <v>42177</v>
          </cell>
          <cell r="G30">
            <v>990.36</v>
          </cell>
        </row>
        <row r="31">
          <cell r="A31" t="str">
            <v>AVA Infra. Opportunities Fund</v>
          </cell>
          <cell r="B31" t="str">
            <v>Saham</v>
          </cell>
          <cell r="C31" t="str">
            <v>Astra Aviva Life, PT</v>
          </cell>
          <cell r="D31" t="str">
            <v>IDR</v>
          </cell>
          <cell r="E31" t="str">
            <v>-</v>
          </cell>
          <cell r="F31">
            <v>42177</v>
          </cell>
          <cell r="G31">
            <v>884.22</v>
          </cell>
        </row>
        <row r="32">
          <cell r="A32" t="str">
            <v>AVA Secure Fund</v>
          </cell>
          <cell r="B32" t="str">
            <v>Pendapatan Tetap</v>
          </cell>
          <cell r="C32" t="str">
            <v>Astra Aviva Life, PT</v>
          </cell>
          <cell r="D32" t="str">
            <v>IDR</v>
          </cell>
          <cell r="E32" t="str">
            <v>-</v>
          </cell>
          <cell r="F32">
            <v>42177</v>
          </cell>
          <cell r="G32">
            <v>1031.1099999999999</v>
          </cell>
        </row>
        <row r="33">
          <cell r="A33" t="str">
            <v>AVA Small Cap Equity Fund</v>
          </cell>
          <cell r="B33" t="str">
            <v>Saham</v>
          </cell>
          <cell r="C33" t="str">
            <v>Astra Aviva Life, PT</v>
          </cell>
          <cell r="D33" t="str">
            <v>IDR</v>
          </cell>
          <cell r="E33" t="str">
            <v>-</v>
          </cell>
          <cell r="F33">
            <v>42177</v>
          </cell>
          <cell r="G33">
            <v>992.07</v>
          </cell>
        </row>
        <row r="34">
          <cell r="A34" t="str">
            <v>Aviva Balanced</v>
          </cell>
          <cell r="B34" t="str">
            <v>Campuran</v>
          </cell>
          <cell r="C34" t="str">
            <v>Astra Aviva Life, PT</v>
          </cell>
          <cell r="D34" t="str">
            <v>IDR</v>
          </cell>
          <cell r="E34" t="str">
            <v>-</v>
          </cell>
          <cell r="F34">
            <v>42177</v>
          </cell>
          <cell r="G34">
            <v>1125.45</v>
          </cell>
        </row>
        <row r="35">
          <cell r="A35" t="str">
            <v>Aviva Fixed Income</v>
          </cell>
          <cell r="B35" t="str">
            <v>Pendapatan Tetap</v>
          </cell>
          <cell r="C35" t="str">
            <v>Astra Aviva Life, PT</v>
          </cell>
          <cell r="D35" t="str">
            <v>IDR</v>
          </cell>
          <cell r="E35" t="str">
            <v>-</v>
          </cell>
          <cell r="F35">
            <v>42177</v>
          </cell>
          <cell r="G35">
            <v>1127.5999999999999</v>
          </cell>
        </row>
        <row r="36">
          <cell r="A36" t="str">
            <v>Aviva Fixed Income Dollar</v>
          </cell>
          <cell r="B36" t="str">
            <v>Pendapatan Tetap</v>
          </cell>
          <cell r="C36" t="str">
            <v>Astra Aviva Life, PT</v>
          </cell>
          <cell r="D36" t="str">
            <v>USD</v>
          </cell>
          <cell r="E36" t="str">
            <v>-</v>
          </cell>
          <cell r="F36">
            <v>42177</v>
          </cell>
          <cell r="G36">
            <v>1.0647</v>
          </cell>
        </row>
        <row r="37">
          <cell r="A37" t="str">
            <v>Aviva Growth</v>
          </cell>
          <cell r="B37" t="str">
            <v>Saham</v>
          </cell>
          <cell r="C37" t="str">
            <v>Astra Aviva Life, PT</v>
          </cell>
          <cell r="D37" t="str">
            <v>IDR</v>
          </cell>
          <cell r="E37" t="str">
            <v>-</v>
          </cell>
          <cell r="F37">
            <v>42177</v>
          </cell>
          <cell r="G37">
            <v>1166.8399999999999</v>
          </cell>
        </row>
        <row r="38">
          <cell r="A38" t="str">
            <v>Aviva Secure</v>
          </cell>
          <cell r="B38" t="str">
            <v>Pasar Uang</v>
          </cell>
          <cell r="C38" t="str">
            <v>Astra Aviva Life, PT</v>
          </cell>
          <cell r="D38" t="str">
            <v>IDR</v>
          </cell>
          <cell r="E38" t="str">
            <v>-</v>
          </cell>
          <cell r="F38">
            <v>42177</v>
          </cell>
          <cell r="G38">
            <v>1205.6300000000001</v>
          </cell>
        </row>
        <row r="39">
          <cell r="A39" t="str">
            <v>AVRIST Assurance Link Asia 2 FD</v>
          </cell>
          <cell r="B39" t="str">
            <v>Pendapatan Tetap</v>
          </cell>
          <cell r="C39" t="str">
            <v>PT Avrist Assurance</v>
          </cell>
          <cell r="D39" t="str">
            <v>IDR</v>
          </cell>
          <cell r="E39" t="str">
            <v>-</v>
          </cell>
          <cell r="F39">
            <v>42177</v>
          </cell>
          <cell r="G39">
            <v>1.0008999999999999</v>
          </cell>
        </row>
        <row r="40">
          <cell r="A40" t="str">
            <v>AVRIST Link Acces IDR Fund</v>
          </cell>
          <cell r="B40" t="str">
            <v>Pasar Uang</v>
          </cell>
          <cell r="C40" t="str">
            <v>PT Avrist Assurance</v>
          </cell>
          <cell r="D40" t="str">
            <v>IDR</v>
          </cell>
          <cell r="E40" t="str">
            <v>-</v>
          </cell>
          <cell r="F40">
            <v>42177</v>
          </cell>
          <cell r="G40">
            <v>3229.91</v>
          </cell>
        </row>
        <row r="41">
          <cell r="A41" t="str">
            <v>AVRIST Link Advantage Plus USD 10 Fund</v>
          </cell>
          <cell r="B41" t="str">
            <v>Pasar Uang</v>
          </cell>
          <cell r="C41" t="str">
            <v>PT Avrist Assurance</v>
          </cell>
          <cell r="D41" t="str">
            <v>USD</v>
          </cell>
          <cell r="E41" t="str">
            <v>-</v>
          </cell>
          <cell r="F41">
            <v>42177</v>
          </cell>
          <cell r="G41">
            <v>0.97799999999999998</v>
          </cell>
        </row>
        <row r="42">
          <cell r="A42" t="str">
            <v>AVRIST Link Advantage Plus USD 11 Fund</v>
          </cell>
          <cell r="B42" t="str">
            <v>Pasar Uang</v>
          </cell>
          <cell r="C42" t="str">
            <v>PT Avrist Assurance</v>
          </cell>
          <cell r="D42" t="str">
            <v>USD</v>
          </cell>
          <cell r="E42" t="str">
            <v>-</v>
          </cell>
          <cell r="F42">
            <v>42177</v>
          </cell>
          <cell r="G42">
            <v>0.98960000000000004</v>
          </cell>
        </row>
        <row r="43">
          <cell r="A43" t="str">
            <v>AVRIST Link Advantage Plus USD 2 Fund</v>
          </cell>
          <cell r="B43" t="str">
            <v>Pasar Uang</v>
          </cell>
          <cell r="C43" t="str">
            <v>PT Avrist Assurance</v>
          </cell>
          <cell r="D43" t="str">
            <v>IDR</v>
          </cell>
          <cell r="E43" t="str">
            <v>-</v>
          </cell>
          <cell r="F43">
            <v>42177</v>
          </cell>
          <cell r="G43">
            <v>0.96120000000000005</v>
          </cell>
        </row>
        <row r="44">
          <cell r="A44" t="str">
            <v>AVRIST Link Advantage Plus USD 3 Fund</v>
          </cell>
          <cell r="B44" t="str">
            <v>Pasar Uang</v>
          </cell>
          <cell r="C44" t="str">
            <v>PT Avrist Assurance</v>
          </cell>
          <cell r="D44" t="str">
            <v>USD</v>
          </cell>
          <cell r="E44" t="str">
            <v>-</v>
          </cell>
          <cell r="F44">
            <v>42177</v>
          </cell>
          <cell r="G44">
            <v>1.1682999999999999</v>
          </cell>
        </row>
        <row r="45">
          <cell r="A45" t="str">
            <v>AVRIST Link Advantage Plus USD 4 Fund</v>
          </cell>
          <cell r="B45" t="str">
            <v>Pasar Uang</v>
          </cell>
          <cell r="C45" t="str">
            <v>PT Avrist Assurance</v>
          </cell>
          <cell r="D45" t="str">
            <v>USD</v>
          </cell>
          <cell r="E45" t="str">
            <v>-</v>
          </cell>
          <cell r="F45">
            <v>42177</v>
          </cell>
          <cell r="G45">
            <v>1.0109999999999999</v>
          </cell>
        </row>
        <row r="46">
          <cell r="A46" t="str">
            <v>AVRIST Link Advantage Plus USD 5 Fund</v>
          </cell>
          <cell r="B46" t="str">
            <v>Pasar Uang</v>
          </cell>
          <cell r="C46" t="str">
            <v>PT Avrist Assurance</v>
          </cell>
          <cell r="D46" t="str">
            <v>USD</v>
          </cell>
          <cell r="E46" t="str">
            <v>-</v>
          </cell>
          <cell r="F46">
            <v>42177</v>
          </cell>
          <cell r="G46">
            <v>1.0933999999999999</v>
          </cell>
        </row>
        <row r="47">
          <cell r="A47" t="str">
            <v>AVRIST Link Advantage Plus USD 6 Fund</v>
          </cell>
          <cell r="B47" t="str">
            <v>Pasar Uang</v>
          </cell>
          <cell r="C47" t="str">
            <v>PT Avrist Assurance</v>
          </cell>
          <cell r="D47" t="str">
            <v>USD</v>
          </cell>
          <cell r="E47" t="str">
            <v>-</v>
          </cell>
          <cell r="F47">
            <v>42177</v>
          </cell>
          <cell r="G47">
            <v>1.0488999999999999</v>
          </cell>
        </row>
        <row r="48">
          <cell r="A48" t="str">
            <v>AVRIST Link Advantage Plus USD 7 Fund</v>
          </cell>
          <cell r="B48" t="str">
            <v>Pasar Uang</v>
          </cell>
          <cell r="C48" t="str">
            <v>PT Avrist Assurance</v>
          </cell>
          <cell r="D48" t="str">
            <v>USD</v>
          </cell>
          <cell r="E48" t="str">
            <v>-</v>
          </cell>
          <cell r="F48">
            <v>42177</v>
          </cell>
          <cell r="G48">
            <v>0.95179999999999998</v>
          </cell>
        </row>
        <row r="49">
          <cell r="A49" t="str">
            <v>AVRIST Link Advantage Plus USD 8 Fund</v>
          </cell>
          <cell r="B49" t="str">
            <v>Pasar Uang</v>
          </cell>
          <cell r="C49" t="str">
            <v>PT Avrist Assurance</v>
          </cell>
          <cell r="D49" t="str">
            <v>USD</v>
          </cell>
          <cell r="E49" t="str">
            <v>-</v>
          </cell>
          <cell r="F49">
            <v>42177</v>
          </cell>
          <cell r="G49">
            <v>0.95150000000000001</v>
          </cell>
        </row>
        <row r="50">
          <cell r="A50" t="str">
            <v>AVRIST Link Advantage Plus USD 9 Fund</v>
          </cell>
          <cell r="B50" t="str">
            <v>Pasar Uang</v>
          </cell>
          <cell r="C50" t="str">
            <v>PT Avrist Assurance</v>
          </cell>
          <cell r="D50" t="str">
            <v>USD</v>
          </cell>
          <cell r="E50" t="str">
            <v>-</v>
          </cell>
          <cell r="F50">
            <v>42177</v>
          </cell>
          <cell r="G50">
            <v>0.96750000000000003</v>
          </cell>
        </row>
        <row r="51">
          <cell r="A51" t="str">
            <v>AVRIST Link Advantage Plus USD Fund</v>
          </cell>
          <cell r="B51" t="str">
            <v>Pasar Uang</v>
          </cell>
          <cell r="C51" t="str">
            <v>PT Avrist Assurance</v>
          </cell>
          <cell r="D51" t="str">
            <v>IDR</v>
          </cell>
          <cell r="E51" t="str">
            <v>-</v>
          </cell>
          <cell r="F51">
            <v>42177</v>
          </cell>
          <cell r="G51">
            <v>1.0427</v>
          </cell>
        </row>
        <row r="52">
          <cell r="A52" t="str">
            <v>AVRIST Link Advantage Premier USD 1 Fund</v>
          </cell>
          <cell r="B52" t="str">
            <v>Pasar Uang</v>
          </cell>
          <cell r="C52" t="str">
            <v>PT Avrist Assurance</v>
          </cell>
          <cell r="D52" t="str">
            <v>USD</v>
          </cell>
          <cell r="E52" t="str">
            <v>-</v>
          </cell>
          <cell r="F52">
            <v>42177</v>
          </cell>
          <cell r="G52">
            <v>0.90759999999999996</v>
          </cell>
        </row>
        <row r="53">
          <cell r="A53" t="str">
            <v>Avrist Link Advantage Premier USD 10 Fund</v>
          </cell>
          <cell r="B53" t="str">
            <v>Pasar Uang</v>
          </cell>
          <cell r="C53" t="str">
            <v>PT Avrist Assurance</v>
          </cell>
          <cell r="D53" t="str">
            <v>USD</v>
          </cell>
          <cell r="E53" t="str">
            <v>-</v>
          </cell>
          <cell r="F53">
            <v>42177</v>
          </cell>
          <cell r="G53">
            <v>0.8669</v>
          </cell>
        </row>
        <row r="54">
          <cell r="A54" t="str">
            <v>Avrist Link Advantage Premier USD 11 Fund</v>
          </cell>
          <cell r="B54" t="str">
            <v>Pasar Uang</v>
          </cell>
          <cell r="C54" t="str">
            <v>PT Avrist Assurance</v>
          </cell>
          <cell r="D54" t="str">
            <v>USD</v>
          </cell>
          <cell r="E54" t="str">
            <v>-</v>
          </cell>
          <cell r="F54">
            <v>42177</v>
          </cell>
          <cell r="G54">
            <v>0.9002</v>
          </cell>
        </row>
        <row r="55">
          <cell r="A55" t="str">
            <v>Avrist Link Advantage Premier USD 12 Fund</v>
          </cell>
          <cell r="B55" t="str">
            <v>Pasar Uang</v>
          </cell>
          <cell r="C55" t="str">
            <v>PT Avrist Assurance</v>
          </cell>
          <cell r="D55" t="str">
            <v>USD</v>
          </cell>
          <cell r="E55" t="str">
            <v>-</v>
          </cell>
          <cell r="F55">
            <v>42177</v>
          </cell>
          <cell r="G55">
            <v>0.97919999999999996</v>
          </cell>
        </row>
        <row r="56">
          <cell r="A56" t="str">
            <v>AVRIST Link Advantage Premier USD 2 Fund</v>
          </cell>
          <cell r="B56" t="str">
            <v>Pasar Uang</v>
          </cell>
          <cell r="C56" t="str">
            <v>PT Avrist Assurance</v>
          </cell>
          <cell r="D56" t="str">
            <v>USD</v>
          </cell>
          <cell r="E56" t="str">
            <v>-</v>
          </cell>
          <cell r="F56">
            <v>42177</v>
          </cell>
          <cell r="G56">
            <v>0.85580000000000001</v>
          </cell>
        </row>
        <row r="57">
          <cell r="A57" t="str">
            <v>AVRIST Link Advantage Premier USD 3 Fund</v>
          </cell>
          <cell r="B57" t="str">
            <v>Pasar Uang</v>
          </cell>
          <cell r="C57" t="str">
            <v>PT Avrist Assurance</v>
          </cell>
          <cell r="D57" t="str">
            <v>USD</v>
          </cell>
          <cell r="E57" t="str">
            <v>-</v>
          </cell>
          <cell r="F57">
            <v>42177</v>
          </cell>
          <cell r="G57">
            <v>0.88680000000000003</v>
          </cell>
        </row>
        <row r="58">
          <cell r="A58" t="str">
            <v>AVRIST Link Advantage Premier USD 4 Fund</v>
          </cell>
          <cell r="B58" t="str">
            <v>Pasar Uang</v>
          </cell>
          <cell r="C58" t="str">
            <v>PT Avrist Assurance</v>
          </cell>
          <cell r="D58" t="str">
            <v>USD</v>
          </cell>
          <cell r="E58" t="str">
            <v>-</v>
          </cell>
          <cell r="F58">
            <v>42177</v>
          </cell>
          <cell r="G58">
            <v>0.98650000000000004</v>
          </cell>
        </row>
        <row r="59">
          <cell r="A59" t="str">
            <v>AVRIST Link Advantage Premier USD 5 Fund</v>
          </cell>
          <cell r="B59" t="str">
            <v>Pasar Uang</v>
          </cell>
          <cell r="C59" t="str">
            <v>PT Avrist Assurance</v>
          </cell>
          <cell r="D59" t="str">
            <v>USD</v>
          </cell>
          <cell r="E59" t="str">
            <v>-</v>
          </cell>
          <cell r="F59">
            <v>42177</v>
          </cell>
          <cell r="G59">
            <v>0.9506</v>
          </cell>
        </row>
        <row r="60">
          <cell r="A60" t="str">
            <v>AVRIST Link Advantage Premier USD 6 Fund</v>
          </cell>
          <cell r="B60" t="str">
            <v>Pasar Uang</v>
          </cell>
          <cell r="C60" t="str">
            <v>PT Avrist Assurance</v>
          </cell>
          <cell r="D60" t="str">
            <v>USD</v>
          </cell>
          <cell r="E60" t="str">
            <v>-</v>
          </cell>
          <cell r="F60">
            <v>42177</v>
          </cell>
          <cell r="G60">
            <v>0.9546</v>
          </cell>
        </row>
        <row r="61">
          <cell r="A61" t="str">
            <v>Avrist Link Advantage Premier USD 7 Fund</v>
          </cell>
          <cell r="B61" t="str">
            <v>Pasar Uang</v>
          </cell>
          <cell r="C61" t="str">
            <v>PT Avrist Assurance</v>
          </cell>
          <cell r="D61" t="str">
            <v>USD</v>
          </cell>
          <cell r="E61" t="str">
            <v>-</v>
          </cell>
          <cell r="F61">
            <v>42177</v>
          </cell>
          <cell r="G61">
            <v>0.98460000000000003</v>
          </cell>
        </row>
        <row r="62">
          <cell r="A62" t="str">
            <v>Avrist Link Advantage Premier USD 8 Fund</v>
          </cell>
          <cell r="B62" t="str">
            <v>Pasar Uang</v>
          </cell>
          <cell r="C62" t="str">
            <v>PT Avrist Assurance</v>
          </cell>
          <cell r="D62" t="str">
            <v>USD</v>
          </cell>
          <cell r="E62" t="str">
            <v>-</v>
          </cell>
          <cell r="F62">
            <v>42177</v>
          </cell>
          <cell r="G62">
            <v>0.9929</v>
          </cell>
        </row>
        <row r="63">
          <cell r="A63" t="str">
            <v>Avrist Link Advantage Premier USD 9 Fund</v>
          </cell>
          <cell r="B63" t="str">
            <v>Pasar Uang</v>
          </cell>
          <cell r="C63" t="str">
            <v>PT Avrist Assurance</v>
          </cell>
          <cell r="D63" t="str">
            <v>USD</v>
          </cell>
          <cell r="E63" t="str">
            <v>-</v>
          </cell>
          <cell r="F63">
            <v>42177</v>
          </cell>
          <cell r="G63">
            <v>0.97109999999999996</v>
          </cell>
        </row>
        <row r="64">
          <cell r="A64" t="str">
            <v>AVRIST Link Advised IDR Fund</v>
          </cell>
          <cell r="B64" t="str">
            <v>Campuran</v>
          </cell>
          <cell r="C64" t="str">
            <v>PT Avrist Assurance</v>
          </cell>
          <cell r="D64" t="str">
            <v>IDR</v>
          </cell>
          <cell r="E64" t="str">
            <v>-</v>
          </cell>
          <cell r="F64">
            <v>42177</v>
          </cell>
          <cell r="G64">
            <v>3370.33</v>
          </cell>
        </row>
        <row r="65">
          <cell r="A65" t="str">
            <v>AVRIST Link Aggressive IDR Fund</v>
          </cell>
          <cell r="B65" t="str">
            <v>Saham</v>
          </cell>
          <cell r="C65" t="str">
            <v>PT Avrist Assurance</v>
          </cell>
          <cell r="D65" t="str">
            <v>IDR</v>
          </cell>
          <cell r="E65" t="str">
            <v>-</v>
          </cell>
          <cell r="F65">
            <v>42177</v>
          </cell>
          <cell r="G65">
            <v>3044.46</v>
          </cell>
        </row>
        <row r="66">
          <cell r="A66" t="str">
            <v>AVRIST Link Asia Fund</v>
          </cell>
          <cell r="B66" t="str">
            <v>Saham</v>
          </cell>
          <cell r="C66" t="str">
            <v>PT Avrist Assurance</v>
          </cell>
          <cell r="D66" t="str">
            <v>IDR</v>
          </cell>
          <cell r="E66" t="str">
            <v>-</v>
          </cell>
          <cell r="F66">
            <v>42177</v>
          </cell>
          <cell r="G66">
            <v>1.0041</v>
          </cell>
        </row>
        <row r="67">
          <cell r="A67" t="str">
            <v>AVRIST Link Assured IDR Fund</v>
          </cell>
          <cell r="B67" t="str">
            <v>Pendapatan Tetap</v>
          </cell>
          <cell r="C67" t="str">
            <v>PT Avrist Assurance</v>
          </cell>
          <cell r="D67" t="str">
            <v>IDR</v>
          </cell>
          <cell r="E67" t="str">
            <v>-</v>
          </cell>
          <cell r="F67">
            <v>42177</v>
          </cell>
          <cell r="G67">
            <v>2566.9499999999998</v>
          </cell>
        </row>
        <row r="68">
          <cell r="A68" t="str">
            <v>AVRIST Link Assured USD Fund</v>
          </cell>
          <cell r="B68" t="str">
            <v>Pendapatan Tetap</v>
          </cell>
          <cell r="C68" t="str">
            <v>PT Avrist Assurance</v>
          </cell>
          <cell r="D68" t="str">
            <v>USD</v>
          </cell>
          <cell r="E68" t="str">
            <v>-</v>
          </cell>
          <cell r="F68">
            <v>42177</v>
          </cell>
          <cell r="G68">
            <v>1.425</v>
          </cell>
        </row>
        <row r="69">
          <cell r="A69" t="str">
            <v>AVRIST Link ASYA Balance IDR Fund</v>
          </cell>
          <cell r="B69" t="str">
            <v>Campuran</v>
          </cell>
          <cell r="C69" t="str">
            <v>PT Avrist Assurance</v>
          </cell>
          <cell r="D69" t="str">
            <v>IDR</v>
          </cell>
          <cell r="E69" t="str">
            <v>-</v>
          </cell>
          <cell r="F69">
            <v>42177</v>
          </cell>
          <cell r="G69">
            <v>2627.69</v>
          </cell>
        </row>
        <row r="70">
          <cell r="A70" t="str">
            <v>AVRIST Link ASYA Cash IDR Fund</v>
          </cell>
          <cell r="B70" t="str">
            <v>Pasar Uang</v>
          </cell>
          <cell r="C70" t="str">
            <v>PT Avrist Assurance</v>
          </cell>
          <cell r="D70" t="str">
            <v>IDR</v>
          </cell>
          <cell r="E70" t="str">
            <v>-</v>
          </cell>
          <cell r="F70">
            <v>42177</v>
          </cell>
          <cell r="G70">
            <v>3026.19</v>
          </cell>
        </row>
        <row r="71">
          <cell r="A71" t="str">
            <v>AVRIST Link ASYA Equity IDR Fund</v>
          </cell>
          <cell r="B71" t="str">
            <v>Saham</v>
          </cell>
          <cell r="C71" t="str">
            <v>PT Avrist Assurance</v>
          </cell>
          <cell r="D71" t="str">
            <v>IDR</v>
          </cell>
          <cell r="E71" t="str">
            <v>-</v>
          </cell>
          <cell r="F71">
            <v>42177</v>
          </cell>
          <cell r="G71">
            <v>3590.29</v>
          </cell>
        </row>
        <row r="72">
          <cell r="A72" t="str">
            <v>AVRIST Link Growth Fund</v>
          </cell>
          <cell r="B72" t="str">
            <v>Saham</v>
          </cell>
          <cell r="C72" t="str">
            <v>PT Avrist Assurance</v>
          </cell>
          <cell r="D72" t="str">
            <v>IDR</v>
          </cell>
          <cell r="E72" t="str">
            <v>-</v>
          </cell>
          <cell r="F72">
            <v>42177</v>
          </cell>
          <cell r="G72">
            <v>5956.34</v>
          </cell>
        </row>
        <row r="73">
          <cell r="A73" t="str">
            <v>AVRIST Link Moderate Fund</v>
          </cell>
          <cell r="B73" t="str">
            <v>Campuran</v>
          </cell>
          <cell r="C73" t="str">
            <v>PT Avrist Assurance</v>
          </cell>
          <cell r="D73" t="str">
            <v>IDR</v>
          </cell>
          <cell r="E73" t="str">
            <v>-</v>
          </cell>
          <cell r="F73">
            <v>42177</v>
          </cell>
          <cell r="G73">
            <v>4475.82</v>
          </cell>
        </row>
        <row r="74">
          <cell r="A74" t="str">
            <v>AVRIST Link Prime Invest 001B Fund</v>
          </cell>
          <cell r="B74" t="str">
            <v>Campuran</v>
          </cell>
          <cell r="C74" t="str">
            <v>PT Avrist Assurance</v>
          </cell>
          <cell r="D74" t="str">
            <v>IDR</v>
          </cell>
          <cell r="E74" t="str">
            <v>-</v>
          </cell>
          <cell r="F74">
            <v>42177</v>
          </cell>
          <cell r="G74">
            <v>2708.83</v>
          </cell>
        </row>
        <row r="75">
          <cell r="A75" t="str">
            <v>AVRIST Link Prime Invest 001B Fund(HWM)</v>
          </cell>
          <cell r="B75" t="str">
            <v>Campuran</v>
          </cell>
          <cell r="C75" t="str">
            <v>PT Avrist Assurance</v>
          </cell>
          <cell r="D75" t="str">
            <v>IDR</v>
          </cell>
          <cell r="E75" t="str">
            <v>-</v>
          </cell>
          <cell r="F75">
            <v>42177</v>
          </cell>
          <cell r="G75">
            <v>2849.76</v>
          </cell>
        </row>
        <row r="76">
          <cell r="A76" t="str">
            <v>Avrist Link Prime Invest 003A</v>
          </cell>
          <cell r="B76" t="str">
            <v>Campuran</v>
          </cell>
          <cell r="C76" t="str">
            <v>PT Avrist Assurance</v>
          </cell>
          <cell r="D76" t="str">
            <v>IDR</v>
          </cell>
          <cell r="E76" t="str">
            <v>-</v>
          </cell>
          <cell r="F76">
            <v>42177</v>
          </cell>
          <cell r="G76">
            <v>2642.76</v>
          </cell>
        </row>
        <row r="77">
          <cell r="A77" t="str">
            <v>AVRIST Link Prime Invest Fund 002B Fund</v>
          </cell>
          <cell r="B77" t="str">
            <v>Campuran</v>
          </cell>
          <cell r="C77" t="str">
            <v>PT Avrist Assurance</v>
          </cell>
          <cell r="D77" t="str">
            <v>IDR</v>
          </cell>
          <cell r="E77" t="str">
            <v>-</v>
          </cell>
          <cell r="F77">
            <v>42177</v>
          </cell>
          <cell r="G77">
            <v>2489.9699999999998</v>
          </cell>
        </row>
        <row r="78">
          <cell r="A78" t="str">
            <v>AVRIST Link Prime Invest Fund 002B Fund(HWM)</v>
          </cell>
          <cell r="B78" t="str">
            <v>Campuran</v>
          </cell>
          <cell r="C78" t="str">
            <v>PT Avrist Assurance</v>
          </cell>
          <cell r="D78" t="str">
            <v>IDR</v>
          </cell>
          <cell r="E78" t="str">
            <v>-</v>
          </cell>
          <cell r="F78">
            <v>42177</v>
          </cell>
          <cell r="G78">
            <v>2607.75</v>
          </cell>
        </row>
        <row r="79">
          <cell r="A79" t="str">
            <v>AVRIST Link Prime Invest Fund 003B Fund</v>
          </cell>
          <cell r="B79" t="str">
            <v>Campuran</v>
          </cell>
          <cell r="C79" t="str">
            <v>PT Avrist Assurance</v>
          </cell>
          <cell r="D79" t="str">
            <v>IDR</v>
          </cell>
          <cell r="E79" t="str">
            <v>-</v>
          </cell>
          <cell r="F79">
            <v>42177</v>
          </cell>
          <cell r="G79">
            <v>2139.69</v>
          </cell>
        </row>
        <row r="80">
          <cell r="A80" t="str">
            <v>AVRIST Link Prime Invest Fund 003B Fund(HWM)</v>
          </cell>
          <cell r="B80" t="str">
            <v>Campuran</v>
          </cell>
          <cell r="C80" t="str">
            <v>PT Avrist Assurance</v>
          </cell>
          <cell r="D80" t="str">
            <v>IDR</v>
          </cell>
          <cell r="E80" t="str">
            <v>-</v>
          </cell>
          <cell r="F80">
            <v>42177</v>
          </cell>
          <cell r="G80">
            <v>2255.77</v>
          </cell>
        </row>
        <row r="81">
          <cell r="A81" t="str">
            <v>AVRIST Link Secured IDR Fund</v>
          </cell>
          <cell r="B81" t="str">
            <v>Pendapatan Tetap</v>
          </cell>
          <cell r="C81" t="str">
            <v>PT Avrist Assurance</v>
          </cell>
          <cell r="D81" t="str">
            <v>IDR</v>
          </cell>
          <cell r="E81" t="str">
            <v>-</v>
          </cell>
          <cell r="F81">
            <v>42177</v>
          </cell>
          <cell r="G81">
            <v>2695.27</v>
          </cell>
        </row>
        <row r="82">
          <cell r="A82" t="str">
            <v>AVRIST Link Treasure Plus USD Fund</v>
          </cell>
          <cell r="B82" t="str">
            <v>Pasar Uang</v>
          </cell>
          <cell r="C82" t="str">
            <v>PT Avrist Assurance</v>
          </cell>
          <cell r="D82" t="str">
            <v>USD</v>
          </cell>
          <cell r="E82" t="str">
            <v>-</v>
          </cell>
          <cell r="F82">
            <v>42177</v>
          </cell>
          <cell r="G82">
            <v>1.6942999999999999</v>
          </cell>
        </row>
        <row r="83">
          <cell r="A83" t="str">
            <v>AVRIST MANAGED FUND</v>
          </cell>
          <cell r="B83" t="str">
            <v>Campuran</v>
          </cell>
          <cell r="C83" t="str">
            <v>PT Avrist Assurance</v>
          </cell>
          <cell r="D83" t="str">
            <v>IDR</v>
          </cell>
          <cell r="E83" t="str">
            <v>-</v>
          </cell>
          <cell r="F83">
            <v>42177</v>
          </cell>
          <cell r="G83">
            <v>1928.51</v>
          </cell>
        </row>
        <row r="84">
          <cell r="A84" t="str">
            <v>AVRIST MONEY MARKET FUND</v>
          </cell>
          <cell r="B84" t="str">
            <v>Pasar Uang</v>
          </cell>
          <cell r="C84" t="str">
            <v>PT Avrist Assurance</v>
          </cell>
          <cell r="D84" t="str">
            <v>IDR</v>
          </cell>
          <cell r="E84" t="str">
            <v>-</v>
          </cell>
          <cell r="F84">
            <v>42177</v>
          </cell>
          <cell r="G84">
            <v>2071.96</v>
          </cell>
        </row>
        <row r="85">
          <cell r="A85" t="str">
            <v>Avrist Premium Investa Dollar Link</v>
          </cell>
          <cell r="B85" t="str">
            <v>Pendapatan Tetap</v>
          </cell>
          <cell r="C85" t="str">
            <v>PT Avrist Assurance</v>
          </cell>
          <cell r="D85" t="str">
            <v>USD</v>
          </cell>
          <cell r="E85" t="str">
            <v>-</v>
          </cell>
          <cell r="F85">
            <v>42177</v>
          </cell>
          <cell r="G85">
            <v>1.1307</v>
          </cell>
        </row>
        <row r="86">
          <cell r="A86" t="str">
            <v>Avrist Prime Protection Link USD</v>
          </cell>
          <cell r="B86" t="str">
            <v>Pendapatan Tetap</v>
          </cell>
          <cell r="C86" t="str">
            <v>PT Avrist Assurance</v>
          </cell>
          <cell r="D86" t="str">
            <v>USD</v>
          </cell>
          <cell r="E86" t="str">
            <v>-</v>
          </cell>
          <cell r="F86">
            <v>42177</v>
          </cell>
          <cell r="G86">
            <v>1.1536</v>
          </cell>
        </row>
        <row r="87">
          <cell r="A87" t="str">
            <v>B-Life Agresif Syariah</v>
          </cell>
          <cell r="B87" t="str">
            <v>Saham</v>
          </cell>
          <cell r="C87" t="str">
            <v>PT BNI Life Insurance</v>
          </cell>
          <cell r="D87" t="str">
            <v>IDR</v>
          </cell>
          <cell r="E87" t="str">
            <v>-</v>
          </cell>
          <cell r="F87">
            <v>42177</v>
          </cell>
          <cell r="G87">
            <v>1134.8499999999999</v>
          </cell>
        </row>
        <row r="88">
          <cell r="A88" t="str">
            <v>B-Life Kombinasi Syariah</v>
          </cell>
          <cell r="B88" t="str">
            <v>Campuran</v>
          </cell>
          <cell r="C88" t="str">
            <v>PT BNI Life Insurance</v>
          </cell>
          <cell r="D88" t="str">
            <v>IDR</v>
          </cell>
          <cell r="E88" t="str">
            <v>-</v>
          </cell>
          <cell r="F88">
            <v>42177</v>
          </cell>
          <cell r="G88">
            <v>1222.18</v>
          </cell>
        </row>
        <row r="89">
          <cell r="A89" t="str">
            <v>B-Life Link Dana Aktif</v>
          </cell>
          <cell r="B89" t="str">
            <v>Saham</v>
          </cell>
          <cell r="C89" t="str">
            <v>PT BNI Life Insurance</v>
          </cell>
          <cell r="D89" t="str">
            <v>IDR</v>
          </cell>
          <cell r="E89" t="str">
            <v>-</v>
          </cell>
          <cell r="F89">
            <v>42177</v>
          </cell>
          <cell r="G89">
            <v>1642.23</v>
          </cell>
        </row>
        <row r="90">
          <cell r="A90" t="str">
            <v>B-Life Link Dana Cemerlang</v>
          </cell>
          <cell r="B90" t="str">
            <v>Pendapatan Tetap</v>
          </cell>
          <cell r="C90" t="str">
            <v>PT BNI Life Insurance</v>
          </cell>
          <cell r="D90" t="str">
            <v>IDR</v>
          </cell>
          <cell r="E90" t="str">
            <v>-</v>
          </cell>
          <cell r="F90">
            <v>42177</v>
          </cell>
          <cell r="G90">
            <v>1322.86</v>
          </cell>
        </row>
        <row r="91">
          <cell r="A91" t="str">
            <v>B-Life Link Dana Kombinasi</v>
          </cell>
          <cell r="B91" t="str">
            <v>Campuran</v>
          </cell>
          <cell r="C91" t="str">
            <v>PT BNI Life Insurance</v>
          </cell>
          <cell r="D91" t="str">
            <v>IDR</v>
          </cell>
          <cell r="E91" t="str">
            <v>-</v>
          </cell>
          <cell r="F91">
            <v>42177</v>
          </cell>
          <cell r="G91">
            <v>1323.41</v>
          </cell>
        </row>
        <row r="92">
          <cell r="A92" t="str">
            <v>B-Life Link Dana Maxima</v>
          </cell>
          <cell r="B92" t="str">
            <v>Saham</v>
          </cell>
          <cell r="C92" t="str">
            <v>PT BNI Life Insurance</v>
          </cell>
          <cell r="D92" t="str">
            <v>IDR</v>
          </cell>
          <cell r="E92" t="str">
            <v>-</v>
          </cell>
          <cell r="F92">
            <v>42177</v>
          </cell>
          <cell r="G92">
            <v>1849.97</v>
          </cell>
        </row>
        <row r="93">
          <cell r="A93" t="str">
            <v>B-Life Link Dana Selaras</v>
          </cell>
          <cell r="B93" t="str">
            <v>Campuran</v>
          </cell>
          <cell r="C93" t="str">
            <v>PT BNI Life Insurance</v>
          </cell>
          <cell r="D93" t="str">
            <v>IDR</v>
          </cell>
          <cell r="E93" t="str">
            <v>-</v>
          </cell>
          <cell r="F93">
            <v>42177</v>
          </cell>
          <cell r="G93">
            <v>1840.26</v>
          </cell>
        </row>
        <row r="94">
          <cell r="A94" t="str">
            <v>B-Life Link Dana Stabil</v>
          </cell>
          <cell r="B94" t="str">
            <v>Pendapatan Tetap</v>
          </cell>
          <cell r="C94" t="str">
            <v>PT BNI Life Insurance</v>
          </cell>
          <cell r="D94" t="str">
            <v>IDR</v>
          </cell>
          <cell r="E94" t="str">
            <v>-</v>
          </cell>
          <cell r="F94">
            <v>42177</v>
          </cell>
          <cell r="G94">
            <v>1733.94</v>
          </cell>
        </row>
        <row r="95">
          <cell r="A95" t="str">
            <v>B-Life Spectra Link Dana Maxima Plus</v>
          </cell>
          <cell r="B95" t="str">
            <v>Saham</v>
          </cell>
          <cell r="C95" t="str">
            <v>PT BNI Life Insurance</v>
          </cell>
          <cell r="D95" t="str">
            <v>IDR</v>
          </cell>
          <cell r="E95" t="str">
            <v>-</v>
          </cell>
          <cell r="F95">
            <v>42177</v>
          </cell>
          <cell r="G95">
            <v>2137.9899999999998</v>
          </cell>
        </row>
        <row r="96">
          <cell r="A96" t="str">
            <v>B-Life Spectra Link Dana Secure USD</v>
          </cell>
          <cell r="B96" t="str">
            <v>Pendapatan Tetap</v>
          </cell>
          <cell r="C96" t="str">
            <v>PT BNI Life Insurance</v>
          </cell>
          <cell r="D96" t="str">
            <v>USD</v>
          </cell>
          <cell r="E96" t="str">
            <v>-</v>
          </cell>
          <cell r="F96">
            <v>42177</v>
          </cell>
          <cell r="G96">
            <v>1.2777000000000001</v>
          </cell>
        </row>
        <row r="97">
          <cell r="A97" t="str">
            <v>B-Life Spectra Link Dana Selaras Plus</v>
          </cell>
          <cell r="B97" t="str">
            <v>Campuran</v>
          </cell>
          <cell r="C97" t="str">
            <v>PT BNI Life Insurance</v>
          </cell>
          <cell r="D97" t="str">
            <v>IDR</v>
          </cell>
          <cell r="E97" t="str">
            <v>-</v>
          </cell>
          <cell r="F97">
            <v>42177</v>
          </cell>
          <cell r="G97">
            <v>1784.23</v>
          </cell>
        </row>
        <row r="98">
          <cell r="A98" t="str">
            <v>B-Life Spectra Link Dana Stabil Plus</v>
          </cell>
          <cell r="B98" t="str">
            <v>Pendapatan Tetap</v>
          </cell>
          <cell r="C98" t="str">
            <v>PT BNI Life Insurance</v>
          </cell>
          <cell r="D98" t="str">
            <v>IDR</v>
          </cell>
          <cell r="E98" t="str">
            <v>-</v>
          </cell>
          <cell r="F98">
            <v>42177</v>
          </cell>
          <cell r="G98">
            <v>1539.44</v>
          </cell>
        </row>
        <row r="99">
          <cell r="A99" t="str">
            <v>B-Life Stabil Syariah</v>
          </cell>
          <cell r="B99" t="str">
            <v>Pendapatan Tetap</v>
          </cell>
          <cell r="C99" t="str">
            <v>PT BNI Life Insurance</v>
          </cell>
          <cell r="D99" t="str">
            <v>IDR</v>
          </cell>
          <cell r="E99" t="str">
            <v>-</v>
          </cell>
          <cell r="F99">
            <v>42177</v>
          </cell>
          <cell r="G99">
            <v>1847.06</v>
          </cell>
        </row>
        <row r="100">
          <cell r="A100" t="str">
            <v>B-Life Syariah Berimbang</v>
          </cell>
          <cell r="B100" t="str">
            <v>Campuran</v>
          </cell>
          <cell r="C100" t="str">
            <v>PT BNI Life Insurance</v>
          </cell>
          <cell r="D100" t="str">
            <v>IDR</v>
          </cell>
          <cell r="E100" t="str">
            <v>-</v>
          </cell>
          <cell r="F100">
            <v>42177</v>
          </cell>
          <cell r="G100">
            <v>1747.22</v>
          </cell>
        </row>
        <row r="101">
          <cell r="A101" t="str">
            <v>B-Life Syariah Equity Fund</v>
          </cell>
          <cell r="B101" t="str">
            <v>Saham</v>
          </cell>
          <cell r="C101" t="str">
            <v>PT BNI Life Insurance</v>
          </cell>
          <cell r="D101" t="str">
            <v>IDR</v>
          </cell>
          <cell r="E101" t="str">
            <v>-</v>
          </cell>
          <cell r="F101">
            <v>42177</v>
          </cell>
          <cell r="G101">
            <v>1085.56</v>
          </cell>
        </row>
        <row r="102">
          <cell r="A102" t="str">
            <v>B-Life Syariah Fixed Income</v>
          </cell>
          <cell r="B102" t="str">
            <v>Pendapatan Tetap</v>
          </cell>
          <cell r="C102" t="str">
            <v>PT BNI Life Insurance</v>
          </cell>
          <cell r="D102" t="str">
            <v>IDR</v>
          </cell>
          <cell r="E102" t="str">
            <v>-</v>
          </cell>
          <cell r="F102">
            <v>42177</v>
          </cell>
          <cell r="G102">
            <v>1687.59</v>
          </cell>
        </row>
        <row r="103">
          <cell r="A103" t="str">
            <v>B-Life Syariah Managed Fund</v>
          </cell>
          <cell r="B103" t="str">
            <v>Campuran</v>
          </cell>
          <cell r="C103" t="str">
            <v>PT BNI Life Insurance</v>
          </cell>
          <cell r="D103" t="str">
            <v>IDR</v>
          </cell>
          <cell r="E103" t="str">
            <v>-</v>
          </cell>
          <cell r="F103">
            <v>42177</v>
          </cell>
          <cell r="G103">
            <v>1027.6500000000001</v>
          </cell>
        </row>
        <row r="104">
          <cell r="A104" t="str">
            <v>B-Life Syariah Optimal</v>
          </cell>
          <cell r="B104" t="str">
            <v>Saham</v>
          </cell>
          <cell r="C104" t="str">
            <v>PT BNI Life Insurance</v>
          </cell>
          <cell r="D104" t="str">
            <v>IDR</v>
          </cell>
          <cell r="E104" t="str">
            <v>-</v>
          </cell>
          <cell r="F104">
            <v>42177</v>
          </cell>
          <cell r="G104">
            <v>1892.92</v>
          </cell>
        </row>
        <row r="105">
          <cell r="A105" t="str">
            <v>B-Life Syariah Stabil</v>
          </cell>
          <cell r="B105" t="str">
            <v>Pendapatan Tetap</v>
          </cell>
          <cell r="C105" t="str">
            <v>PT BNI Life Insurance</v>
          </cell>
          <cell r="D105" t="str">
            <v>IDR</v>
          </cell>
          <cell r="E105" t="str">
            <v>-</v>
          </cell>
          <cell r="F105">
            <v>42177</v>
          </cell>
          <cell r="G105">
            <v>2453.0700000000002</v>
          </cell>
        </row>
        <row r="106">
          <cell r="A106" t="str">
            <v>Balanced (IDR)</v>
          </cell>
          <cell r="B106" t="str">
            <v>Campuran</v>
          </cell>
          <cell r="C106" t="str">
            <v>PT AXA Financial Indonesia</v>
          </cell>
          <cell r="D106" t="str">
            <v>IDR</v>
          </cell>
          <cell r="E106" t="str">
            <v>-</v>
          </cell>
          <cell r="F106">
            <v>42177</v>
          </cell>
          <cell r="G106">
            <v>2715.46</v>
          </cell>
        </row>
        <row r="107">
          <cell r="A107" t="str">
            <v>BPLink Dana Dana Likuid IDR</v>
          </cell>
          <cell r="B107" t="str">
            <v>Pasar Uang</v>
          </cell>
          <cell r="C107" t="str">
            <v>AJB Bumiputera 1912</v>
          </cell>
          <cell r="D107" t="str">
            <v>IDR</v>
          </cell>
          <cell r="E107" t="str">
            <v>-</v>
          </cell>
          <cell r="F107">
            <v>42177</v>
          </cell>
          <cell r="G107">
            <v>1212.98</v>
          </cell>
        </row>
        <row r="108">
          <cell r="A108" t="str">
            <v>BPLink Dana Ekuitas IDR</v>
          </cell>
          <cell r="B108" t="str">
            <v>Saham</v>
          </cell>
          <cell r="C108" t="str">
            <v>AJB Bumiputera 1912</v>
          </cell>
          <cell r="D108" t="str">
            <v>IDR</v>
          </cell>
          <cell r="E108" t="str">
            <v>-</v>
          </cell>
          <cell r="F108">
            <v>42177</v>
          </cell>
          <cell r="G108">
            <v>1153.6500000000001</v>
          </cell>
        </row>
        <row r="109">
          <cell r="A109" t="str">
            <v>BPLink Dana Prestasi IDR</v>
          </cell>
          <cell r="B109" t="str">
            <v>Campuran</v>
          </cell>
          <cell r="C109" t="str">
            <v>AJB Bumiputera 1912</v>
          </cell>
          <cell r="D109" t="str">
            <v>IDR</v>
          </cell>
          <cell r="E109" t="str">
            <v>-</v>
          </cell>
          <cell r="F109">
            <v>42177</v>
          </cell>
          <cell r="G109">
            <v>1136.9000000000001</v>
          </cell>
        </row>
        <row r="110">
          <cell r="A110" t="str">
            <v>BPLink Dana Terpadu IDR</v>
          </cell>
          <cell r="B110" t="str">
            <v>Pendapatan Tetap</v>
          </cell>
          <cell r="C110" t="str">
            <v>AJB Bumiputera 1912</v>
          </cell>
          <cell r="D110" t="str">
            <v>IDR</v>
          </cell>
          <cell r="E110" t="str">
            <v>-</v>
          </cell>
          <cell r="F110">
            <v>42177</v>
          </cell>
          <cell r="G110">
            <v>1049.1400000000001</v>
          </cell>
        </row>
        <row r="111">
          <cell r="A111" t="str">
            <v>Brilliance Aggressive</v>
          </cell>
          <cell r="B111" t="str">
            <v>Saham</v>
          </cell>
          <cell r="C111" t="str">
            <v>Sun Life Financial Indonesia</v>
          </cell>
          <cell r="D111" t="str">
            <v>IDR</v>
          </cell>
          <cell r="E111" t="str">
            <v>-</v>
          </cell>
          <cell r="F111">
            <v>42177</v>
          </cell>
          <cell r="G111">
            <v>12095.08</v>
          </cell>
        </row>
        <row r="112">
          <cell r="A112" t="str">
            <v>Brilliance Aggressive Multi Plus Fund</v>
          </cell>
          <cell r="B112" t="str">
            <v>Saham</v>
          </cell>
          <cell r="C112" t="str">
            <v>Sun Life Financial Indonesia</v>
          </cell>
          <cell r="D112" t="str">
            <v>IDR</v>
          </cell>
          <cell r="E112" t="str">
            <v>-</v>
          </cell>
          <cell r="F112">
            <v>42177</v>
          </cell>
          <cell r="G112">
            <v>2303.9</v>
          </cell>
        </row>
        <row r="113">
          <cell r="A113" t="str">
            <v>Brilliance Conservative</v>
          </cell>
          <cell r="B113" t="str">
            <v>Pendapatan Tetap</v>
          </cell>
          <cell r="C113" t="str">
            <v>Sun Life Financial Indonesia</v>
          </cell>
          <cell r="D113" t="str">
            <v>IDR</v>
          </cell>
          <cell r="E113" t="str">
            <v>-</v>
          </cell>
          <cell r="F113">
            <v>42177</v>
          </cell>
          <cell r="G113">
            <v>2720.21</v>
          </cell>
        </row>
        <row r="114">
          <cell r="A114" t="str">
            <v>Brilliance Hasanah Equity Fund</v>
          </cell>
          <cell r="B114" t="str">
            <v>Saham</v>
          </cell>
          <cell r="C114" t="str">
            <v>Sun Life Financial Indonesia</v>
          </cell>
          <cell r="D114" t="str">
            <v>IDR</v>
          </cell>
          <cell r="E114" t="str">
            <v>-</v>
          </cell>
          <cell r="F114">
            <v>42177</v>
          </cell>
          <cell r="G114">
            <v>1711.9</v>
          </cell>
        </row>
        <row r="115">
          <cell r="A115" t="str">
            <v>Brilliance Moderate</v>
          </cell>
          <cell r="B115" t="str">
            <v>Campuran</v>
          </cell>
          <cell r="C115" t="str">
            <v>Sun Life Financial Indonesia</v>
          </cell>
          <cell r="D115" t="str">
            <v>IDR</v>
          </cell>
          <cell r="E115" t="str">
            <v>-</v>
          </cell>
          <cell r="F115">
            <v>42177</v>
          </cell>
          <cell r="G115">
            <v>6723.77</v>
          </cell>
        </row>
        <row r="116">
          <cell r="A116" t="str">
            <v>Brilliance USD Managed Fund</v>
          </cell>
          <cell r="B116" t="str">
            <v>Campuran</v>
          </cell>
          <cell r="C116" t="str">
            <v>Sun Life Financial Indonesia</v>
          </cell>
          <cell r="D116" t="str">
            <v>USD</v>
          </cell>
          <cell r="E116" t="str">
            <v>-</v>
          </cell>
          <cell r="F116">
            <v>42177</v>
          </cell>
          <cell r="G116">
            <v>2.5724</v>
          </cell>
        </row>
        <row r="117">
          <cell r="A117" t="str">
            <v>Brilliance Xtra Aggressive</v>
          </cell>
          <cell r="B117" t="str">
            <v>Saham</v>
          </cell>
          <cell r="C117" t="str">
            <v>Sun Life Financial Indonesia</v>
          </cell>
          <cell r="D117" t="str">
            <v>IDR</v>
          </cell>
          <cell r="E117" t="str">
            <v>-</v>
          </cell>
          <cell r="F117">
            <v>42177</v>
          </cell>
          <cell r="G117">
            <v>1707.17</v>
          </cell>
        </row>
        <row r="118">
          <cell r="A118" t="str">
            <v>Brilliance Xtra Dynamic</v>
          </cell>
          <cell r="B118" t="str">
            <v>Campuran</v>
          </cell>
          <cell r="C118" t="str">
            <v>Sun Life Financial Indonesia</v>
          </cell>
          <cell r="D118" t="str">
            <v>IDR</v>
          </cell>
          <cell r="E118" t="str">
            <v>-</v>
          </cell>
          <cell r="F118">
            <v>42177</v>
          </cell>
          <cell r="G118">
            <v>1628.8</v>
          </cell>
        </row>
        <row r="119">
          <cell r="A119" t="str">
            <v>Brilliance Xtra Prima</v>
          </cell>
          <cell r="B119" t="str">
            <v>Pendapatan Tetap</v>
          </cell>
          <cell r="C119" t="str">
            <v>Sun Life Financial Indonesia</v>
          </cell>
          <cell r="D119" t="str">
            <v>IDR</v>
          </cell>
          <cell r="E119" t="str">
            <v>-</v>
          </cell>
          <cell r="F119">
            <v>42177</v>
          </cell>
          <cell r="G119">
            <v>1879.16</v>
          </cell>
        </row>
        <row r="120">
          <cell r="A120" t="str">
            <v>Brilliance Xtra Progressive</v>
          </cell>
          <cell r="B120" t="str">
            <v>Campuran</v>
          </cell>
          <cell r="C120" t="str">
            <v>Sun Life Financial Indonesia</v>
          </cell>
          <cell r="D120" t="str">
            <v>IDR</v>
          </cell>
          <cell r="E120" t="str">
            <v>-</v>
          </cell>
          <cell r="F120">
            <v>42177</v>
          </cell>
          <cell r="G120">
            <v>1410.93</v>
          </cell>
        </row>
        <row r="121">
          <cell r="A121" t="str">
            <v>Bringin Darlink Agresif</v>
          </cell>
          <cell r="B121" t="str">
            <v>Campuran</v>
          </cell>
          <cell r="C121" t="str">
            <v>PT Bringin Life</v>
          </cell>
          <cell r="D121" t="str">
            <v>IDR</v>
          </cell>
          <cell r="E121" t="str">
            <v>-</v>
          </cell>
          <cell r="F121">
            <v>42177</v>
          </cell>
          <cell r="G121">
            <v>1111.29</v>
          </cell>
        </row>
        <row r="122">
          <cell r="A122" t="str">
            <v>Bringin Darlink Aman</v>
          </cell>
          <cell r="B122" t="str">
            <v>Pasar Uang</v>
          </cell>
          <cell r="C122" t="str">
            <v>PT Bringin Life</v>
          </cell>
          <cell r="D122" t="str">
            <v>IDR</v>
          </cell>
          <cell r="E122" t="str">
            <v>-</v>
          </cell>
          <cell r="F122">
            <v>42177</v>
          </cell>
          <cell r="G122">
            <v>1032.75</v>
          </cell>
        </row>
        <row r="123">
          <cell r="A123" t="str">
            <v>Bringin Darlink Amanah</v>
          </cell>
          <cell r="B123" t="str">
            <v>Saham</v>
          </cell>
          <cell r="C123" t="str">
            <v>PT Bringin Life</v>
          </cell>
          <cell r="D123" t="str">
            <v>IDR</v>
          </cell>
          <cell r="E123" t="str">
            <v>-</v>
          </cell>
          <cell r="F123">
            <v>42177</v>
          </cell>
          <cell r="G123">
            <v>970.44</v>
          </cell>
        </row>
        <row r="124">
          <cell r="A124" t="str">
            <v>Bringin Darlink Dinamis</v>
          </cell>
          <cell r="B124" t="str">
            <v>Campuran</v>
          </cell>
          <cell r="C124" t="str">
            <v>PT Bringin Life</v>
          </cell>
          <cell r="D124" t="str">
            <v>IDR</v>
          </cell>
          <cell r="E124" t="str">
            <v>-</v>
          </cell>
          <cell r="F124">
            <v>42177</v>
          </cell>
          <cell r="G124">
            <v>1046.82</v>
          </cell>
        </row>
        <row r="125">
          <cell r="A125" t="str">
            <v>Bringin Darlink Stabil</v>
          </cell>
          <cell r="B125" t="str">
            <v>Pendapatan Tetap</v>
          </cell>
          <cell r="C125" t="str">
            <v>PT Bringin Life</v>
          </cell>
          <cell r="D125" t="str">
            <v>IDR</v>
          </cell>
          <cell r="E125" t="str">
            <v>-</v>
          </cell>
          <cell r="F125">
            <v>42177</v>
          </cell>
          <cell r="G125">
            <v>1028.25</v>
          </cell>
        </row>
        <row r="126">
          <cell r="A126" t="str">
            <v>CAF Flexy Link Bond Fund</v>
          </cell>
          <cell r="B126" t="str">
            <v>Pendapatan Tetap</v>
          </cell>
          <cell r="C126" t="str">
            <v>PT Central Asia Financial</v>
          </cell>
          <cell r="D126" t="str">
            <v>IDR</v>
          </cell>
          <cell r="E126" t="str">
            <v>-</v>
          </cell>
          <cell r="F126">
            <v>42177</v>
          </cell>
          <cell r="G126">
            <v>1063.07</v>
          </cell>
        </row>
        <row r="127">
          <cell r="A127" t="str">
            <v>CAF Flexy Link Equity Fund</v>
          </cell>
          <cell r="B127" t="str">
            <v>Saham</v>
          </cell>
          <cell r="C127" t="str">
            <v>PT Central Asia Financial</v>
          </cell>
          <cell r="D127" t="str">
            <v>IDR</v>
          </cell>
          <cell r="E127" t="str">
            <v>-</v>
          </cell>
          <cell r="F127">
            <v>42177</v>
          </cell>
          <cell r="G127">
            <v>1078.04</v>
          </cell>
        </row>
        <row r="128">
          <cell r="A128" t="str">
            <v>CAF Flexy Link Mixed Fund</v>
          </cell>
          <cell r="B128" t="str">
            <v>Campuran</v>
          </cell>
          <cell r="C128" t="str">
            <v>PT Central Asia Financial</v>
          </cell>
          <cell r="D128" t="str">
            <v>IDR</v>
          </cell>
          <cell r="E128" t="str">
            <v>-</v>
          </cell>
          <cell r="F128">
            <v>42177</v>
          </cell>
          <cell r="G128">
            <v>1080.77</v>
          </cell>
        </row>
        <row r="129">
          <cell r="A129" t="str">
            <v>CAF Flexy Link Money Market Fund</v>
          </cell>
          <cell r="B129" t="str">
            <v>Pasar Uang</v>
          </cell>
          <cell r="C129" t="str">
            <v>PT Central Asia Financial</v>
          </cell>
          <cell r="D129" t="str">
            <v>IDR</v>
          </cell>
          <cell r="E129" t="str">
            <v>-</v>
          </cell>
          <cell r="F129">
            <v>42177</v>
          </cell>
          <cell r="G129">
            <v>956.81</v>
          </cell>
        </row>
        <row r="130">
          <cell r="A130" t="str">
            <v>Carlink Pro Flexy</v>
          </cell>
          <cell r="B130" t="str">
            <v>Campuran</v>
          </cell>
          <cell r="C130" t="str">
            <v>PT A.J. Central Asia Raya</v>
          </cell>
          <cell r="D130" t="str">
            <v>IDR</v>
          </cell>
          <cell r="E130" t="str">
            <v>-</v>
          </cell>
          <cell r="F130">
            <v>42177</v>
          </cell>
          <cell r="G130">
            <v>1243.79</v>
          </cell>
        </row>
        <row r="131">
          <cell r="A131" t="str">
            <v>CARLink Pro-Fixed</v>
          </cell>
          <cell r="B131" t="str">
            <v>Pendapatan Tetap</v>
          </cell>
          <cell r="C131" t="str">
            <v>PT A.J. Central Asia Raya</v>
          </cell>
          <cell r="D131" t="str">
            <v>IDR</v>
          </cell>
          <cell r="E131" t="str">
            <v>-</v>
          </cell>
          <cell r="F131">
            <v>42177</v>
          </cell>
          <cell r="G131">
            <v>2671.48</v>
          </cell>
        </row>
        <row r="132">
          <cell r="A132" t="str">
            <v>CARLink Pro-Mixed</v>
          </cell>
          <cell r="B132" t="str">
            <v>Campuran</v>
          </cell>
          <cell r="C132" t="str">
            <v>PT A.J. Central Asia Raya</v>
          </cell>
          <cell r="D132" t="str">
            <v>IDR</v>
          </cell>
          <cell r="E132" t="str">
            <v>-</v>
          </cell>
          <cell r="F132">
            <v>42177</v>
          </cell>
          <cell r="G132">
            <v>2717.6</v>
          </cell>
        </row>
        <row r="133">
          <cell r="A133" t="str">
            <v>CARLink Pro-Safe</v>
          </cell>
          <cell r="B133" t="str">
            <v>Pasar Uang</v>
          </cell>
          <cell r="C133" t="str">
            <v>PT A.J. Central Asia Raya</v>
          </cell>
          <cell r="D133" t="str">
            <v>IDR</v>
          </cell>
          <cell r="E133" t="str">
            <v>-</v>
          </cell>
          <cell r="F133">
            <v>42177</v>
          </cell>
          <cell r="G133">
            <v>2085.91</v>
          </cell>
        </row>
        <row r="134">
          <cell r="A134" t="str">
            <v>Carlisya Pro Fixed</v>
          </cell>
          <cell r="B134" t="str">
            <v>Pendapatan Tetap</v>
          </cell>
          <cell r="C134" t="str">
            <v>PT A.J. Central Asia Raya</v>
          </cell>
          <cell r="D134" t="str">
            <v>IDR</v>
          </cell>
          <cell r="E134" t="str">
            <v>-</v>
          </cell>
          <cell r="F134">
            <v>42177</v>
          </cell>
          <cell r="G134">
            <v>1315.74</v>
          </cell>
        </row>
        <row r="135">
          <cell r="A135" t="str">
            <v>Carlisya Pro Mixed</v>
          </cell>
          <cell r="B135" t="str">
            <v>Campuran</v>
          </cell>
          <cell r="C135" t="str">
            <v>PT A.J. Central Asia Raya</v>
          </cell>
          <cell r="D135" t="str">
            <v>IDR</v>
          </cell>
          <cell r="E135" t="str">
            <v>-</v>
          </cell>
          <cell r="F135">
            <v>42177</v>
          </cell>
          <cell r="G135">
            <v>1684.74</v>
          </cell>
        </row>
        <row r="136">
          <cell r="A136" t="str">
            <v>Carlisya Pro Safe</v>
          </cell>
          <cell r="B136" t="str">
            <v>Pasar Uang</v>
          </cell>
          <cell r="C136" t="str">
            <v>PT A.J. Central Asia Raya</v>
          </cell>
          <cell r="D136" t="str">
            <v>IDR</v>
          </cell>
          <cell r="E136" t="str">
            <v>-</v>
          </cell>
          <cell r="F136">
            <v>42177</v>
          </cell>
          <cell r="G136">
            <v>1228.04</v>
          </cell>
        </row>
        <row r="137">
          <cell r="A137" t="str">
            <v>Cash Plus(IDR)</v>
          </cell>
          <cell r="B137" t="str">
            <v>Pasar Uang</v>
          </cell>
          <cell r="C137" t="str">
            <v>PT AXA Financial Indonesia</v>
          </cell>
          <cell r="D137" t="str">
            <v>IDR</v>
          </cell>
          <cell r="E137" t="str">
            <v>-</v>
          </cell>
          <cell r="F137">
            <v>42177</v>
          </cell>
          <cell r="G137">
            <v>1890.65</v>
          </cell>
        </row>
        <row r="138">
          <cell r="A138" t="str">
            <v>Century Pro-Fixed</v>
          </cell>
          <cell r="B138" t="str">
            <v>Pendapatan Tetap</v>
          </cell>
          <cell r="C138" t="str">
            <v>PT A.J. Central Asia Raya</v>
          </cell>
          <cell r="D138" t="str">
            <v>IDR</v>
          </cell>
          <cell r="E138" t="str">
            <v>-</v>
          </cell>
          <cell r="F138">
            <v>42177</v>
          </cell>
          <cell r="G138">
            <v>1832.85</v>
          </cell>
        </row>
        <row r="139">
          <cell r="A139" t="str">
            <v>Century Pro-Mixed</v>
          </cell>
          <cell r="B139" t="str">
            <v>Campuran</v>
          </cell>
          <cell r="C139" t="str">
            <v>PT A.J. Central Asia Raya</v>
          </cell>
          <cell r="D139" t="str">
            <v>IDR</v>
          </cell>
          <cell r="E139" t="str">
            <v>-</v>
          </cell>
          <cell r="F139">
            <v>42177</v>
          </cell>
          <cell r="G139">
            <v>2112.0700000000002</v>
          </cell>
        </row>
        <row r="140">
          <cell r="A140" t="str">
            <v>CIGNA Balanced Dynamic Fund</v>
          </cell>
          <cell r="B140" t="str">
            <v>Campuran</v>
          </cell>
          <cell r="C140" t="str">
            <v>PT Asuransi CIGNA</v>
          </cell>
          <cell r="D140" t="str">
            <v>IDR</v>
          </cell>
          <cell r="E140" t="str">
            <v>-</v>
          </cell>
          <cell r="F140">
            <v>42177</v>
          </cell>
          <cell r="G140">
            <v>1088.96</v>
          </cell>
        </row>
        <row r="141">
          <cell r="A141" t="str">
            <v>CIGNA Balanced Dynamic Fund II</v>
          </cell>
          <cell r="B141" t="str">
            <v>Campuran</v>
          </cell>
          <cell r="C141" t="str">
            <v>PT Asuransi CIGNA</v>
          </cell>
          <cell r="D141" t="str">
            <v>IDR</v>
          </cell>
          <cell r="E141" t="str">
            <v>-</v>
          </cell>
          <cell r="F141">
            <v>42177</v>
          </cell>
          <cell r="G141">
            <v>933.89</v>
          </cell>
        </row>
        <row r="142">
          <cell r="A142" t="str">
            <v>CIGNA Bond Secure Fund</v>
          </cell>
          <cell r="B142" t="str">
            <v>Pendapatan Tetap</v>
          </cell>
          <cell r="C142" t="str">
            <v>PT Asuransi CIGNA</v>
          </cell>
          <cell r="D142" t="str">
            <v>IDR</v>
          </cell>
          <cell r="E142" t="str">
            <v>-</v>
          </cell>
          <cell r="F142">
            <v>42177</v>
          </cell>
          <cell r="G142">
            <v>1015.28</v>
          </cell>
        </row>
        <row r="143">
          <cell r="A143" t="str">
            <v>CIGNA Capital Link</v>
          </cell>
          <cell r="B143" t="str">
            <v>Campuran</v>
          </cell>
          <cell r="C143" t="str">
            <v>PT Asuransi CIGNA</v>
          </cell>
          <cell r="D143" t="str">
            <v>IDR</v>
          </cell>
          <cell r="E143" t="str">
            <v>-</v>
          </cell>
          <cell r="F143">
            <v>42177</v>
          </cell>
          <cell r="G143">
            <v>1.0123</v>
          </cell>
        </row>
        <row r="144">
          <cell r="A144" t="str">
            <v>CIGNA Capital Link 2</v>
          </cell>
          <cell r="B144" t="str">
            <v>Campuran</v>
          </cell>
          <cell r="C144" t="str">
            <v>PT Asuransi CIGNA</v>
          </cell>
          <cell r="D144" t="str">
            <v>IDR</v>
          </cell>
          <cell r="E144" t="str">
            <v>-</v>
          </cell>
          <cell r="F144">
            <v>42177</v>
          </cell>
          <cell r="G144">
            <v>0.99880000000000002</v>
          </cell>
        </row>
        <row r="145">
          <cell r="A145" t="str">
            <v>CIGNA Capital Link 3</v>
          </cell>
          <cell r="B145" t="str">
            <v>Campuran</v>
          </cell>
          <cell r="C145" t="str">
            <v>PT Asuransi CIGNA</v>
          </cell>
          <cell r="D145" t="str">
            <v>IDR</v>
          </cell>
          <cell r="E145" t="str">
            <v>-</v>
          </cell>
          <cell r="F145">
            <v>42177</v>
          </cell>
          <cell r="G145">
            <v>0.98480000000000001</v>
          </cell>
        </row>
        <row r="146">
          <cell r="A146" t="str">
            <v>CIGNA Capital Link 4</v>
          </cell>
          <cell r="B146" t="str">
            <v>Campuran</v>
          </cell>
          <cell r="C146" t="str">
            <v>PT Asuransi CIGNA</v>
          </cell>
          <cell r="D146" t="str">
            <v>IDR</v>
          </cell>
          <cell r="E146" t="str">
            <v>-</v>
          </cell>
          <cell r="F146">
            <v>42177</v>
          </cell>
          <cell r="G146">
            <v>0.99370000000000003</v>
          </cell>
        </row>
        <row r="147">
          <cell r="A147" t="str">
            <v>CIGNA Capital Link 5</v>
          </cell>
          <cell r="B147" t="str">
            <v>Campuran</v>
          </cell>
          <cell r="C147" t="str">
            <v>PT Asuransi CIGNA</v>
          </cell>
          <cell r="D147" t="str">
            <v>IDR</v>
          </cell>
          <cell r="E147" t="str">
            <v>-</v>
          </cell>
          <cell r="F147">
            <v>42177</v>
          </cell>
          <cell r="G147">
            <v>1.0065</v>
          </cell>
        </row>
        <row r="148">
          <cell r="A148" t="str">
            <v>CIGNA Capital Link 6</v>
          </cell>
          <cell r="B148" t="str">
            <v>Campuran</v>
          </cell>
          <cell r="C148" t="str">
            <v>PT Asuransi CIGNA</v>
          </cell>
          <cell r="D148" t="str">
            <v>IDR</v>
          </cell>
          <cell r="E148" t="str">
            <v>-</v>
          </cell>
          <cell r="F148">
            <v>42177</v>
          </cell>
          <cell r="G148">
            <v>1.1818</v>
          </cell>
        </row>
        <row r="149">
          <cell r="A149" t="str">
            <v>CIGNA Capital Link 7</v>
          </cell>
          <cell r="B149" t="str">
            <v>Campuran</v>
          </cell>
          <cell r="C149" t="str">
            <v>PT Asuransi CIGNA</v>
          </cell>
          <cell r="D149" t="str">
            <v>IDR</v>
          </cell>
          <cell r="E149" t="str">
            <v>-</v>
          </cell>
          <cell r="F149">
            <v>42177</v>
          </cell>
          <cell r="G149">
            <v>1.1819</v>
          </cell>
        </row>
        <row r="150">
          <cell r="A150" t="str">
            <v>CIGNA Capital Link I</v>
          </cell>
          <cell r="B150" t="str">
            <v>Campuran</v>
          </cell>
          <cell r="C150" t="str">
            <v>PT Asuransi CIGNA</v>
          </cell>
          <cell r="D150" t="str">
            <v>IDR</v>
          </cell>
          <cell r="E150" t="str">
            <v>-</v>
          </cell>
          <cell r="F150">
            <v>42177</v>
          </cell>
          <cell r="G150">
            <v>0.99880000000000002</v>
          </cell>
        </row>
        <row r="151">
          <cell r="A151" t="str">
            <v>CIGNA Dynamic Click</v>
          </cell>
          <cell r="B151" t="str">
            <v>Campuran</v>
          </cell>
          <cell r="C151" t="str">
            <v>PT Asuransi CIGNA</v>
          </cell>
          <cell r="D151" t="str">
            <v>IDR</v>
          </cell>
          <cell r="E151" t="str">
            <v>-</v>
          </cell>
          <cell r="F151">
            <v>42177</v>
          </cell>
          <cell r="G151">
            <v>1117.8599999999999</v>
          </cell>
        </row>
        <row r="152">
          <cell r="A152" t="str">
            <v>CIGNA Equity</v>
          </cell>
          <cell r="B152" t="str">
            <v>Saham</v>
          </cell>
          <cell r="C152" t="str">
            <v>PT Asuransi CIGNA</v>
          </cell>
          <cell r="D152" t="str">
            <v>IDR</v>
          </cell>
          <cell r="E152" t="str">
            <v>-</v>
          </cell>
          <cell r="F152">
            <v>42177</v>
          </cell>
          <cell r="G152">
            <v>2608.27</v>
          </cell>
        </row>
        <row r="153">
          <cell r="A153" t="str">
            <v>CIGNA Equity Growth Fund</v>
          </cell>
          <cell r="B153" t="str">
            <v>Saham</v>
          </cell>
          <cell r="C153" t="str">
            <v>PT Asuransi CIGNA</v>
          </cell>
          <cell r="D153" t="str">
            <v>IDR</v>
          </cell>
          <cell r="E153" t="str">
            <v>-</v>
          </cell>
          <cell r="F153">
            <v>42177</v>
          </cell>
          <cell r="G153">
            <v>1049.71</v>
          </cell>
        </row>
        <row r="154">
          <cell r="A154" t="str">
            <v>CIGNA Equity Growth Fund II</v>
          </cell>
          <cell r="B154" t="str">
            <v>Saham</v>
          </cell>
          <cell r="C154" t="str">
            <v>PT Asuransi CIGNA</v>
          </cell>
          <cell r="D154" t="str">
            <v>IDR</v>
          </cell>
          <cell r="E154" t="str">
            <v>-</v>
          </cell>
          <cell r="F154">
            <v>42177</v>
          </cell>
          <cell r="G154">
            <v>956.06</v>
          </cell>
        </row>
        <row r="155">
          <cell r="A155" t="str">
            <v>CIGNA Equity Growth Fund III</v>
          </cell>
          <cell r="B155" t="str">
            <v>Saham</v>
          </cell>
          <cell r="C155" t="str">
            <v>PT Asuransi CIGNA</v>
          </cell>
          <cell r="D155" t="str">
            <v>IDR</v>
          </cell>
          <cell r="E155" t="str">
            <v>-</v>
          </cell>
          <cell r="F155">
            <v>42177</v>
          </cell>
          <cell r="G155">
            <v>970.02</v>
          </cell>
        </row>
        <row r="156">
          <cell r="A156" t="str">
            <v>CIGNA Equity Small Mid Cap Fund</v>
          </cell>
          <cell r="B156" t="str">
            <v>Saham</v>
          </cell>
          <cell r="C156" t="str">
            <v>PT Asuransi CIGNA</v>
          </cell>
          <cell r="D156" t="str">
            <v>IDR</v>
          </cell>
          <cell r="E156" t="str">
            <v>-</v>
          </cell>
          <cell r="F156">
            <v>42177</v>
          </cell>
          <cell r="G156">
            <v>942.93</v>
          </cell>
        </row>
        <row r="157">
          <cell r="A157" t="str">
            <v>CIGNA Equity Value Fund</v>
          </cell>
          <cell r="B157" t="str">
            <v>Saham</v>
          </cell>
          <cell r="C157" t="str">
            <v>PT Asuransi CIGNA</v>
          </cell>
          <cell r="D157" t="str">
            <v>IDR</v>
          </cell>
          <cell r="E157" t="str">
            <v>-</v>
          </cell>
          <cell r="F157">
            <v>42177</v>
          </cell>
          <cell r="G157">
            <v>1018.97</v>
          </cell>
        </row>
        <row r="158">
          <cell r="A158" t="str">
            <v>CIGNA Fixed Income</v>
          </cell>
          <cell r="B158" t="str">
            <v>Pendapatan Tetap</v>
          </cell>
          <cell r="C158" t="str">
            <v>PT Asuransi CIGNA</v>
          </cell>
          <cell r="D158" t="str">
            <v>IDR</v>
          </cell>
          <cell r="E158" t="str">
            <v>-</v>
          </cell>
          <cell r="F158">
            <v>42177</v>
          </cell>
          <cell r="G158">
            <v>1852.53</v>
          </cell>
        </row>
        <row r="159">
          <cell r="A159" t="str">
            <v>CIGNA Money Market</v>
          </cell>
          <cell r="B159" t="str">
            <v>Pasar Uang</v>
          </cell>
          <cell r="C159" t="str">
            <v>PT Asuransi CIGNA</v>
          </cell>
          <cell r="D159" t="str">
            <v>IDR</v>
          </cell>
          <cell r="E159" t="str">
            <v>-</v>
          </cell>
          <cell r="F159">
            <v>42177</v>
          </cell>
          <cell r="G159">
            <v>1705.28</v>
          </cell>
        </row>
        <row r="160">
          <cell r="A160" t="str">
            <v>COMM AUD Balance Fund</v>
          </cell>
          <cell r="B160" t="str">
            <v>Campuran</v>
          </cell>
          <cell r="C160" t="str">
            <v>Commonwealth Life</v>
          </cell>
          <cell r="D160" t="str">
            <v>USD</v>
          </cell>
          <cell r="E160" t="str">
            <v>-</v>
          </cell>
          <cell r="F160">
            <v>42177</v>
          </cell>
          <cell r="G160">
            <v>1.0962000000000001</v>
          </cell>
        </row>
        <row r="161">
          <cell r="A161" t="str">
            <v>COMM IDR Growth Portfolio</v>
          </cell>
          <cell r="B161" t="str">
            <v>Saham</v>
          </cell>
          <cell r="C161" t="str">
            <v>Commonwealth Life</v>
          </cell>
          <cell r="D161" t="str">
            <v>IDR</v>
          </cell>
          <cell r="E161" t="str">
            <v>-</v>
          </cell>
          <cell r="F161">
            <v>42177</v>
          </cell>
          <cell r="G161">
            <v>944.74</v>
          </cell>
        </row>
        <row r="162">
          <cell r="A162" t="str">
            <v>COMM IDR Income Portfolio</v>
          </cell>
          <cell r="B162" t="str">
            <v>Pendapatan Tetap</v>
          </cell>
          <cell r="C162" t="str">
            <v>Commonwealth Life</v>
          </cell>
          <cell r="D162" t="str">
            <v>IDR</v>
          </cell>
          <cell r="E162" t="str">
            <v>-</v>
          </cell>
          <cell r="F162">
            <v>42177</v>
          </cell>
          <cell r="G162">
            <v>990.72</v>
          </cell>
        </row>
        <row r="163">
          <cell r="A163" t="str">
            <v>CommLink Aggressive Funds</v>
          </cell>
          <cell r="B163" t="str">
            <v>Saham</v>
          </cell>
          <cell r="C163" t="str">
            <v>Commonwealth Life</v>
          </cell>
          <cell r="D163" t="str">
            <v>IDR</v>
          </cell>
          <cell r="E163" t="str">
            <v>-</v>
          </cell>
          <cell r="F163">
            <v>42177</v>
          </cell>
          <cell r="G163">
            <v>2243.6</v>
          </cell>
        </row>
        <row r="164">
          <cell r="A164" t="str">
            <v>CommLink Aggressive Plus Funds</v>
          </cell>
          <cell r="B164" t="str">
            <v>Saham</v>
          </cell>
          <cell r="C164" t="str">
            <v>Commonwealth Life</v>
          </cell>
          <cell r="D164" t="str">
            <v>IDR</v>
          </cell>
          <cell r="E164" t="str">
            <v>-</v>
          </cell>
          <cell r="F164">
            <v>42177</v>
          </cell>
          <cell r="G164">
            <v>1360.53</v>
          </cell>
        </row>
        <row r="165">
          <cell r="A165" t="str">
            <v>CommLink Conservative Funds</v>
          </cell>
          <cell r="B165" t="str">
            <v>Pendapatan Tetap</v>
          </cell>
          <cell r="C165" t="str">
            <v>Commonwealth Life</v>
          </cell>
          <cell r="D165" t="str">
            <v>IDR</v>
          </cell>
          <cell r="E165" t="str">
            <v>-</v>
          </cell>
          <cell r="F165">
            <v>42177</v>
          </cell>
          <cell r="G165">
            <v>1453.91</v>
          </cell>
        </row>
        <row r="166">
          <cell r="A166" t="str">
            <v>CommLink Dynamic Strategic Fund</v>
          </cell>
          <cell r="B166" t="str">
            <v>Campuran</v>
          </cell>
          <cell r="C166" t="str">
            <v>Commonwealth Life</v>
          </cell>
          <cell r="D166" t="str">
            <v>IDR</v>
          </cell>
          <cell r="E166" t="str">
            <v>-</v>
          </cell>
          <cell r="F166">
            <v>42177</v>
          </cell>
          <cell r="G166">
            <v>1115.25</v>
          </cell>
        </row>
        <row r="167">
          <cell r="A167" t="str">
            <v>CommLink Moderate Funds</v>
          </cell>
          <cell r="B167" t="str">
            <v>Campuran</v>
          </cell>
          <cell r="C167" t="str">
            <v>Commonwealth Life</v>
          </cell>
          <cell r="D167" t="str">
            <v>IDR</v>
          </cell>
          <cell r="E167" t="str">
            <v>-</v>
          </cell>
          <cell r="F167">
            <v>42177</v>
          </cell>
          <cell r="G167">
            <v>2108.09</v>
          </cell>
        </row>
        <row r="168">
          <cell r="A168" t="str">
            <v>CSL Link Berimbang</v>
          </cell>
          <cell r="B168" t="str">
            <v>Campuran</v>
          </cell>
          <cell r="C168" t="str">
            <v>CIMB Sun Life</v>
          </cell>
          <cell r="D168" t="str">
            <v>IDR</v>
          </cell>
          <cell r="E168" t="str">
            <v>-</v>
          </cell>
          <cell r="F168">
            <v>42177</v>
          </cell>
          <cell r="G168">
            <v>1355.2</v>
          </cell>
        </row>
        <row r="169">
          <cell r="A169" t="str">
            <v>CSL Link Dinamis</v>
          </cell>
          <cell r="B169" t="str">
            <v>Campuran</v>
          </cell>
          <cell r="C169" t="str">
            <v>CIMB Sun Life</v>
          </cell>
          <cell r="D169" t="str">
            <v>IDR</v>
          </cell>
          <cell r="E169" t="str">
            <v>-</v>
          </cell>
          <cell r="F169">
            <v>42177</v>
          </cell>
          <cell r="G169">
            <v>970.83</v>
          </cell>
        </row>
        <row r="170">
          <cell r="A170" t="str">
            <v>CSL Link Ekuitas</v>
          </cell>
          <cell r="B170" t="str">
            <v>Saham</v>
          </cell>
          <cell r="C170" t="str">
            <v>CIMB Sun Life</v>
          </cell>
          <cell r="D170" t="str">
            <v>IDR</v>
          </cell>
          <cell r="E170" t="str">
            <v>-</v>
          </cell>
          <cell r="F170">
            <v>42177</v>
          </cell>
          <cell r="G170">
            <v>1398.75</v>
          </cell>
        </row>
        <row r="171">
          <cell r="A171" t="str">
            <v>CSL Link Ekuitas Syariah</v>
          </cell>
          <cell r="B171" t="str">
            <v>Saham</v>
          </cell>
          <cell r="C171" t="str">
            <v>CIMB Sun Life</v>
          </cell>
          <cell r="D171" t="str">
            <v>IDR</v>
          </cell>
          <cell r="E171" t="str">
            <v>-</v>
          </cell>
          <cell r="F171">
            <v>42177</v>
          </cell>
          <cell r="G171">
            <v>1583.47</v>
          </cell>
        </row>
        <row r="172">
          <cell r="A172" t="str">
            <v>CSL Link Pasar Uang</v>
          </cell>
          <cell r="B172" t="str">
            <v>Pasar Uang</v>
          </cell>
          <cell r="C172" t="str">
            <v>CIMB Sun Life</v>
          </cell>
          <cell r="D172" t="str">
            <v>IDR</v>
          </cell>
          <cell r="E172" t="str">
            <v>-</v>
          </cell>
          <cell r="F172">
            <v>42177</v>
          </cell>
          <cell r="G172">
            <v>1275.05</v>
          </cell>
        </row>
        <row r="173">
          <cell r="A173" t="str">
            <v>CSL Link Premier 9</v>
          </cell>
          <cell r="B173" t="str">
            <v>Campuran</v>
          </cell>
          <cell r="C173" t="str">
            <v>CIMB Sun Life</v>
          </cell>
          <cell r="D173" t="str">
            <v>IDR</v>
          </cell>
          <cell r="E173" t="str">
            <v>-</v>
          </cell>
          <cell r="F173">
            <v>42177</v>
          </cell>
          <cell r="G173">
            <v>899.34</v>
          </cell>
        </row>
        <row r="174">
          <cell r="A174" t="str">
            <v>CSL Link Premier I</v>
          </cell>
          <cell r="B174" t="str">
            <v>Campuran</v>
          </cell>
          <cell r="C174" t="str">
            <v>CIMB Sun Life</v>
          </cell>
          <cell r="D174" t="str">
            <v>IDR</v>
          </cell>
          <cell r="E174" t="str">
            <v>-</v>
          </cell>
          <cell r="F174">
            <v>42177</v>
          </cell>
          <cell r="G174">
            <v>1125.53</v>
          </cell>
        </row>
        <row r="175">
          <cell r="A175" t="str">
            <v>CSL Link Premier II</v>
          </cell>
          <cell r="B175" t="str">
            <v>Campuran</v>
          </cell>
          <cell r="C175" t="str">
            <v>CIMB Sun Life</v>
          </cell>
          <cell r="D175" t="str">
            <v>IDR</v>
          </cell>
          <cell r="E175" t="str">
            <v>-</v>
          </cell>
          <cell r="F175">
            <v>42177</v>
          </cell>
          <cell r="G175">
            <v>1102.52</v>
          </cell>
        </row>
        <row r="176">
          <cell r="A176" t="str">
            <v>CSL Link Premier III</v>
          </cell>
          <cell r="B176" t="str">
            <v>Campuran</v>
          </cell>
          <cell r="C176" t="str">
            <v>CIMB Sun Life</v>
          </cell>
          <cell r="D176" t="str">
            <v>IDR</v>
          </cell>
          <cell r="E176" t="str">
            <v>-</v>
          </cell>
          <cell r="F176">
            <v>42177</v>
          </cell>
          <cell r="G176">
            <v>1084.54</v>
          </cell>
        </row>
        <row r="177">
          <cell r="A177" t="str">
            <v>CSL Link Premier IV</v>
          </cell>
          <cell r="B177" t="str">
            <v>Campuran</v>
          </cell>
          <cell r="C177" t="str">
            <v>CIMB Sun Life</v>
          </cell>
          <cell r="D177" t="str">
            <v>IDR</v>
          </cell>
          <cell r="E177" t="str">
            <v>-</v>
          </cell>
          <cell r="F177">
            <v>42177</v>
          </cell>
          <cell r="G177">
            <v>1056.5899999999999</v>
          </cell>
        </row>
        <row r="178">
          <cell r="A178" t="str">
            <v>CSL Link Premier V</v>
          </cell>
          <cell r="B178" t="str">
            <v>Campuran</v>
          </cell>
          <cell r="C178" t="str">
            <v>CIMB Sun Life</v>
          </cell>
          <cell r="D178" t="str">
            <v>IDR</v>
          </cell>
          <cell r="E178" t="str">
            <v>-</v>
          </cell>
          <cell r="F178">
            <v>42177</v>
          </cell>
          <cell r="G178">
            <v>1050.7</v>
          </cell>
        </row>
        <row r="179">
          <cell r="A179" t="str">
            <v>CSL Link Premier VI</v>
          </cell>
          <cell r="B179" t="str">
            <v>Campuran</v>
          </cell>
          <cell r="C179" t="str">
            <v>CIMB Sun Life</v>
          </cell>
          <cell r="D179" t="str">
            <v>IDR</v>
          </cell>
          <cell r="E179" t="str">
            <v>-</v>
          </cell>
          <cell r="F179">
            <v>42177</v>
          </cell>
          <cell r="G179">
            <v>1059.53</v>
          </cell>
        </row>
        <row r="180">
          <cell r="A180" t="str">
            <v>CSL Link Premier VII</v>
          </cell>
          <cell r="B180" t="str">
            <v>Campuran</v>
          </cell>
          <cell r="C180" t="str">
            <v>CIMB Sun Life</v>
          </cell>
          <cell r="D180" t="str">
            <v>IDR</v>
          </cell>
          <cell r="E180" t="str">
            <v>-</v>
          </cell>
          <cell r="F180">
            <v>42177</v>
          </cell>
          <cell r="G180">
            <v>1072.21</v>
          </cell>
        </row>
        <row r="181">
          <cell r="A181" t="str">
            <v>CSL Link Premier VIII</v>
          </cell>
          <cell r="B181" t="str">
            <v>Campuran</v>
          </cell>
          <cell r="C181" t="str">
            <v>CIMB Sun Life</v>
          </cell>
          <cell r="D181" t="str">
            <v>IDR</v>
          </cell>
          <cell r="E181" t="str">
            <v>-</v>
          </cell>
          <cell r="F181">
            <v>42177</v>
          </cell>
          <cell r="G181">
            <v>1020.94</v>
          </cell>
        </row>
        <row r="182">
          <cell r="A182" t="str">
            <v>CSL Link Premier X</v>
          </cell>
          <cell r="B182" t="str">
            <v>Campuran</v>
          </cell>
          <cell r="C182" t="str">
            <v>CIMB Sun Life</v>
          </cell>
          <cell r="D182" t="str">
            <v>IDR</v>
          </cell>
          <cell r="E182" t="str">
            <v>-</v>
          </cell>
          <cell r="F182">
            <v>42177</v>
          </cell>
          <cell r="G182">
            <v>1143.45</v>
          </cell>
        </row>
        <row r="183">
          <cell r="A183" t="str">
            <v>Dana Agresif</v>
          </cell>
          <cell r="B183" t="str">
            <v>Saham</v>
          </cell>
          <cell r="C183" t="str">
            <v>PT BNI Life Insurance</v>
          </cell>
          <cell r="D183" t="str">
            <v>IDR</v>
          </cell>
          <cell r="E183" t="str">
            <v>-</v>
          </cell>
          <cell r="F183">
            <v>42177</v>
          </cell>
          <cell r="G183">
            <v>876.07</v>
          </cell>
        </row>
        <row r="184">
          <cell r="A184" t="str">
            <v>Dana Berkah Fund</v>
          </cell>
          <cell r="B184" t="str">
            <v>Pendapatan Tetap</v>
          </cell>
          <cell r="C184" t="str">
            <v>PT AIA FINANCIAL</v>
          </cell>
          <cell r="D184" t="str">
            <v>IDR</v>
          </cell>
          <cell r="E184" t="str">
            <v>-</v>
          </cell>
          <cell r="F184">
            <v>42177</v>
          </cell>
          <cell r="G184">
            <v>1526.21</v>
          </cell>
        </row>
        <row r="185">
          <cell r="A185" t="str">
            <v>Dana Mantap</v>
          </cell>
          <cell r="B185" t="str">
            <v>Pendapatan Tetap</v>
          </cell>
          <cell r="C185" t="str">
            <v>PT BNI Life Insurance</v>
          </cell>
          <cell r="D185" t="str">
            <v>IDR</v>
          </cell>
          <cell r="E185" t="str">
            <v>-</v>
          </cell>
          <cell r="F185">
            <v>42177</v>
          </cell>
          <cell r="G185">
            <v>1048.28</v>
          </cell>
        </row>
        <row r="186">
          <cell r="A186" t="str">
            <v>Dana Mantap 2</v>
          </cell>
          <cell r="B186" t="str">
            <v>Pendapatan Tetap</v>
          </cell>
          <cell r="C186" t="str">
            <v>PT BNI Life Insurance</v>
          </cell>
          <cell r="D186" t="str">
            <v>IDR</v>
          </cell>
          <cell r="E186" t="str">
            <v>-</v>
          </cell>
          <cell r="F186">
            <v>42177</v>
          </cell>
          <cell r="G186">
            <v>1030.72</v>
          </cell>
        </row>
        <row r="187">
          <cell r="A187" t="str">
            <v>Dana Mantap 3</v>
          </cell>
          <cell r="B187" t="str">
            <v>Pendapatan Tetap</v>
          </cell>
          <cell r="C187" t="str">
            <v>PT BNI Life Insurance</v>
          </cell>
          <cell r="D187" t="str">
            <v>IDR</v>
          </cell>
          <cell r="E187" t="str">
            <v>-</v>
          </cell>
          <cell r="F187">
            <v>42177</v>
          </cell>
          <cell r="G187">
            <v>1009.14</v>
          </cell>
        </row>
        <row r="188">
          <cell r="A188" t="str">
            <v>Dana Mantap 4</v>
          </cell>
          <cell r="B188" t="str">
            <v>Pendapatan Tetap</v>
          </cell>
          <cell r="C188" t="str">
            <v>PT BNI Life Insurance</v>
          </cell>
          <cell r="D188" t="str">
            <v>IDR</v>
          </cell>
          <cell r="E188" t="str">
            <v>-</v>
          </cell>
          <cell r="F188">
            <v>42177</v>
          </cell>
          <cell r="G188">
            <v>989.94</v>
          </cell>
        </row>
        <row r="189">
          <cell r="A189" t="str">
            <v>Dana Mantap 5</v>
          </cell>
          <cell r="B189" t="str">
            <v>Pendapatan Tetap</v>
          </cell>
          <cell r="C189" t="str">
            <v>PT BNI Life Insurance</v>
          </cell>
          <cell r="D189" t="str">
            <v>IDR</v>
          </cell>
          <cell r="E189" t="str">
            <v>-</v>
          </cell>
          <cell r="F189">
            <v>42177</v>
          </cell>
          <cell r="G189">
            <v>1007.1</v>
          </cell>
        </row>
        <row r="190">
          <cell r="A190" t="str">
            <v>Dana Mantap 6</v>
          </cell>
          <cell r="B190" t="str">
            <v>Pendapatan Tetap</v>
          </cell>
          <cell r="C190" t="str">
            <v>PT BNI Life Insurance</v>
          </cell>
          <cell r="D190" t="str">
            <v>IDR</v>
          </cell>
          <cell r="E190" t="str">
            <v>-</v>
          </cell>
          <cell r="F190">
            <v>42177</v>
          </cell>
          <cell r="G190">
            <v>1007.44</v>
          </cell>
        </row>
        <row r="191">
          <cell r="A191" t="str">
            <v>Dana Mantap 7</v>
          </cell>
          <cell r="B191" t="str">
            <v>Pendapatan Tetap</v>
          </cell>
          <cell r="C191" t="str">
            <v>PT BNI Life Insurance</v>
          </cell>
          <cell r="D191" t="str">
            <v>IDR</v>
          </cell>
          <cell r="E191" t="str">
            <v>-</v>
          </cell>
          <cell r="F191">
            <v>42177</v>
          </cell>
          <cell r="G191">
            <v>1009.8</v>
          </cell>
        </row>
        <row r="192">
          <cell r="A192" t="str">
            <v>Dana Mantap 8</v>
          </cell>
          <cell r="B192" t="str">
            <v>Pendapatan Tetap</v>
          </cell>
          <cell r="C192" t="str">
            <v>PT BNI Life Insurance</v>
          </cell>
          <cell r="D192" t="str">
            <v>IDR</v>
          </cell>
          <cell r="E192" t="str">
            <v>-</v>
          </cell>
          <cell r="F192">
            <v>42177</v>
          </cell>
          <cell r="G192">
            <v>984.81</v>
          </cell>
        </row>
        <row r="193">
          <cell r="A193" t="str">
            <v>Dana Mapan</v>
          </cell>
          <cell r="B193" t="str">
            <v>Pendapatan Tetap</v>
          </cell>
          <cell r="C193" t="str">
            <v>PT BNI Life Insurance</v>
          </cell>
          <cell r="D193" t="str">
            <v>IDR</v>
          </cell>
          <cell r="E193" t="str">
            <v>-</v>
          </cell>
          <cell r="F193">
            <v>42177</v>
          </cell>
          <cell r="G193">
            <v>910.85</v>
          </cell>
        </row>
        <row r="194">
          <cell r="A194" t="str">
            <v>Dynamic (IDR)</v>
          </cell>
          <cell r="B194" t="str">
            <v>Saham</v>
          </cell>
          <cell r="C194" t="str">
            <v>PT AXA Financial Indonesia</v>
          </cell>
          <cell r="D194" t="str">
            <v>IDR</v>
          </cell>
          <cell r="E194" t="str">
            <v>-</v>
          </cell>
          <cell r="F194">
            <v>42177</v>
          </cell>
          <cell r="G194">
            <v>1483.15</v>
          </cell>
        </row>
        <row r="195">
          <cell r="A195" t="str">
            <v>Eka Sejahtera Secure Fund</v>
          </cell>
          <cell r="B195" t="str">
            <v>Pasar Uang</v>
          </cell>
          <cell r="C195" t="str">
            <v>PT Asuransi Jiwa Sinarmas MSIG</v>
          </cell>
          <cell r="D195" t="str">
            <v>IDR</v>
          </cell>
          <cell r="E195" t="str">
            <v>-</v>
          </cell>
          <cell r="F195">
            <v>42177</v>
          </cell>
          <cell r="G195">
            <v>1163.2</v>
          </cell>
        </row>
        <row r="196">
          <cell r="A196" t="str">
            <v>Ekalink Aggressive</v>
          </cell>
          <cell r="B196" t="str">
            <v>Saham</v>
          </cell>
          <cell r="C196" t="str">
            <v>PT Asuransi Jiwa Sinarmas MSIG</v>
          </cell>
          <cell r="D196" t="str">
            <v>IDR</v>
          </cell>
          <cell r="E196" t="str">
            <v>-</v>
          </cell>
          <cell r="F196">
            <v>42177</v>
          </cell>
          <cell r="G196">
            <v>2055.92</v>
          </cell>
        </row>
        <row r="197">
          <cell r="A197" t="str">
            <v>Ekalink Dynamic</v>
          </cell>
          <cell r="B197" t="str">
            <v>Campuran</v>
          </cell>
          <cell r="C197" t="str">
            <v>PT Asuransi Jiwa Sinarmas MSIG</v>
          </cell>
          <cell r="D197" t="str">
            <v>IDR</v>
          </cell>
          <cell r="E197" t="str">
            <v>-</v>
          </cell>
          <cell r="F197">
            <v>42177</v>
          </cell>
          <cell r="G197">
            <v>1601.08</v>
          </cell>
        </row>
        <row r="198">
          <cell r="A198" t="str">
            <v>Ekalink Super aggressive</v>
          </cell>
          <cell r="B198" t="str">
            <v>Saham</v>
          </cell>
          <cell r="C198" t="str">
            <v>PT Asuransi Jiwa Sinarmas MSIG</v>
          </cell>
          <cell r="D198" t="str">
            <v>IDR</v>
          </cell>
          <cell r="E198" t="str">
            <v>-</v>
          </cell>
          <cell r="F198">
            <v>42177</v>
          </cell>
          <cell r="G198">
            <v>1573.09</v>
          </cell>
        </row>
        <row r="199">
          <cell r="A199" t="str">
            <v>Ekalink Super Dynamic</v>
          </cell>
          <cell r="B199" t="str">
            <v>Campuran</v>
          </cell>
          <cell r="C199" t="str">
            <v>PT Asuransi Jiwa Sinarmas MSIG</v>
          </cell>
          <cell r="D199" t="str">
            <v>IDR</v>
          </cell>
          <cell r="E199" t="str">
            <v>-</v>
          </cell>
          <cell r="F199">
            <v>42177</v>
          </cell>
          <cell r="G199">
            <v>1395.84</v>
          </cell>
        </row>
        <row r="200">
          <cell r="A200" t="str">
            <v>Equity Plus(IDR)</v>
          </cell>
          <cell r="B200" t="str">
            <v>Saham</v>
          </cell>
          <cell r="C200" t="str">
            <v>PT AXA Financial Indonesia</v>
          </cell>
          <cell r="D200" t="str">
            <v>IDR</v>
          </cell>
          <cell r="E200" t="str">
            <v>-</v>
          </cell>
          <cell r="F200">
            <v>42177</v>
          </cell>
          <cell r="G200">
            <v>5349.08</v>
          </cell>
        </row>
        <row r="201">
          <cell r="A201" t="str">
            <v>Excellink Fixed Income Fund</v>
          </cell>
          <cell r="B201" t="str">
            <v>Pendapatan Tetap</v>
          </cell>
          <cell r="C201" t="str">
            <v>PT Asuransi Jiwa Sinarmas MSIG</v>
          </cell>
          <cell r="D201" t="str">
            <v>IDR</v>
          </cell>
          <cell r="E201" t="str">
            <v>-</v>
          </cell>
          <cell r="F201">
            <v>42177</v>
          </cell>
          <cell r="G201">
            <v>2727.19</v>
          </cell>
        </row>
        <row r="202">
          <cell r="A202" t="str">
            <v>Excellink-Aggressive Fund</v>
          </cell>
          <cell r="B202" t="str">
            <v>Saham</v>
          </cell>
          <cell r="C202" t="str">
            <v>PT Asuransi Jiwa Sinarmas MSIG</v>
          </cell>
          <cell r="D202" t="str">
            <v>IDR</v>
          </cell>
          <cell r="E202" t="str">
            <v>-</v>
          </cell>
          <cell r="F202">
            <v>42177</v>
          </cell>
          <cell r="G202">
            <v>3254.29</v>
          </cell>
        </row>
        <row r="203">
          <cell r="A203" t="str">
            <v>Excellink-Aggressive Syariah</v>
          </cell>
          <cell r="B203" t="str">
            <v>Saham</v>
          </cell>
          <cell r="C203" t="str">
            <v>PT Asuransi Jiwa Sinarmas MSIG</v>
          </cell>
          <cell r="D203" t="str">
            <v>IDR</v>
          </cell>
          <cell r="E203" t="str">
            <v>-</v>
          </cell>
          <cell r="F203">
            <v>42177</v>
          </cell>
          <cell r="G203">
            <v>1656.01</v>
          </cell>
        </row>
        <row r="204">
          <cell r="A204" t="str">
            <v>Excellink-Dynamic</v>
          </cell>
          <cell r="B204" t="str">
            <v>Campuran</v>
          </cell>
          <cell r="C204" t="str">
            <v>PT Asuransi Jiwa Sinarmas MSIG</v>
          </cell>
          <cell r="D204" t="str">
            <v>IDR</v>
          </cell>
          <cell r="E204" t="str">
            <v>-</v>
          </cell>
          <cell r="F204">
            <v>42177</v>
          </cell>
          <cell r="G204">
            <v>3198.97</v>
          </cell>
        </row>
        <row r="205">
          <cell r="A205" t="str">
            <v>Excellink-Dynamic Dollar Fund</v>
          </cell>
          <cell r="B205" t="str">
            <v>Campuran</v>
          </cell>
          <cell r="C205" t="str">
            <v>PT Asuransi Jiwa Sinarmas MSIG</v>
          </cell>
          <cell r="D205" t="str">
            <v>USD</v>
          </cell>
          <cell r="E205" t="str">
            <v>-</v>
          </cell>
          <cell r="F205">
            <v>42177</v>
          </cell>
          <cell r="G205">
            <v>1.1509</v>
          </cell>
        </row>
        <row r="206">
          <cell r="A206" t="str">
            <v>Excellink-Dynamic Syariah</v>
          </cell>
          <cell r="B206" t="str">
            <v>Campuran</v>
          </cell>
          <cell r="C206" t="str">
            <v>PT Asuransi Jiwa Sinarmas MSIG</v>
          </cell>
          <cell r="D206" t="str">
            <v>IDR</v>
          </cell>
          <cell r="E206" t="str">
            <v>-</v>
          </cell>
          <cell r="F206">
            <v>42177</v>
          </cell>
          <cell r="G206">
            <v>1710.58</v>
          </cell>
        </row>
        <row r="207">
          <cell r="A207" t="str">
            <v>Excellink-Fixed Income Syariah</v>
          </cell>
          <cell r="B207" t="str">
            <v>Pendapatan Tetap</v>
          </cell>
          <cell r="C207" t="str">
            <v>PT Asuransi Jiwa Sinarmas MSIG</v>
          </cell>
          <cell r="D207" t="str">
            <v>IDR</v>
          </cell>
          <cell r="E207" t="str">
            <v>-</v>
          </cell>
          <cell r="F207">
            <v>42177</v>
          </cell>
          <cell r="G207">
            <v>940.87</v>
          </cell>
        </row>
        <row r="208">
          <cell r="A208" t="str">
            <v>Excellink-Secure Dollar Income Fund</v>
          </cell>
          <cell r="B208" t="str">
            <v>Pendapatan Tetap</v>
          </cell>
          <cell r="C208" t="str">
            <v>PT Asuransi Jiwa Sinarmas MSIG</v>
          </cell>
          <cell r="D208" t="str">
            <v>USD</v>
          </cell>
          <cell r="E208" t="str">
            <v>-</v>
          </cell>
          <cell r="F208">
            <v>42177</v>
          </cell>
          <cell r="G208">
            <v>1.1012</v>
          </cell>
        </row>
        <row r="209">
          <cell r="A209" t="str">
            <v>Fixed Income Plus(IDR)</v>
          </cell>
          <cell r="B209" t="str">
            <v>Pendapatan Tetap</v>
          </cell>
          <cell r="C209" t="str">
            <v>PT AXA Financial Indonesia</v>
          </cell>
          <cell r="D209" t="str">
            <v>IDR</v>
          </cell>
          <cell r="E209" t="str">
            <v>-</v>
          </cell>
          <cell r="F209">
            <v>42177</v>
          </cell>
          <cell r="G209">
            <v>1953.99</v>
          </cell>
        </row>
        <row r="210">
          <cell r="A210" t="str">
            <v>Fixed Income Plus(USD)</v>
          </cell>
          <cell r="B210" t="str">
            <v>Pendapatan Tetap</v>
          </cell>
          <cell r="C210" t="str">
            <v>PT AXA Financial Indonesia</v>
          </cell>
          <cell r="D210" t="str">
            <v>USD</v>
          </cell>
          <cell r="E210" t="str">
            <v>-</v>
          </cell>
          <cell r="F210">
            <v>42177</v>
          </cell>
          <cell r="G210">
            <v>1.3593</v>
          </cell>
        </row>
        <row r="211">
          <cell r="A211" t="str">
            <v>FWD Sprint Balanced Fund</v>
          </cell>
          <cell r="B211" t="str">
            <v>Campuran</v>
          </cell>
          <cell r="C211" t="str">
            <v>Finansial Wiramitra Danadyaksa</v>
          </cell>
          <cell r="D211" t="str">
            <v>IDR</v>
          </cell>
          <cell r="E211" t="str">
            <v>-</v>
          </cell>
          <cell r="F211">
            <v>42177</v>
          </cell>
          <cell r="G211">
            <v>2973.35</v>
          </cell>
        </row>
        <row r="212">
          <cell r="A212" t="str">
            <v>FWD Sprint Equity Fund</v>
          </cell>
          <cell r="B212" t="str">
            <v>Saham</v>
          </cell>
          <cell r="C212" t="str">
            <v>Finansial Wiramitra Danadyaksa</v>
          </cell>
          <cell r="D212" t="str">
            <v>IDR</v>
          </cell>
          <cell r="E212" t="str">
            <v>-</v>
          </cell>
          <cell r="F212">
            <v>42177</v>
          </cell>
          <cell r="G212">
            <v>32052.5</v>
          </cell>
        </row>
        <row r="213">
          <cell r="A213" t="str">
            <v>FWD Sprint Fixed Income Fund</v>
          </cell>
          <cell r="B213" t="str">
            <v>Pendapatan Tetap</v>
          </cell>
          <cell r="C213" t="str">
            <v>Finansial Wiramitra Danadyaksa</v>
          </cell>
          <cell r="D213" t="str">
            <v>IDR</v>
          </cell>
          <cell r="E213" t="str">
            <v>-</v>
          </cell>
          <cell r="F213">
            <v>42177</v>
          </cell>
          <cell r="G213">
            <v>1043.51</v>
          </cell>
        </row>
        <row r="214">
          <cell r="A214" t="str">
            <v>FWD Sprint Money Market Fund</v>
          </cell>
          <cell r="B214" t="str">
            <v>Pasar Uang</v>
          </cell>
          <cell r="C214" t="str">
            <v>Finansial Wiramitra Danadyaksa</v>
          </cell>
          <cell r="D214" t="str">
            <v>IDR</v>
          </cell>
          <cell r="E214" t="str">
            <v>-</v>
          </cell>
          <cell r="F214">
            <v>42177</v>
          </cell>
          <cell r="G214">
            <v>1141.1199999999999</v>
          </cell>
        </row>
        <row r="215">
          <cell r="A215" t="str">
            <v>FWD Sprint USD Bond Fund</v>
          </cell>
          <cell r="B215" t="str">
            <v>Pendapatan Tetap</v>
          </cell>
          <cell r="C215" t="str">
            <v>Finansial Wiramitra Danadyaksa</v>
          </cell>
          <cell r="D215" t="str">
            <v>USD</v>
          </cell>
          <cell r="E215" t="str">
            <v>-</v>
          </cell>
          <cell r="F215">
            <v>42177</v>
          </cell>
          <cell r="G215">
            <v>1.4111</v>
          </cell>
        </row>
        <row r="216">
          <cell r="A216" t="str">
            <v>Generali Equity</v>
          </cell>
          <cell r="B216" t="str">
            <v>Saham</v>
          </cell>
          <cell r="C216" t="str">
            <v>Generali Indonesia</v>
          </cell>
          <cell r="D216" t="str">
            <v>IDR</v>
          </cell>
          <cell r="E216" t="str">
            <v>-</v>
          </cell>
          <cell r="F216">
            <v>42177</v>
          </cell>
          <cell r="G216">
            <v>2102.4699999999998</v>
          </cell>
        </row>
        <row r="217">
          <cell r="A217" t="str">
            <v>Generali Equity I</v>
          </cell>
          <cell r="B217" t="str">
            <v>Saham</v>
          </cell>
          <cell r="C217" t="str">
            <v>Generali Indonesia</v>
          </cell>
          <cell r="D217" t="str">
            <v>IDR</v>
          </cell>
          <cell r="E217" t="str">
            <v>-</v>
          </cell>
          <cell r="F217">
            <v>42177</v>
          </cell>
          <cell r="G217">
            <v>1226.9000000000001</v>
          </cell>
        </row>
        <row r="218">
          <cell r="A218" t="str">
            <v>Generali Equity II</v>
          </cell>
          <cell r="B218" t="str">
            <v>Saham</v>
          </cell>
          <cell r="C218" t="str">
            <v>Generali Indonesia</v>
          </cell>
          <cell r="D218" t="str">
            <v>IDR</v>
          </cell>
          <cell r="E218" t="str">
            <v>-</v>
          </cell>
          <cell r="F218">
            <v>42177</v>
          </cell>
          <cell r="G218">
            <v>1138.33</v>
          </cell>
        </row>
        <row r="219">
          <cell r="A219" t="str">
            <v>Generali Equity IV</v>
          </cell>
          <cell r="B219" t="str">
            <v>Saham</v>
          </cell>
          <cell r="C219" t="str">
            <v>Generali Indonesia</v>
          </cell>
          <cell r="D219" t="str">
            <v>IDR</v>
          </cell>
          <cell r="E219" t="str">
            <v>-</v>
          </cell>
          <cell r="F219">
            <v>42177</v>
          </cell>
          <cell r="G219">
            <v>1006.88</v>
          </cell>
        </row>
        <row r="220">
          <cell r="A220" t="str">
            <v>Generali Equity V</v>
          </cell>
          <cell r="B220" t="str">
            <v>Saham</v>
          </cell>
          <cell r="C220" t="str">
            <v>Generali Indonesia</v>
          </cell>
          <cell r="D220" t="str">
            <v>IDR</v>
          </cell>
          <cell r="E220" t="str">
            <v>-</v>
          </cell>
          <cell r="F220">
            <v>42177</v>
          </cell>
          <cell r="G220">
            <v>1051.8399999999999</v>
          </cell>
        </row>
        <row r="221">
          <cell r="A221" t="str">
            <v>Generali Fixed Income</v>
          </cell>
          <cell r="B221" t="str">
            <v>Pendapatan Tetap</v>
          </cell>
          <cell r="C221" t="str">
            <v>Generali Indonesia</v>
          </cell>
          <cell r="D221" t="str">
            <v>IDR</v>
          </cell>
          <cell r="E221" t="str">
            <v>-</v>
          </cell>
          <cell r="F221">
            <v>42177</v>
          </cell>
          <cell r="G221">
            <v>2168.16</v>
          </cell>
        </row>
        <row r="222">
          <cell r="A222" t="str">
            <v>Generali Fixed Income I</v>
          </cell>
          <cell r="B222" t="str">
            <v>Pendapatan Tetap</v>
          </cell>
          <cell r="C222" t="str">
            <v>Generali Indonesia</v>
          </cell>
          <cell r="D222" t="str">
            <v>IDR</v>
          </cell>
          <cell r="E222" t="str">
            <v>-</v>
          </cell>
          <cell r="F222">
            <v>42177</v>
          </cell>
          <cell r="G222">
            <v>1270.0899999999999</v>
          </cell>
        </row>
        <row r="223">
          <cell r="A223" t="str">
            <v>Generali Fixed Income II</v>
          </cell>
          <cell r="B223" t="str">
            <v>Pendapatan Tetap</v>
          </cell>
          <cell r="C223" t="str">
            <v>Generali Indonesia</v>
          </cell>
          <cell r="D223" t="str">
            <v>IDR</v>
          </cell>
          <cell r="E223" t="str">
            <v>-</v>
          </cell>
          <cell r="F223">
            <v>42177</v>
          </cell>
          <cell r="G223">
            <v>1526.66</v>
          </cell>
        </row>
        <row r="224">
          <cell r="A224" t="str">
            <v>Generali Fixed Income IV</v>
          </cell>
          <cell r="B224" t="str">
            <v>Pendapatan Tetap</v>
          </cell>
          <cell r="C224" t="str">
            <v>Generali Indonesia</v>
          </cell>
          <cell r="D224" t="str">
            <v>IDR</v>
          </cell>
          <cell r="E224" t="str">
            <v>-</v>
          </cell>
          <cell r="F224">
            <v>42177</v>
          </cell>
          <cell r="G224">
            <v>1081.54</v>
          </cell>
        </row>
        <row r="225">
          <cell r="A225" t="str">
            <v>Generali Fixed Income V</v>
          </cell>
          <cell r="B225" t="str">
            <v>Pendapatan Tetap</v>
          </cell>
          <cell r="C225" t="str">
            <v>Generali Indonesia</v>
          </cell>
          <cell r="D225" t="str">
            <v>IDR</v>
          </cell>
          <cell r="E225" t="str">
            <v>-</v>
          </cell>
          <cell r="F225">
            <v>42177</v>
          </cell>
          <cell r="G225">
            <v>1084.74</v>
          </cell>
        </row>
        <row r="226">
          <cell r="A226" t="str">
            <v>Generali Money Market</v>
          </cell>
          <cell r="B226" t="str">
            <v>Pasar Uang</v>
          </cell>
          <cell r="C226" t="str">
            <v>Generali Indonesia</v>
          </cell>
          <cell r="D226" t="str">
            <v>IDR</v>
          </cell>
          <cell r="E226" t="str">
            <v>-</v>
          </cell>
          <cell r="F226">
            <v>42177</v>
          </cell>
          <cell r="G226">
            <v>1332.95</v>
          </cell>
        </row>
        <row r="227">
          <cell r="A227" t="str">
            <v>Generali Money Market I</v>
          </cell>
          <cell r="B227" t="str">
            <v>Pasar Uang</v>
          </cell>
          <cell r="C227" t="str">
            <v>Generali Indonesia</v>
          </cell>
          <cell r="D227" t="str">
            <v>IDR</v>
          </cell>
          <cell r="E227" t="str">
            <v>-</v>
          </cell>
          <cell r="F227">
            <v>42177</v>
          </cell>
          <cell r="G227">
            <v>1266.21</v>
          </cell>
        </row>
        <row r="228">
          <cell r="A228" t="str">
            <v>Generali Money Market II</v>
          </cell>
          <cell r="B228" t="str">
            <v>Pasar Uang</v>
          </cell>
          <cell r="C228" t="str">
            <v>Generali Indonesia</v>
          </cell>
          <cell r="D228" t="str">
            <v>IDR</v>
          </cell>
          <cell r="E228" t="str">
            <v>-</v>
          </cell>
          <cell r="F228">
            <v>42177</v>
          </cell>
          <cell r="G228">
            <v>1187</v>
          </cell>
        </row>
        <row r="229">
          <cell r="A229" t="str">
            <v>Generali Money market IV</v>
          </cell>
          <cell r="B229" t="str">
            <v>Pasar Uang</v>
          </cell>
          <cell r="C229" t="str">
            <v>Generali Indonesia</v>
          </cell>
          <cell r="D229" t="str">
            <v>IDR</v>
          </cell>
          <cell r="E229" t="str">
            <v>-</v>
          </cell>
          <cell r="F229">
            <v>42177</v>
          </cell>
          <cell r="G229">
            <v>1119.01</v>
          </cell>
        </row>
        <row r="230">
          <cell r="A230" t="str">
            <v>Generali Money market V</v>
          </cell>
          <cell r="B230" t="str">
            <v>Pasar Uang</v>
          </cell>
          <cell r="C230" t="str">
            <v>Generali Indonesia</v>
          </cell>
          <cell r="D230" t="str">
            <v>IDR</v>
          </cell>
          <cell r="E230" t="str">
            <v>-</v>
          </cell>
          <cell r="F230">
            <v>42177</v>
          </cell>
          <cell r="G230">
            <v>1132.53</v>
          </cell>
        </row>
        <row r="231">
          <cell r="A231" t="str">
            <v>Great Link USD FIXED Income Fund(USD)</v>
          </cell>
          <cell r="B231" t="str">
            <v>Pendapatan Tetap</v>
          </cell>
          <cell r="C231" t="str">
            <v>PT Great Eastern Life Indonesia</v>
          </cell>
          <cell r="D231" t="str">
            <v>IDR</v>
          </cell>
          <cell r="E231" t="str">
            <v>-</v>
          </cell>
          <cell r="F231">
            <v>42177</v>
          </cell>
          <cell r="G231">
            <v>1.1071</v>
          </cell>
        </row>
        <row r="232">
          <cell r="A232" t="str">
            <v>GreatLink Balance Fund (IDR)</v>
          </cell>
          <cell r="B232" t="str">
            <v>Campuran</v>
          </cell>
          <cell r="C232" t="str">
            <v>PT Great Eastern Life Indonesia</v>
          </cell>
          <cell r="D232" t="str">
            <v>IDR</v>
          </cell>
          <cell r="E232" t="str">
            <v>-</v>
          </cell>
          <cell r="F232">
            <v>42177</v>
          </cell>
          <cell r="G232">
            <v>2282.96</v>
          </cell>
        </row>
        <row r="233">
          <cell r="A233" t="str">
            <v>GreatLink Bond Fund (IDR)</v>
          </cell>
          <cell r="B233" t="str">
            <v>Pendapatan Tetap</v>
          </cell>
          <cell r="C233" t="str">
            <v>PT Great Eastern Life Indonesia</v>
          </cell>
          <cell r="D233" t="str">
            <v>IDR</v>
          </cell>
          <cell r="E233" t="str">
            <v>-</v>
          </cell>
          <cell r="F233">
            <v>42177</v>
          </cell>
          <cell r="G233">
            <v>1862.86</v>
          </cell>
        </row>
        <row r="234">
          <cell r="A234" t="str">
            <v>GreatLink Cash Fund (IDR)</v>
          </cell>
          <cell r="B234" t="str">
            <v>Pasar Uang</v>
          </cell>
          <cell r="C234" t="str">
            <v>PT Great Eastern Life Indonesia</v>
          </cell>
          <cell r="D234" t="str">
            <v>IDR</v>
          </cell>
          <cell r="E234" t="str">
            <v>-</v>
          </cell>
          <cell r="F234">
            <v>42177</v>
          </cell>
          <cell r="G234">
            <v>1568.18</v>
          </cell>
        </row>
        <row r="235">
          <cell r="A235" t="str">
            <v>GreatLink Dynamic Fund (IDR)</v>
          </cell>
          <cell r="B235" t="str">
            <v>Saham</v>
          </cell>
          <cell r="C235" t="str">
            <v>PT Great Eastern Life Indonesia</v>
          </cell>
          <cell r="D235" t="str">
            <v>IDR</v>
          </cell>
          <cell r="E235" t="str">
            <v>-</v>
          </cell>
          <cell r="F235">
            <v>42177</v>
          </cell>
          <cell r="G235">
            <v>2874.29</v>
          </cell>
        </row>
        <row r="236">
          <cell r="A236" t="str">
            <v>GreatLink Equity Fund (IDR)</v>
          </cell>
          <cell r="B236" t="str">
            <v>Saham</v>
          </cell>
          <cell r="C236" t="str">
            <v>PT Great Eastern Life Indonesia</v>
          </cell>
          <cell r="D236" t="str">
            <v>IDR</v>
          </cell>
          <cell r="E236" t="str">
            <v>-</v>
          </cell>
          <cell r="F236">
            <v>42177</v>
          </cell>
          <cell r="G236">
            <v>3076.33</v>
          </cell>
        </row>
        <row r="237">
          <cell r="A237" t="str">
            <v>GreatLink Fixed Income Fund (IDR)</v>
          </cell>
          <cell r="B237" t="str">
            <v>Pendapatan Tetap</v>
          </cell>
          <cell r="C237" t="str">
            <v>PT Great Eastern Life Indonesia</v>
          </cell>
          <cell r="D237" t="str">
            <v>IDR</v>
          </cell>
          <cell r="E237" t="str">
            <v>-</v>
          </cell>
          <cell r="F237">
            <v>42177</v>
          </cell>
          <cell r="G237">
            <v>1829.79</v>
          </cell>
        </row>
        <row r="238">
          <cell r="A238" t="str">
            <v>Greatlink Money Market Fund</v>
          </cell>
          <cell r="B238" t="str">
            <v>Pasar Uang</v>
          </cell>
          <cell r="C238" t="str">
            <v>PT Great Eastern Life Indonesia</v>
          </cell>
          <cell r="D238" t="str">
            <v>IDR</v>
          </cell>
          <cell r="E238" t="str">
            <v>-</v>
          </cell>
          <cell r="F238">
            <v>42177</v>
          </cell>
          <cell r="G238">
            <v>1112.6600000000001</v>
          </cell>
        </row>
        <row r="239">
          <cell r="A239" t="str">
            <v>GreatLink Optimum Fund (IDR)</v>
          </cell>
          <cell r="B239" t="str">
            <v>Campuran</v>
          </cell>
          <cell r="C239" t="str">
            <v>PT Great Eastern Life Indonesia</v>
          </cell>
          <cell r="D239" t="str">
            <v>IDR</v>
          </cell>
          <cell r="E239" t="str">
            <v>-</v>
          </cell>
          <cell r="F239">
            <v>42177</v>
          </cell>
          <cell r="G239">
            <v>2373.14</v>
          </cell>
        </row>
        <row r="240">
          <cell r="A240" t="str">
            <v>GreatLink Premier Bond Fund</v>
          </cell>
          <cell r="B240" t="str">
            <v>Pendapatan Tetap</v>
          </cell>
          <cell r="C240" t="str">
            <v>PT Great Eastern Life Indonesia</v>
          </cell>
          <cell r="D240" t="str">
            <v>IDR</v>
          </cell>
          <cell r="E240" t="str">
            <v>-</v>
          </cell>
          <cell r="F240">
            <v>42177</v>
          </cell>
          <cell r="G240">
            <v>1007.41</v>
          </cell>
        </row>
        <row r="241">
          <cell r="A241" t="str">
            <v>Greatlink Premier Dynamic Capital Fund</v>
          </cell>
          <cell r="B241" t="str">
            <v>Saham</v>
          </cell>
          <cell r="C241" t="str">
            <v>PT Great Eastern Life Indonesia</v>
          </cell>
          <cell r="D241" t="str">
            <v>IDR</v>
          </cell>
          <cell r="E241" t="str">
            <v>-</v>
          </cell>
          <cell r="F241">
            <v>42177</v>
          </cell>
          <cell r="G241">
            <v>1028.01</v>
          </cell>
        </row>
        <row r="242">
          <cell r="A242" t="str">
            <v>GreatLink Premier Equity Fund</v>
          </cell>
          <cell r="B242" t="str">
            <v>Saham</v>
          </cell>
          <cell r="C242" t="str">
            <v>PT Great Eastern Life Indonesia</v>
          </cell>
          <cell r="D242" t="str">
            <v>IDR</v>
          </cell>
          <cell r="E242" t="str">
            <v>-</v>
          </cell>
          <cell r="F242">
            <v>42177</v>
          </cell>
          <cell r="G242">
            <v>1244.77</v>
          </cell>
        </row>
        <row r="243">
          <cell r="A243" t="str">
            <v>Greatlink Premier Equity Maxima Fund</v>
          </cell>
          <cell r="B243" t="str">
            <v>Saham</v>
          </cell>
          <cell r="C243" t="str">
            <v>PT Great Eastern Life Indonesia</v>
          </cell>
          <cell r="D243" t="str">
            <v>IDR</v>
          </cell>
          <cell r="E243" t="str">
            <v>-</v>
          </cell>
          <cell r="F243">
            <v>42177</v>
          </cell>
          <cell r="G243">
            <v>920.69</v>
          </cell>
        </row>
        <row r="244">
          <cell r="A244" t="str">
            <v>Greatlink Supreme Bond Fund</v>
          </cell>
          <cell r="B244" t="str">
            <v>Pendapatan Tetap</v>
          </cell>
          <cell r="C244" t="str">
            <v>PT Great Eastern Life Indonesia</v>
          </cell>
          <cell r="D244" t="str">
            <v>IDR</v>
          </cell>
          <cell r="E244" t="str">
            <v>-</v>
          </cell>
          <cell r="F244">
            <v>42177</v>
          </cell>
          <cell r="G244">
            <v>1048.23</v>
          </cell>
        </row>
        <row r="245">
          <cell r="A245" t="str">
            <v>Greatlink Supreme Equity Fund</v>
          </cell>
          <cell r="B245" t="str">
            <v>Saham</v>
          </cell>
          <cell r="C245" t="str">
            <v>PT Great Eastern Life Indonesia</v>
          </cell>
          <cell r="D245" t="str">
            <v>IDR</v>
          </cell>
          <cell r="E245" t="str">
            <v>-</v>
          </cell>
          <cell r="F245">
            <v>42177</v>
          </cell>
          <cell r="G245">
            <v>990.21</v>
          </cell>
        </row>
        <row r="246">
          <cell r="A246" t="str">
            <v>Greatlink USD Bond Fund</v>
          </cell>
          <cell r="B246" t="str">
            <v>Pendapatan Tetap</v>
          </cell>
          <cell r="C246" t="str">
            <v>PT Great Eastern Life Indonesia</v>
          </cell>
          <cell r="D246" t="str">
            <v>USD</v>
          </cell>
          <cell r="E246" t="str">
            <v>-</v>
          </cell>
          <cell r="F246">
            <v>42177</v>
          </cell>
          <cell r="G246">
            <v>1.0577000000000001</v>
          </cell>
        </row>
        <row r="247">
          <cell r="A247" t="str">
            <v>GroupLink Corporate Fund A</v>
          </cell>
          <cell r="B247" t="str">
            <v>Campuran</v>
          </cell>
          <cell r="C247" t="str">
            <v>Allianz Life Indonesia</v>
          </cell>
          <cell r="D247" t="str">
            <v>IDR</v>
          </cell>
          <cell r="E247" t="str">
            <v>-</v>
          </cell>
          <cell r="F247">
            <v>42177</v>
          </cell>
          <cell r="G247">
            <v>1565.16</v>
          </cell>
        </row>
        <row r="248">
          <cell r="A248" t="str">
            <v>GroupLink Equity Fund</v>
          </cell>
          <cell r="B248" t="str">
            <v>Saham</v>
          </cell>
          <cell r="C248" t="str">
            <v>Allianz Life Indonesia</v>
          </cell>
          <cell r="D248" t="str">
            <v>IDR</v>
          </cell>
          <cell r="E248" t="str">
            <v>-</v>
          </cell>
          <cell r="F248">
            <v>42177</v>
          </cell>
          <cell r="G248">
            <v>1358.26</v>
          </cell>
        </row>
        <row r="249">
          <cell r="A249" t="str">
            <v>GroupLink Fixed Income Fund</v>
          </cell>
          <cell r="B249" t="str">
            <v>Pendapatan Tetap</v>
          </cell>
          <cell r="C249" t="str">
            <v>Allianz Life Indonesia</v>
          </cell>
          <cell r="D249" t="str">
            <v>IDR</v>
          </cell>
          <cell r="E249" t="str">
            <v>-</v>
          </cell>
          <cell r="F249">
            <v>42177</v>
          </cell>
          <cell r="G249">
            <v>1287.02</v>
          </cell>
        </row>
        <row r="250">
          <cell r="A250" t="str">
            <v>GroupLink Money Market Fund</v>
          </cell>
          <cell r="B250" t="str">
            <v>Pasar Uang</v>
          </cell>
          <cell r="C250" t="str">
            <v>Allianz Life Indonesia</v>
          </cell>
          <cell r="D250" t="str">
            <v>IDR</v>
          </cell>
          <cell r="E250" t="str">
            <v>-</v>
          </cell>
          <cell r="F250">
            <v>42177</v>
          </cell>
          <cell r="G250">
            <v>1352.66</v>
          </cell>
        </row>
        <row r="251">
          <cell r="A251" t="str">
            <v>HLI-Balanced</v>
          </cell>
          <cell r="B251" t="str">
            <v>Campuran</v>
          </cell>
          <cell r="C251" t="str">
            <v>Hanwha Life Insurance Indonesia</v>
          </cell>
          <cell r="D251" t="str">
            <v>IDR</v>
          </cell>
          <cell r="E251" t="str">
            <v>-</v>
          </cell>
          <cell r="F251">
            <v>42177</v>
          </cell>
          <cell r="G251">
            <v>1045.72</v>
          </cell>
        </row>
        <row r="252">
          <cell r="A252" t="str">
            <v>HLI-Equity</v>
          </cell>
          <cell r="B252" t="str">
            <v>Saham</v>
          </cell>
          <cell r="C252" t="str">
            <v>Hanwha Life Insurance Indonesia</v>
          </cell>
          <cell r="D252" t="str">
            <v>IDR</v>
          </cell>
          <cell r="E252" t="str">
            <v>-</v>
          </cell>
          <cell r="F252">
            <v>42177</v>
          </cell>
          <cell r="G252">
            <v>1148.8</v>
          </cell>
        </row>
        <row r="253">
          <cell r="A253" t="str">
            <v>HLI-FIXED</v>
          </cell>
          <cell r="B253" t="str">
            <v>Pendapatan Tetap</v>
          </cell>
          <cell r="C253" t="str">
            <v>Hanwha Life Insurance Indonesia</v>
          </cell>
          <cell r="D253" t="str">
            <v>IDR</v>
          </cell>
          <cell r="E253" t="str">
            <v>-</v>
          </cell>
          <cell r="F253">
            <v>42177</v>
          </cell>
          <cell r="G253">
            <v>1071.9000000000001</v>
          </cell>
        </row>
        <row r="254">
          <cell r="A254" t="str">
            <v>IDR Balanced Fund</v>
          </cell>
          <cell r="B254" t="str">
            <v>Campuran</v>
          </cell>
          <cell r="C254" t="str">
            <v>PT AIA FINANCIAL</v>
          </cell>
          <cell r="D254" t="str">
            <v>IDR</v>
          </cell>
          <cell r="E254" t="str">
            <v>-</v>
          </cell>
          <cell r="F254">
            <v>42177</v>
          </cell>
          <cell r="G254">
            <v>1688.75</v>
          </cell>
        </row>
        <row r="255">
          <cell r="A255" t="str">
            <v>IDR Balanced Syariah Fund</v>
          </cell>
          <cell r="B255" t="str">
            <v>Campuran</v>
          </cell>
          <cell r="C255" t="str">
            <v>PT AIA FINANCIAL</v>
          </cell>
          <cell r="D255" t="str">
            <v>IDR</v>
          </cell>
          <cell r="E255" t="str">
            <v>-</v>
          </cell>
          <cell r="F255">
            <v>42177</v>
          </cell>
          <cell r="G255">
            <v>1359.86</v>
          </cell>
        </row>
        <row r="256">
          <cell r="A256" t="str">
            <v>IDR Cash Syariah Fund</v>
          </cell>
          <cell r="B256" t="str">
            <v>Pasar Uang</v>
          </cell>
          <cell r="C256" t="str">
            <v>PT AIA FINANCIAL</v>
          </cell>
          <cell r="D256" t="str">
            <v>IDR</v>
          </cell>
          <cell r="E256" t="str">
            <v>-</v>
          </cell>
          <cell r="F256">
            <v>42177</v>
          </cell>
          <cell r="G256">
            <v>1257.1400000000001</v>
          </cell>
        </row>
        <row r="257">
          <cell r="A257" t="str">
            <v>IDR China India Indonesia Equity Fund</v>
          </cell>
          <cell r="B257" t="str">
            <v>Saham</v>
          </cell>
          <cell r="C257" t="str">
            <v>PT AIA FINANCIAL</v>
          </cell>
          <cell r="D257" t="str">
            <v>IDR</v>
          </cell>
          <cell r="E257" t="str">
            <v>-</v>
          </cell>
          <cell r="F257">
            <v>42177</v>
          </cell>
          <cell r="G257">
            <v>1522.35</v>
          </cell>
        </row>
        <row r="258">
          <cell r="A258" t="str">
            <v>IDR Equity Fund</v>
          </cell>
          <cell r="B258" t="str">
            <v>Saham</v>
          </cell>
          <cell r="C258" t="str">
            <v>PT AIA FINANCIAL</v>
          </cell>
          <cell r="D258" t="str">
            <v>IDR</v>
          </cell>
          <cell r="E258" t="str">
            <v>-</v>
          </cell>
          <cell r="F258">
            <v>42177</v>
          </cell>
          <cell r="G258">
            <v>13783.47</v>
          </cell>
        </row>
        <row r="259">
          <cell r="A259" t="str">
            <v>IDR Equity Syariah Fund</v>
          </cell>
          <cell r="B259" t="str">
            <v>Saham</v>
          </cell>
          <cell r="C259" t="str">
            <v>PT AIA FINANCIAL</v>
          </cell>
          <cell r="D259" t="str">
            <v>IDR</v>
          </cell>
          <cell r="E259" t="str">
            <v>-</v>
          </cell>
          <cell r="F259">
            <v>42177</v>
          </cell>
          <cell r="G259">
            <v>1138.98</v>
          </cell>
        </row>
        <row r="260">
          <cell r="A260" t="str">
            <v>IDR Fixed Income Fund</v>
          </cell>
          <cell r="B260" t="str">
            <v>Pendapatan Tetap</v>
          </cell>
          <cell r="C260" t="str">
            <v>PT AIA FINANCIAL</v>
          </cell>
          <cell r="D260" t="str">
            <v>IDR</v>
          </cell>
          <cell r="E260" t="str">
            <v>-</v>
          </cell>
          <cell r="F260">
            <v>42177</v>
          </cell>
          <cell r="G260">
            <v>2978.02</v>
          </cell>
        </row>
        <row r="261">
          <cell r="A261" t="str">
            <v>IDR Money Market Fund</v>
          </cell>
          <cell r="B261" t="str">
            <v>Pasar Uang</v>
          </cell>
          <cell r="C261" t="str">
            <v>PT AIA FINANCIAL</v>
          </cell>
          <cell r="D261" t="str">
            <v>IDR</v>
          </cell>
          <cell r="E261" t="str">
            <v>-</v>
          </cell>
          <cell r="F261">
            <v>42177</v>
          </cell>
          <cell r="G261">
            <v>1591.45</v>
          </cell>
        </row>
        <row r="262">
          <cell r="A262" t="str">
            <v>IDR Prime Equity Fund</v>
          </cell>
          <cell r="B262" t="str">
            <v>Saham</v>
          </cell>
          <cell r="C262" t="str">
            <v>PT AIA FINANCIAL</v>
          </cell>
          <cell r="D262" t="str">
            <v>IDR</v>
          </cell>
          <cell r="E262" t="str">
            <v>-</v>
          </cell>
          <cell r="F262">
            <v>42177</v>
          </cell>
          <cell r="G262">
            <v>1018.9</v>
          </cell>
        </row>
        <row r="263">
          <cell r="A263" t="str">
            <v>IDR Prime FIXED Income Fund</v>
          </cell>
          <cell r="B263" t="str">
            <v>Pendapatan Tetap</v>
          </cell>
          <cell r="C263" t="str">
            <v>PT AIA FINANCIAL</v>
          </cell>
          <cell r="D263" t="str">
            <v>IDR</v>
          </cell>
          <cell r="E263" t="str">
            <v>-</v>
          </cell>
          <cell r="F263">
            <v>42177</v>
          </cell>
          <cell r="G263">
            <v>1031.95</v>
          </cell>
        </row>
        <row r="264">
          <cell r="A264" t="str">
            <v>Indosurya Life Balanced Fund</v>
          </cell>
          <cell r="B264" t="str">
            <v>Campuran</v>
          </cell>
          <cell r="C264" t="str">
            <v>PT Asuransi Jiwa Indosurya Sukses</v>
          </cell>
          <cell r="D264" t="str">
            <v>IDR</v>
          </cell>
          <cell r="E264" t="str">
            <v>-</v>
          </cell>
          <cell r="F264">
            <v>42177</v>
          </cell>
          <cell r="G264">
            <v>994.76</v>
          </cell>
        </row>
        <row r="265">
          <cell r="A265" t="str">
            <v>Indosurya Life Equity Fund</v>
          </cell>
          <cell r="B265" t="str">
            <v>Saham</v>
          </cell>
          <cell r="C265" t="str">
            <v>PT Asuransi Jiwa Indosurya Sukses</v>
          </cell>
          <cell r="D265" t="str">
            <v>IDR</v>
          </cell>
          <cell r="E265" t="str">
            <v>-</v>
          </cell>
          <cell r="F265">
            <v>42177</v>
          </cell>
          <cell r="G265">
            <v>977.26</v>
          </cell>
        </row>
        <row r="266">
          <cell r="A266" t="str">
            <v>Indosurya Life Fix Income Fund</v>
          </cell>
          <cell r="B266" t="str">
            <v>Pendapatan Tetap</v>
          </cell>
          <cell r="C266" t="str">
            <v>PT Asuransi Jiwa Indosurya Sukses</v>
          </cell>
          <cell r="D266" t="str">
            <v>IDR</v>
          </cell>
          <cell r="E266" t="str">
            <v>-</v>
          </cell>
          <cell r="F266">
            <v>42177</v>
          </cell>
          <cell r="G266">
            <v>1012.14</v>
          </cell>
        </row>
        <row r="267">
          <cell r="A267" t="str">
            <v>Investra Balanced Progressive Funds</v>
          </cell>
          <cell r="B267" t="str">
            <v>Campuran</v>
          </cell>
          <cell r="C267" t="str">
            <v>Commonwealth Life</v>
          </cell>
          <cell r="D267" t="str">
            <v>IDR</v>
          </cell>
          <cell r="E267" t="str">
            <v>-</v>
          </cell>
          <cell r="F267">
            <v>42177</v>
          </cell>
          <cell r="G267">
            <v>3480.08</v>
          </cell>
        </row>
        <row r="268">
          <cell r="A268" t="str">
            <v>Investra Balanced Syariah</v>
          </cell>
          <cell r="B268" t="str">
            <v>Campuran</v>
          </cell>
          <cell r="C268" t="str">
            <v>Commonwealth Life</v>
          </cell>
          <cell r="D268" t="str">
            <v>IDR</v>
          </cell>
          <cell r="E268" t="str">
            <v>-</v>
          </cell>
          <cell r="F268">
            <v>42177</v>
          </cell>
          <cell r="G268">
            <v>1441.73</v>
          </cell>
        </row>
        <row r="269">
          <cell r="A269" t="str">
            <v>Investra Bond Funds</v>
          </cell>
          <cell r="B269" t="str">
            <v>Pendapatan Tetap</v>
          </cell>
          <cell r="C269" t="str">
            <v>Commonwealth Life</v>
          </cell>
          <cell r="D269" t="str">
            <v>IDR</v>
          </cell>
          <cell r="E269" t="str">
            <v>-</v>
          </cell>
          <cell r="F269">
            <v>42177</v>
          </cell>
          <cell r="G269">
            <v>2419.77</v>
          </cell>
        </row>
        <row r="270">
          <cell r="A270" t="str">
            <v>Investra Dynamic Strategic Fund</v>
          </cell>
          <cell r="B270" t="str">
            <v>Campuran</v>
          </cell>
          <cell r="C270" t="str">
            <v>Commonwealth Life</v>
          </cell>
          <cell r="D270" t="str">
            <v>IDR</v>
          </cell>
          <cell r="E270" t="str">
            <v>-</v>
          </cell>
          <cell r="F270">
            <v>42177</v>
          </cell>
          <cell r="G270">
            <v>1059.8499999999999</v>
          </cell>
        </row>
        <row r="271">
          <cell r="A271" t="str">
            <v>Investra Equity Dynamic Fund</v>
          </cell>
          <cell r="B271" t="str">
            <v>Saham</v>
          </cell>
          <cell r="C271" t="str">
            <v>Commonwealth Life</v>
          </cell>
          <cell r="D271" t="str">
            <v>IDR</v>
          </cell>
          <cell r="E271" t="str">
            <v>-</v>
          </cell>
          <cell r="F271">
            <v>42177</v>
          </cell>
          <cell r="G271">
            <v>1608.19</v>
          </cell>
        </row>
        <row r="272">
          <cell r="A272" t="str">
            <v>Investra Equity Funds</v>
          </cell>
          <cell r="B272" t="str">
            <v>Saham</v>
          </cell>
          <cell r="C272" t="str">
            <v>Commonwealth Life</v>
          </cell>
          <cell r="D272" t="str">
            <v>IDR</v>
          </cell>
          <cell r="E272" t="str">
            <v>-</v>
          </cell>
          <cell r="F272">
            <v>42177</v>
          </cell>
          <cell r="G272">
            <v>4814.33</v>
          </cell>
        </row>
        <row r="273">
          <cell r="A273" t="str">
            <v>Investra Equity Syariah</v>
          </cell>
          <cell r="B273" t="str">
            <v>Saham</v>
          </cell>
          <cell r="C273" t="str">
            <v>Commonwealth Life</v>
          </cell>
          <cell r="D273" t="str">
            <v>IDR</v>
          </cell>
          <cell r="E273" t="str">
            <v>-</v>
          </cell>
          <cell r="F273">
            <v>42177</v>
          </cell>
          <cell r="G273">
            <v>1924.26</v>
          </cell>
        </row>
        <row r="274">
          <cell r="A274" t="str">
            <v>Investra Money Market Funds</v>
          </cell>
          <cell r="B274" t="str">
            <v>Pasar Uang</v>
          </cell>
          <cell r="C274" t="str">
            <v>Commonwealth Life</v>
          </cell>
          <cell r="D274" t="str">
            <v>IDR</v>
          </cell>
          <cell r="E274" t="str">
            <v>-</v>
          </cell>
          <cell r="F274">
            <v>42177</v>
          </cell>
          <cell r="G274">
            <v>1744.48</v>
          </cell>
        </row>
        <row r="275">
          <cell r="A275" t="str">
            <v>Investra USD Balanced Fund</v>
          </cell>
          <cell r="B275" t="str">
            <v>Campuran</v>
          </cell>
          <cell r="C275" t="str">
            <v>Commonwealth Life</v>
          </cell>
          <cell r="D275" t="str">
            <v>USD</v>
          </cell>
          <cell r="E275" t="str">
            <v>-</v>
          </cell>
          <cell r="F275">
            <v>42177</v>
          </cell>
          <cell r="G275">
            <v>0.88929999999999998</v>
          </cell>
        </row>
        <row r="276">
          <cell r="A276" t="str">
            <v>JS Link Berimbang</v>
          </cell>
          <cell r="B276" t="str">
            <v>Campuran</v>
          </cell>
          <cell r="C276" t="str">
            <v>Asuransi Jiwasraya</v>
          </cell>
          <cell r="D276" t="str">
            <v>IDR</v>
          </cell>
          <cell r="E276" t="str">
            <v>-</v>
          </cell>
          <cell r="F276">
            <v>42177</v>
          </cell>
          <cell r="G276">
            <v>1065.6199999999999</v>
          </cell>
        </row>
        <row r="277">
          <cell r="A277" t="str">
            <v>JS Link Ekuitas</v>
          </cell>
          <cell r="B277" t="str">
            <v>Saham</v>
          </cell>
          <cell r="C277" t="str">
            <v>Asuransi Jiwasraya</v>
          </cell>
          <cell r="D277" t="str">
            <v>IDR</v>
          </cell>
          <cell r="E277" t="str">
            <v>-</v>
          </cell>
          <cell r="F277">
            <v>42177</v>
          </cell>
          <cell r="G277">
            <v>1034.7</v>
          </cell>
        </row>
        <row r="278">
          <cell r="A278" t="str">
            <v>JS Link Pasar Uang</v>
          </cell>
          <cell r="B278" t="str">
            <v>Pasar Uang</v>
          </cell>
          <cell r="C278" t="str">
            <v>Asuransi Jiwasraya</v>
          </cell>
          <cell r="D278" t="str">
            <v>IDR</v>
          </cell>
          <cell r="E278" t="str">
            <v>-</v>
          </cell>
          <cell r="F278">
            <v>42177</v>
          </cell>
          <cell r="G278">
            <v>1069.29</v>
          </cell>
        </row>
        <row r="279">
          <cell r="A279" t="str">
            <v>JS Link Pendapatan Tetap</v>
          </cell>
          <cell r="B279" t="str">
            <v>Pendapatan Tetap</v>
          </cell>
          <cell r="C279" t="str">
            <v>Asuransi Jiwasraya</v>
          </cell>
          <cell r="D279" t="str">
            <v>IDR</v>
          </cell>
          <cell r="E279" t="str">
            <v>-</v>
          </cell>
          <cell r="F279">
            <v>42177</v>
          </cell>
          <cell r="G279">
            <v>1060.8800000000001</v>
          </cell>
        </row>
        <row r="280">
          <cell r="A280" t="str">
            <v>Maestro Balanced Syariah Rupiah</v>
          </cell>
          <cell r="B280" t="str">
            <v>Campuran</v>
          </cell>
          <cell r="C280" t="str">
            <v>PT AXA Financial Indonesia</v>
          </cell>
          <cell r="D280" t="str">
            <v>IDR</v>
          </cell>
          <cell r="E280" t="str">
            <v>-</v>
          </cell>
          <cell r="F280">
            <v>42177</v>
          </cell>
          <cell r="G280">
            <v>1333.63</v>
          </cell>
        </row>
        <row r="281">
          <cell r="A281" t="str">
            <v>Maestro Equity Syariah Rupiah</v>
          </cell>
          <cell r="B281" t="str">
            <v>Saham</v>
          </cell>
          <cell r="C281" t="str">
            <v>PT AXA Financial Indonesia</v>
          </cell>
          <cell r="D281" t="str">
            <v>IDR</v>
          </cell>
          <cell r="E281" t="str">
            <v>-</v>
          </cell>
          <cell r="F281">
            <v>42177</v>
          </cell>
          <cell r="G281">
            <v>1560.06</v>
          </cell>
        </row>
        <row r="282">
          <cell r="A282" t="str">
            <v>Maestrolink Maxiadvantage Rupiah</v>
          </cell>
          <cell r="B282" t="str">
            <v>Campuran</v>
          </cell>
          <cell r="C282" t="str">
            <v>PT AXA Financial Indonesia</v>
          </cell>
          <cell r="D282" t="str">
            <v>IDR</v>
          </cell>
          <cell r="E282" t="str">
            <v>-</v>
          </cell>
          <cell r="F282">
            <v>42177</v>
          </cell>
          <cell r="G282">
            <v>1016.61</v>
          </cell>
        </row>
        <row r="283">
          <cell r="A283" t="str">
            <v>Maestrolink Progressive Equity Syariah Rupiah</v>
          </cell>
          <cell r="B283" t="str">
            <v>Saham</v>
          </cell>
          <cell r="C283" t="str">
            <v>PT AXA Financial Indonesia</v>
          </cell>
          <cell r="D283" t="str">
            <v>IDR</v>
          </cell>
          <cell r="E283" t="str">
            <v>-</v>
          </cell>
          <cell r="F283">
            <v>42177</v>
          </cell>
          <cell r="G283">
            <v>1133.98</v>
          </cell>
        </row>
        <row r="284">
          <cell r="A284" t="str">
            <v>Maxi Fund 1</v>
          </cell>
          <cell r="B284" t="str">
            <v>Saham</v>
          </cell>
          <cell r="C284" t="str">
            <v>Sun Life Financial Indonesia</v>
          </cell>
          <cell r="D284" t="str">
            <v>IDR</v>
          </cell>
          <cell r="E284" t="str">
            <v>-</v>
          </cell>
          <cell r="F284">
            <v>42177</v>
          </cell>
          <cell r="G284">
            <v>1134.93</v>
          </cell>
        </row>
        <row r="285">
          <cell r="A285" t="str">
            <v>Maxi Fund 3</v>
          </cell>
          <cell r="B285" t="str">
            <v>Saham</v>
          </cell>
          <cell r="C285" t="str">
            <v>Sun Life Financial Indonesia</v>
          </cell>
          <cell r="D285" t="str">
            <v>IDR</v>
          </cell>
          <cell r="E285" t="str">
            <v>-</v>
          </cell>
          <cell r="F285">
            <v>42177</v>
          </cell>
          <cell r="G285">
            <v>1064.6099999999999</v>
          </cell>
        </row>
        <row r="286">
          <cell r="A286" t="str">
            <v>Maxi Fund 4</v>
          </cell>
          <cell r="B286" t="str">
            <v>Saham</v>
          </cell>
          <cell r="C286" t="str">
            <v>Sun Life Financial Indonesia</v>
          </cell>
          <cell r="D286" t="str">
            <v>IDR</v>
          </cell>
          <cell r="E286" t="str">
            <v>-</v>
          </cell>
          <cell r="F286">
            <v>42177</v>
          </cell>
          <cell r="G286">
            <v>1103.48</v>
          </cell>
        </row>
        <row r="287">
          <cell r="A287" t="str">
            <v>Mega Link Agressive Fund</v>
          </cell>
          <cell r="B287" t="str">
            <v>Saham</v>
          </cell>
          <cell r="C287" t="str">
            <v>PT Asuransi Mega Life</v>
          </cell>
          <cell r="D287" t="str">
            <v>IDR</v>
          </cell>
          <cell r="E287" t="str">
            <v>-</v>
          </cell>
          <cell r="F287">
            <v>42177</v>
          </cell>
          <cell r="G287">
            <v>1300.8800000000001</v>
          </cell>
        </row>
        <row r="288">
          <cell r="A288" t="str">
            <v>Mega Link Agressive Fund 2</v>
          </cell>
          <cell r="B288" t="str">
            <v>Saham</v>
          </cell>
          <cell r="C288" t="str">
            <v>PT Asuransi Mega Life</v>
          </cell>
          <cell r="D288" t="str">
            <v>IDR</v>
          </cell>
          <cell r="E288" t="str">
            <v>-</v>
          </cell>
          <cell r="F288">
            <v>42177</v>
          </cell>
          <cell r="G288">
            <v>948.53</v>
          </cell>
        </row>
        <row r="289">
          <cell r="A289" t="str">
            <v>Mega Link Balance Fund</v>
          </cell>
          <cell r="B289" t="str">
            <v>Campuran</v>
          </cell>
          <cell r="C289" t="str">
            <v>PT Asuransi Mega Life</v>
          </cell>
          <cell r="D289" t="str">
            <v>IDR</v>
          </cell>
          <cell r="E289" t="str">
            <v>-</v>
          </cell>
          <cell r="F289">
            <v>42177</v>
          </cell>
          <cell r="G289">
            <v>1634.77</v>
          </cell>
        </row>
        <row r="290">
          <cell r="A290" t="str">
            <v>Mega Link Balance Fund 2</v>
          </cell>
          <cell r="B290" t="str">
            <v>Campuran</v>
          </cell>
          <cell r="C290" t="str">
            <v>PT Asuransi Mega Life</v>
          </cell>
          <cell r="D290" t="str">
            <v>IDR</v>
          </cell>
          <cell r="E290" t="str">
            <v>-</v>
          </cell>
          <cell r="F290">
            <v>42177</v>
          </cell>
          <cell r="G290">
            <v>955.48</v>
          </cell>
        </row>
        <row r="291">
          <cell r="A291" t="str">
            <v>Mega Link Protected Fund</v>
          </cell>
          <cell r="B291" t="str">
            <v>Pendapatan Tetap</v>
          </cell>
          <cell r="C291" t="str">
            <v>PT Asuransi Mega Life</v>
          </cell>
          <cell r="D291" t="str">
            <v>IDR</v>
          </cell>
          <cell r="E291" t="str">
            <v>-</v>
          </cell>
          <cell r="F291">
            <v>42177</v>
          </cell>
          <cell r="G291">
            <v>1791.42</v>
          </cell>
        </row>
        <row r="292">
          <cell r="A292" t="str">
            <v>mega link stabil</v>
          </cell>
          <cell r="B292" t="str">
            <v>Pendapatan Tetap</v>
          </cell>
          <cell r="C292" t="str">
            <v>PT Asuransi Mega Life</v>
          </cell>
          <cell r="D292" t="str">
            <v>IDR</v>
          </cell>
          <cell r="E292" t="str">
            <v>-</v>
          </cell>
          <cell r="F292">
            <v>42177</v>
          </cell>
          <cell r="G292">
            <v>1153.3499999999999</v>
          </cell>
        </row>
        <row r="293">
          <cell r="A293" t="str">
            <v>Mega Link Stabil 2</v>
          </cell>
          <cell r="B293" t="str">
            <v>Pendapatan Tetap</v>
          </cell>
          <cell r="C293" t="str">
            <v>PT Asuransi Mega Life</v>
          </cell>
          <cell r="D293" t="str">
            <v>IDR</v>
          </cell>
          <cell r="E293" t="str">
            <v>-</v>
          </cell>
          <cell r="F293">
            <v>42177</v>
          </cell>
          <cell r="G293">
            <v>967.18</v>
          </cell>
        </row>
        <row r="294">
          <cell r="A294" t="str">
            <v>Mega Link Stabil Syariah</v>
          </cell>
          <cell r="B294" t="str">
            <v>Pendapatan Tetap</v>
          </cell>
          <cell r="C294" t="str">
            <v>PT Asuransi Mega Life</v>
          </cell>
          <cell r="D294" t="str">
            <v>IDR</v>
          </cell>
          <cell r="E294" t="str">
            <v>-</v>
          </cell>
          <cell r="F294">
            <v>42177</v>
          </cell>
          <cell r="G294">
            <v>1136.8800000000001</v>
          </cell>
        </row>
        <row r="295">
          <cell r="A295" t="str">
            <v>Mega Link Stabil Syariah 2</v>
          </cell>
          <cell r="B295" t="str">
            <v>Pendapatan Tetap</v>
          </cell>
          <cell r="C295" t="str">
            <v>PT Asuransi Mega Life</v>
          </cell>
          <cell r="D295" t="str">
            <v>IDR</v>
          </cell>
          <cell r="E295" t="str">
            <v>-</v>
          </cell>
          <cell r="F295">
            <v>42177</v>
          </cell>
          <cell r="G295">
            <v>989.19</v>
          </cell>
        </row>
        <row r="296">
          <cell r="A296" t="str">
            <v>Mega Link Tasyakur Fixed Income</v>
          </cell>
          <cell r="B296" t="str">
            <v>Pendapatan Tetap</v>
          </cell>
          <cell r="C296" t="str">
            <v>PT Asuransi Mega Life</v>
          </cell>
          <cell r="D296" t="str">
            <v>IDR</v>
          </cell>
          <cell r="E296" t="str">
            <v>-</v>
          </cell>
          <cell r="F296">
            <v>42177</v>
          </cell>
          <cell r="G296">
            <v>1177.52</v>
          </cell>
        </row>
        <row r="297">
          <cell r="A297" t="str">
            <v>Mega Prima Link Protected Fund</v>
          </cell>
          <cell r="B297" t="str">
            <v>Pendapatan Tetap</v>
          </cell>
          <cell r="C297" t="str">
            <v>Asuransi Jiwa Mega Indonesia</v>
          </cell>
          <cell r="D297" t="str">
            <v>IDR</v>
          </cell>
          <cell r="E297" t="str">
            <v>-</v>
          </cell>
          <cell r="F297">
            <v>42177</v>
          </cell>
          <cell r="G297">
            <v>1129.5</v>
          </cell>
        </row>
        <row r="298">
          <cell r="A298" t="str">
            <v>MNC Life Assurance Aman IDR</v>
          </cell>
          <cell r="B298" t="str">
            <v>Pendapatan Tetap</v>
          </cell>
          <cell r="C298" t="str">
            <v>PT MNC Life Assurance</v>
          </cell>
          <cell r="D298" t="str">
            <v>IDR</v>
          </cell>
          <cell r="E298" t="str">
            <v>-</v>
          </cell>
          <cell r="F298">
            <v>42177</v>
          </cell>
          <cell r="G298">
            <v>1267.8900000000001</v>
          </cell>
        </row>
        <row r="299">
          <cell r="A299" t="str">
            <v>MNC Life Assurance Berimbang IDR</v>
          </cell>
          <cell r="B299" t="str">
            <v>Campuran</v>
          </cell>
          <cell r="C299" t="str">
            <v>PT MNC Life Assurance</v>
          </cell>
          <cell r="D299" t="str">
            <v>IDR</v>
          </cell>
          <cell r="E299" t="str">
            <v>-</v>
          </cell>
          <cell r="F299">
            <v>42177</v>
          </cell>
          <cell r="G299">
            <v>1366.44</v>
          </cell>
        </row>
        <row r="300">
          <cell r="A300" t="str">
            <v>MNC Life Assurance Dinamis IDR</v>
          </cell>
          <cell r="B300" t="str">
            <v>Campuran</v>
          </cell>
          <cell r="C300" t="str">
            <v>PT MNC Life Assurance</v>
          </cell>
          <cell r="D300" t="str">
            <v>IDR</v>
          </cell>
          <cell r="E300" t="str">
            <v>-</v>
          </cell>
          <cell r="F300">
            <v>42177</v>
          </cell>
          <cell r="G300">
            <v>1351.82</v>
          </cell>
        </row>
        <row r="301">
          <cell r="A301" t="str">
            <v>MNC Life Assurance Konservatif IDR</v>
          </cell>
          <cell r="B301" t="str">
            <v>Pendapatan Tetap</v>
          </cell>
          <cell r="C301" t="str">
            <v>PT MNC Life Assurance</v>
          </cell>
          <cell r="D301" t="str">
            <v>IDR</v>
          </cell>
          <cell r="E301" t="str">
            <v>-</v>
          </cell>
          <cell r="F301">
            <v>42177</v>
          </cell>
          <cell r="G301">
            <v>1165.8900000000001</v>
          </cell>
        </row>
        <row r="302">
          <cell r="A302" t="str">
            <v>MNC Link Aktif</v>
          </cell>
          <cell r="B302" t="str">
            <v>Saham</v>
          </cell>
          <cell r="C302" t="str">
            <v>PT MNC Life Assurance</v>
          </cell>
          <cell r="D302" t="str">
            <v>IDR</v>
          </cell>
          <cell r="E302" t="str">
            <v>-</v>
          </cell>
          <cell r="F302">
            <v>42177</v>
          </cell>
          <cell r="G302">
            <v>978.64</v>
          </cell>
        </row>
        <row r="303">
          <cell r="A303" t="str">
            <v>MNC Link Pasti</v>
          </cell>
          <cell r="B303" t="str">
            <v>Pendapatan Tetap</v>
          </cell>
          <cell r="C303" t="str">
            <v>PT MNC Life Assurance</v>
          </cell>
          <cell r="D303" t="str">
            <v>IDR</v>
          </cell>
          <cell r="E303" t="str">
            <v>-</v>
          </cell>
          <cell r="F303">
            <v>42177</v>
          </cell>
          <cell r="G303">
            <v>1029.97</v>
          </cell>
        </row>
        <row r="304">
          <cell r="A304" t="str">
            <v>MNC Link Serasi</v>
          </cell>
          <cell r="B304" t="str">
            <v>Pendapatan Tetap</v>
          </cell>
          <cell r="C304" t="str">
            <v>PT MNC Life Assurance</v>
          </cell>
          <cell r="D304" t="str">
            <v>IDR</v>
          </cell>
          <cell r="E304" t="str">
            <v>-</v>
          </cell>
          <cell r="F304">
            <v>42177</v>
          </cell>
          <cell r="G304">
            <v>982.39</v>
          </cell>
        </row>
        <row r="305">
          <cell r="A305" t="str">
            <v>Optima Principal Value</v>
          </cell>
          <cell r="B305" t="str">
            <v>Campuran</v>
          </cell>
          <cell r="C305" t="str">
            <v>Sun Life Financial Indonesia</v>
          </cell>
          <cell r="D305" t="str">
            <v>IDR</v>
          </cell>
          <cell r="E305" t="str">
            <v>-</v>
          </cell>
          <cell r="F305">
            <v>42177</v>
          </cell>
          <cell r="G305">
            <v>1198.3800000000001</v>
          </cell>
        </row>
        <row r="306">
          <cell r="A306" t="str">
            <v>Panin MUL Rp Aggressive Fund</v>
          </cell>
          <cell r="B306" t="str">
            <v>Saham</v>
          </cell>
          <cell r="C306" t="str">
            <v>PT Panin Life Tbk</v>
          </cell>
          <cell r="D306" t="str">
            <v>IDR</v>
          </cell>
          <cell r="E306" t="str">
            <v>-</v>
          </cell>
          <cell r="F306">
            <v>42177</v>
          </cell>
          <cell r="G306">
            <v>2928.61</v>
          </cell>
        </row>
        <row r="307">
          <cell r="A307" t="str">
            <v>Panin MUL Rp Conservative Fund</v>
          </cell>
          <cell r="B307" t="str">
            <v>Pendapatan Tetap</v>
          </cell>
          <cell r="C307" t="str">
            <v>PT Panin Life Tbk</v>
          </cell>
          <cell r="D307" t="str">
            <v>IDR</v>
          </cell>
          <cell r="E307" t="str">
            <v>-</v>
          </cell>
          <cell r="F307">
            <v>42177</v>
          </cell>
          <cell r="G307">
            <v>1916.93</v>
          </cell>
        </row>
        <row r="308">
          <cell r="A308" t="str">
            <v>Panin MUL Rp Moderate Fund</v>
          </cell>
          <cell r="B308" t="str">
            <v>Campuran</v>
          </cell>
          <cell r="C308" t="str">
            <v>PT Panin Life Tbk</v>
          </cell>
          <cell r="D308" t="str">
            <v>IDR</v>
          </cell>
          <cell r="E308" t="str">
            <v>-</v>
          </cell>
          <cell r="F308">
            <v>42177</v>
          </cell>
          <cell r="G308">
            <v>2518.9899999999998</v>
          </cell>
        </row>
        <row r="309">
          <cell r="A309" t="str">
            <v>Panin MUL USD Aggressive Fund</v>
          </cell>
          <cell r="B309" t="str">
            <v>Saham</v>
          </cell>
          <cell r="C309" t="str">
            <v>PT Panin Life Tbk</v>
          </cell>
          <cell r="D309" t="str">
            <v>USD</v>
          </cell>
          <cell r="E309" t="str">
            <v>-</v>
          </cell>
          <cell r="F309">
            <v>42177</v>
          </cell>
          <cell r="G309">
            <v>13.216200000000001</v>
          </cell>
        </row>
        <row r="310">
          <cell r="A310" t="str">
            <v>Panin MUL USD Moderate Fund</v>
          </cell>
          <cell r="B310" t="str">
            <v>Campuran</v>
          </cell>
          <cell r="C310" t="str">
            <v>PT Panin Life Tbk</v>
          </cell>
          <cell r="D310" t="str">
            <v>USD</v>
          </cell>
          <cell r="E310" t="str">
            <v>-</v>
          </cell>
          <cell r="F310">
            <v>42177</v>
          </cell>
          <cell r="G310">
            <v>10.710699999999999</v>
          </cell>
        </row>
        <row r="311">
          <cell r="A311" t="str">
            <v>Panin Rp Cash Fund</v>
          </cell>
          <cell r="B311" t="str">
            <v>Pasar Uang</v>
          </cell>
          <cell r="C311" t="str">
            <v>PT Panin Life Tbk</v>
          </cell>
          <cell r="D311" t="str">
            <v>IDR</v>
          </cell>
          <cell r="E311" t="str">
            <v>-</v>
          </cell>
          <cell r="F311">
            <v>42177</v>
          </cell>
          <cell r="G311">
            <v>2185.25</v>
          </cell>
        </row>
        <row r="312">
          <cell r="A312" t="str">
            <v>Panin Rp Equity Fund</v>
          </cell>
          <cell r="B312" t="str">
            <v>Saham</v>
          </cell>
          <cell r="C312" t="str">
            <v>PT Panin Life Tbk</v>
          </cell>
          <cell r="D312" t="str">
            <v>IDR</v>
          </cell>
          <cell r="E312" t="str">
            <v>-</v>
          </cell>
          <cell r="F312">
            <v>42177</v>
          </cell>
          <cell r="G312">
            <v>12853.84</v>
          </cell>
        </row>
        <row r="313">
          <cell r="A313" t="str">
            <v>Panin Rp Fixed Income Fund</v>
          </cell>
          <cell r="B313" t="str">
            <v>Pendapatan Tetap</v>
          </cell>
          <cell r="C313" t="str">
            <v>PT Panin Life Tbk</v>
          </cell>
          <cell r="D313" t="str">
            <v>IDR</v>
          </cell>
          <cell r="E313" t="str">
            <v>-</v>
          </cell>
          <cell r="F313">
            <v>42177</v>
          </cell>
          <cell r="G313">
            <v>1600.37</v>
          </cell>
        </row>
        <row r="314">
          <cell r="A314" t="str">
            <v>Panin Rp Managed Fund</v>
          </cell>
          <cell r="B314" t="str">
            <v>Campuran</v>
          </cell>
          <cell r="C314" t="str">
            <v>PT Panin Life Tbk</v>
          </cell>
          <cell r="D314" t="str">
            <v>IDR</v>
          </cell>
          <cell r="E314" t="str">
            <v>-</v>
          </cell>
          <cell r="F314">
            <v>42177</v>
          </cell>
          <cell r="G314">
            <v>5046.72</v>
          </cell>
        </row>
        <row r="315">
          <cell r="A315" t="str">
            <v>Panin Special Balanced Fund</v>
          </cell>
          <cell r="B315" t="str">
            <v>Campuran</v>
          </cell>
          <cell r="C315" t="str">
            <v>PT Panin Life Tbk</v>
          </cell>
          <cell r="D315" t="str">
            <v>IDR</v>
          </cell>
          <cell r="E315" t="str">
            <v>-</v>
          </cell>
          <cell r="F315">
            <v>42177</v>
          </cell>
          <cell r="G315">
            <v>1030.48</v>
          </cell>
        </row>
        <row r="316">
          <cell r="A316" t="str">
            <v>Panin Special Equity Fund</v>
          </cell>
          <cell r="B316" t="str">
            <v>Saham</v>
          </cell>
          <cell r="C316" t="str">
            <v>PT Panin Life Tbk</v>
          </cell>
          <cell r="D316" t="str">
            <v>IDR</v>
          </cell>
          <cell r="E316" t="str">
            <v>-</v>
          </cell>
          <cell r="F316">
            <v>42177</v>
          </cell>
          <cell r="G316">
            <v>1046.25</v>
          </cell>
        </row>
        <row r="317">
          <cell r="A317" t="str">
            <v>Panin Syariah Rp Cash Fund</v>
          </cell>
          <cell r="B317" t="str">
            <v>Pasar Uang</v>
          </cell>
          <cell r="C317" t="str">
            <v>PT Panin Life Tbk</v>
          </cell>
          <cell r="D317" t="str">
            <v>IDR</v>
          </cell>
          <cell r="E317" t="str">
            <v>-</v>
          </cell>
          <cell r="F317">
            <v>42177</v>
          </cell>
          <cell r="G317">
            <v>1804.32</v>
          </cell>
        </row>
        <row r="318">
          <cell r="A318" t="str">
            <v>Panin Syariah Rp Equity Fund</v>
          </cell>
          <cell r="B318" t="str">
            <v>Saham</v>
          </cell>
          <cell r="C318" t="str">
            <v>PT Panin Life Tbk</v>
          </cell>
          <cell r="D318" t="str">
            <v>IDR</v>
          </cell>
          <cell r="E318" t="str">
            <v>-</v>
          </cell>
          <cell r="F318">
            <v>42177</v>
          </cell>
          <cell r="G318">
            <v>2618.65</v>
          </cell>
        </row>
        <row r="319">
          <cell r="A319" t="str">
            <v>Panin Syariah Rp Managed Fund</v>
          </cell>
          <cell r="B319" t="str">
            <v>Campuran</v>
          </cell>
          <cell r="C319" t="str">
            <v>PT Panin Life Tbk</v>
          </cell>
          <cell r="D319" t="str">
            <v>IDR</v>
          </cell>
          <cell r="E319" t="str">
            <v>-</v>
          </cell>
          <cell r="F319">
            <v>42177</v>
          </cell>
          <cell r="G319">
            <v>2139.81</v>
          </cell>
        </row>
        <row r="320">
          <cell r="A320" t="str">
            <v>Panin Syariah USD Manage Fund</v>
          </cell>
          <cell r="B320" t="str">
            <v>Campuran</v>
          </cell>
          <cell r="C320" t="str">
            <v>PT Panin Life Tbk</v>
          </cell>
          <cell r="D320" t="str">
            <v>USD</v>
          </cell>
          <cell r="E320" t="str">
            <v>-</v>
          </cell>
          <cell r="F320">
            <v>42177</v>
          </cell>
          <cell r="G320">
            <v>1.06E-2</v>
          </cell>
        </row>
        <row r="321">
          <cell r="A321" t="str">
            <v>Panin USD Cash Fund</v>
          </cell>
          <cell r="B321" t="str">
            <v>Pasar Uang</v>
          </cell>
          <cell r="C321" t="str">
            <v>PT Panin Life Tbk</v>
          </cell>
          <cell r="D321" t="str">
            <v>USD</v>
          </cell>
          <cell r="E321" t="str">
            <v>-</v>
          </cell>
          <cell r="F321">
            <v>42177</v>
          </cell>
          <cell r="G321">
            <v>0.14019999999999999</v>
          </cell>
        </row>
        <row r="322">
          <cell r="A322" t="str">
            <v>Panin USD Managed Fund</v>
          </cell>
          <cell r="B322" t="str">
            <v>Campuran</v>
          </cell>
          <cell r="C322" t="str">
            <v>PT Panin Life Tbk</v>
          </cell>
          <cell r="D322" t="str">
            <v>USD</v>
          </cell>
          <cell r="E322" t="str">
            <v>-</v>
          </cell>
          <cell r="F322">
            <v>42177</v>
          </cell>
          <cell r="G322">
            <v>0.21160000000000001</v>
          </cell>
        </row>
        <row r="323">
          <cell r="A323" t="str">
            <v>Platinum Bond Fund</v>
          </cell>
          <cell r="B323" t="str">
            <v>Pendapatan Tetap</v>
          </cell>
          <cell r="C323" t="str">
            <v>Commonwealth Life</v>
          </cell>
          <cell r="D323" t="str">
            <v>IDR</v>
          </cell>
          <cell r="E323" t="str">
            <v>-</v>
          </cell>
          <cell r="F323">
            <v>42177</v>
          </cell>
          <cell r="G323">
            <v>987.64</v>
          </cell>
        </row>
        <row r="324">
          <cell r="A324" t="str">
            <v>Platinum Dynamic Strategic Fund</v>
          </cell>
          <cell r="B324" t="str">
            <v>Campuran</v>
          </cell>
          <cell r="C324" t="str">
            <v>Commonwealth Life</v>
          </cell>
          <cell r="D324" t="str">
            <v>IDR</v>
          </cell>
          <cell r="E324" t="str">
            <v>-</v>
          </cell>
          <cell r="F324">
            <v>42177</v>
          </cell>
          <cell r="G324">
            <v>1092.3499999999999</v>
          </cell>
        </row>
        <row r="325">
          <cell r="A325" t="str">
            <v>Platinum Equity Dynamic Fund</v>
          </cell>
          <cell r="B325" t="str">
            <v>Saham</v>
          </cell>
          <cell r="C325" t="str">
            <v>Commonwealth Life</v>
          </cell>
          <cell r="D325" t="str">
            <v>IDR</v>
          </cell>
          <cell r="E325" t="str">
            <v>-</v>
          </cell>
          <cell r="F325">
            <v>42177</v>
          </cell>
          <cell r="G325">
            <v>1047.6099999999999</v>
          </cell>
        </row>
        <row r="326">
          <cell r="A326" t="str">
            <v>Platinum Equity Fund</v>
          </cell>
          <cell r="B326" t="str">
            <v>Saham</v>
          </cell>
          <cell r="C326" t="str">
            <v>Commonwealth Life</v>
          </cell>
          <cell r="D326" t="str">
            <v>IDR</v>
          </cell>
          <cell r="E326" t="str">
            <v>-</v>
          </cell>
          <cell r="F326">
            <v>42177</v>
          </cell>
          <cell r="G326">
            <v>1084.99</v>
          </cell>
        </row>
        <row r="327">
          <cell r="A327" t="str">
            <v>Platinum Money Market Fund</v>
          </cell>
          <cell r="B327" t="str">
            <v>Pasar Uang</v>
          </cell>
          <cell r="C327" t="str">
            <v>Commonwealth Life</v>
          </cell>
          <cell r="D327" t="str">
            <v>IDR</v>
          </cell>
          <cell r="E327" t="str">
            <v>-</v>
          </cell>
          <cell r="F327">
            <v>42177</v>
          </cell>
          <cell r="G327">
            <v>1135.5</v>
          </cell>
        </row>
        <row r="328">
          <cell r="A328" t="str">
            <v>Pro-Invest Rupiah Fund</v>
          </cell>
          <cell r="B328" t="str">
            <v>Pasar Uang</v>
          </cell>
          <cell r="C328" t="str">
            <v>AJ Manulife Indonesia</v>
          </cell>
          <cell r="D328" t="str">
            <v>IDR</v>
          </cell>
          <cell r="E328" t="str">
            <v>-</v>
          </cell>
          <cell r="F328">
            <v>42177</v>
          </cell>
          <cell r="G328">
            <v>3252.29</v>
          </cell>
        </row>
        <row r="329">
          <cell r="A329" t="str">
            <v>Pro-Invest US$ Fund</v>
          </cell>
          <cell r="B329" t="str">
            <v>Pasar Uang</v>
          </cell>
          <cell r="C329" t="str">
            <v>AJ Manulife Indonesia</v>
          </cell>
          <cell r="D329" t="str">
            <v>USD</v>
          </cell>
          <cell r="E329" t="str">
            <v>-</v>
          </cell>
          <cell r="F329">
            <v>42177</v>
          </cell>
          <cell r="G329">
            <v>1.5128999999999999</v>
          </cell>
        </row>
        <row r="330">
          <cell r="A330" t="str">
            <v>Protecto City Ultima</v>
          </cell>
          <cell r="B330" t="str">
            <v>Pasar Uang</v>
          </cell>
          <cell r="C330" t="str">
            <v>PT Asuransi Jiwa Kresna</v>
          </cell>
          <cell r="D330" t="str">
            <v>IDR</v>
          </cell>
          <cell r="E330" t="str">
            <v>-</v>
          </cell>
          <cell r="F330">
            <v>42177</v>
          </cell>
          <cell r="G330">
            <v>1209.31</v>
          </cell>
        </row>
        <row r="331">
          <cell r="A331" t="str">
            <v>Protecto Fixed Kresna</v>
          </cell>
          <cell r="B331" t="str">
            <v>Pendapatan Tetap</v>
          </cell>
          <cell r="C331" t="str">
            <v>PT Asuransi Jiwa Kresna</v>
          </cell>
          <cell r="D331" t="str">
            <v>IDR</v>
          </cell>
          <cell r="E331" t="str">
            <v>-</v>
          </cell>
          <cell r="F331">
            <v>42177</v>
          </cell>
          <cell r="G331">
            <v>1208.5</v>
          </cell>
        </row>
        <row r="332">
          <cell r="A332" t="str">
            <v>PRU link Rupiah Cash Fund</v>
          </cell>
          <cell r="B332" t="str">
            <v>Pasar Uang</v>
          </cell>
          <cell r="C332" t="str">
            <v>Prudential Life Assurance</v>
          </cell>
          <cell r="D332" t="str">
            <v>IDR</v>
          </cell>
          <cell r="E332" t="str">
            <v>-</v>
          </cell>
          <cell r="F332">
            <v>42177</v>
          </cell>
          <cell r="G332">
            <v>2977.24</v>
          </cell>
        </row>
        <row r="333">
          <cell r="A333" t="str">
            <v>PRU link Rupiah Equity Fund</v>
          </cell>
          <cell r="B333" t="str">
            <v>Saham</v>
          </cell>
          <cell r="C333" t="str">
            <v>Prudential Life Assurance</v>
          </cell>
          <cell r="D333" t="str">
            <v>IDR</v>
          </cell>
          <cell r="E333" t="str">
            <v>-</v>
          </cell>
          <cell r="F333">
            <v>42177</v>
          </cell>
          <cell r="G333">
            <v>14373.87</v>
          </cell>
        </row>
        <row r="334">
          <cell r="A334" t="str">
            <v>PRU link Rupiah Fixed Income Fund</v>
          </cell>
          <cell r="B334" t="str">
            <v>Pendapatan Tetap</v>
          </cell>
          <cell r="C334" t="str">
            <v>Prudential Life Assurance</v>
          </cell>
          <cell r="D334" t="str">
            <v>IDR</v>
          </cell>
          <cell r="E334" t="str">
            <v>-</v>
          </cell>
          <cell r="F334">
            <v>42177</v>
          </cell>
          <cell r="G334">
            <v>4373.4399999999996</v>
          </cell>
        </row>
        <row r="335">
          <cell r="A335" t="str">
            <v>PRU link Rupiah Managed Fund</v>
          </cell>
          <cell r="B335" t="str">
            <v>Campuran</v>
          </cell>
          <cell r="C335" t="str">
            <v>Prudential Life Assurance</v>
          </cell>
          <cell r="D335" t="str">
            <v>IDR</v>
          </cell>
          <cell r="E335" t="str">
            <v>-</v>
          </cell>
          <cell r="F335">
            <v>42177</v>
          </cell>
          <cell r="G335">
            <v>7555.85</v>
          </cell>
        </row>
        <row r="336">
          <cell r="A336" t="str">
            <v>PRU link Rupiah Managed Fund Plus</v>
          </cell>
          <cell r="B336" t="str">
            <v>Campuran</v>
          </cell>
          <cell r="C336" t="str">
            <v>Prudential Life Assurance</v>
          </cell>
          <cell r="D336" t="str">
            <v>IDR</v>
          </cell>
          <cell r="E336" t="str">
            <v>-</v>
          </cell>
          <cell r="F336">
            <v>42177</v>
          </cell>
          <cell r="G336">
            <v>2526.1799999999998</v>
          </cell>
        </row>
        <row r="337">
          <cell r="A337" t="str">
            <v>PRU link Syariah Rupiah Cash and Bond Fund</v>
          </cell>
          <cell r="B337" t="str">
            <v>Pasar Uang</v>
          </cell>
          <cell r="C337" t="str">
            <v>Prudential Life Assurance</v>
          </cell>
          <cell r="D337" t="str">
            <v>IDR</v>
          </cell>
          <cell r="E337" t="str">
            <v>-</v>
          </cell>
          <cell r="F337">
            <v>42177</v>
          </cell>
          <cell r="G337">
            <v>1540.52</v>
          </cell>
        </row>
        <row r="338">
          <cell r="A338" t="str">
            <v>PRU link Syariah Rupiah Equity Fund</v>
          </cell>
          <cell r="B338" t="str">
            <v>Saham</v>
          </cell>
          <cell r="C338" t="str">
            <v>Prudential Life Assurance</v>
          </cell>
          <cell r="D338" t="str">
            <v>IDR</v>
          </cell>
          <cell r="E338" t="str">
            <v>-</v>
          </cell>
          <cell r="F338">
            <v>42177</v>
          </cell>
          <cell r="G338">
            <v>2117.08</v>
          </cell>
        </row>
        <row r="339">
          <cell r="A339" t="str">
            <v>PRU link Syariah Rupiah Managed Fund</v>
          </cell>
          <cell r="B339" t="str">
            <v>Campuran</v>
          </cell>
          <cell r="C339" t="str">
            <v>Prudential Life Assurance</v>
          </cell>
          <cell r="D339" t="str">
            <v>IDR</v>
          </cell>
          <cell r="E339" t="str">
            <v>-</v>
          </cell>
          <cell r="F339">
            <v>42177</v>
          </cell>
          <cell r="G339">
            <v>1997.01</v>
          </cell>
        </row>
        <row r="340">
          <cell r="A340" t="str">
            <v>PRU link US$ Fixed Income Fund</v>
          </cell>
          <cell r="B340" t="str">
            <v>Pendapatan Tetap</v>
          </cell>
          <cell r="C340" t="str">
            <v>Prudential Life Assurance</v>
          </cell>
          <cell r="D340" t="str">
            <v>USD</v>
          </cell>
          <cell r="E340" t="str">
            <v>-</v>
          </cell>
          <cell r="F340">
            <v>42177</v>
          </cell>
          <cell r="G340">
            <v>2.8405999999999998</v>
          </cell>
        </row>
        <row r="341">
          <cell r="A341" t="str">
            <v>PRUlink Rupiah  Indonesia Greater China Equity Fund</v>
          </cell>
          <cell r="B341" t="str">
            <v>Saham</v>
          </cell>
          <cell r="C341" t="str">
            <v>Prudential Life Assurance</v>
          </cell>
          <cell r="D341" t="str">
            <v>IDR</v>
          </cell>
          <cell r="E341" t="str">
            <v>-</v>
          </cell>
          <cell r="F341">
            <v>42177</v>
          </cell>
          <cell r="G341">
            <v>1241.28</v>
          </cell>
        </row>
        <row r="342">
          <cell r="A342" t="str">
            <v>PRUlink Rupiah Equity Fund plus</v>
          </cell>
          <cell r="B342" t="str">
            <v>Saham</v>
          </cell>
          <cell r="C342" t="str">
            <v>Prudential Life Assurance</v>
          </cell>
          <cell r="D342" t="str">
            <v>IDR</v>
          </cell>
          <cell r="E342" t="str">
            <v>-</v>
          </cell>
          <cell r="F342">
            <v>42177</v>
          </cell>
          <cell r="G342">
            <v>1113.21</v>
          </cell>
        </row>
        <row r="343">
          <cell r="A343" t="str">
            <v>PRUlink Rupiah Infrastructure &amp; Consumer Equity Fund</v>
          </cell>
          <cell r="B343" t="str">
            <v>Saham</v>
          </cell>
          <cell r="C343" t="str">
            <v>Prudential Life Assurance</v>
          </cell>
          <cell r="D343" t="str">
            <v>IDR</v>
          </cell>
          <cell r="E343" t="str">
            <v>-</v>
          </cell>
          <cell r="F343">
            <v>42177</v>
          </cell>
          <cell r="G343">
            <v>1000</v>
          </cell>
        </row>
        <row r="344">
          <cell r="A344" t="str">
            <v>PRUlink Syariah Rupiah Infrastructure &amp; Consumer Equity Fund</v>
          </cell>
          <cell r="B344" t="str">
            <v>Saham</v>
          </cell>
          <cell r="C344" t="str">
            <v>Prudential Life Assurance</v>
          </cell>
          <cell r="D344" t="str">
            <v>IDR</v>
          </cell>
          <cell r="E344" t="str">
            <v>-</v>
          </cell>
          <cell r="F344">
            <v>42177</v>
          </cell>
          <cell r="G344">
            <v>1000</v>
          </cell>
        </row>
        <row r="345">
          <cell r="A345" t="str">
            <v>PRUlink US Dollar Indonesia Greater China Equity Fund</v>
          </cell>
          <cell r="B345" t="str">
            <v>Saham</v>
          </cell>
          <cell r="C345" t="str">
            <v>Prudential Life Assurance</v>
          </cell>
          <cell r="D345" t="str">
            <v>USD</v>
          </cell>
          <cell r="E345" t="str">
            <v>-</v>
          </cell>
          <cell r="F345">
            <v>42177</v>
          </cell>
          <cell r="G345">
            <v>9.3200000000000005E-2</v>
          </cell>
        </row>
        <row r="346">
          <cell r="A346" t="str">
            <v>PT AIA Financial - Dynamic Syariah</v>
          </cell>
          <cell r="B346" t="str">
            <v>Saham</v>
          </cell>
          <cell r="C346" t="str">
            <v>PT AIA FINANCIAL</v>
          </cell>
          <cell r="D346" t="str">
            <v>IDR</v>
          </cell>
          <cell r="E346" t="str">
            <v>-</v>
          </cell>
          <cell r="F346">
            <v>42177</v>
          </cell>
          <cell r="G346">
            <v>995.98</v>
          </cell>
        </row>
        <row r="347">
          <cell r="A347" t="str">
            <v>PT AIA Financial - Growth Equity Syariah</v>
          </cell>
          <cell r="B347" t="str">
            <v>Saham</v>
          </cell>
          <cell r="C347" t="str">
            <v>PT AIA FINANCIAL</v>
          </cell>
          <cell r="D347" t="str">
            <v>IDR</v>
          </cell>
          <cell r="E347" t="str">
            <v>-</v>
          </cell>
          <cell r="F347">
            <v>42177</v>
          </cell>
          <cell r="G347">
            <v>995.8</v>
          </cell>
        </row>
        <row r="348">
          <cell r="A348" t="str">
            <v>Rupiah Dynamic Fund</v>
          </cell>
          <cell r="B348" t="str">
            <v>Pasar Uang</v>
          </cell>
          <cell r="C348" t="str">
            <v>PT AJ Sequis Life</v>
          </cell>
          <cell r="D348" t="str">
            <v>IDR</v>
          </cell>
          <cell r="E348" t="str">
            <v>-</v>
          </cell>
          <cell r="F348">
            <v>42177</v>
          </cell>
          <cell r="G348">
            <v>1003.31</v>
          </cell>
        </row>
        <row r="349">
          <cell r="A349" t="str">
            <v>Rupiah Golden Equity Fund</v>
          </cell>
          <cell r="B349" t="str">
            <v>Saham</v>
          </cell>
          <cell r="C349" t="str">
            <v>PT AJ Sequis Life</v>
          </cell>
          <cell r="D349" t="str">
            <v>IDR</v>
          </cell>
          <cell r="E349" t="str">
            <v>-</v>
          </cell>
          <cell r="F349">
            <v>42177</v>
          </cell>
          <cell r="G349">
            <v>3015.87</v>
          </cell>
        </row>
        <row r="350">
          <cell r="A350" t="str">
            <v>Rupiah Golden Fixed Income Fund</v>
          </cell>
          <cell r="B350" t="str">
            <v>Pendapatan Tetap</v>
          </cell>
          <cell r="C350" t="str">
            <v>PT AJ Sequis Life</v>
          </cell>
          <cell r="D350" t="str">
            <v>IDR</v>
          </cell>
          <cell r="E350" t="str">
            <v>-</v>
          </cell>
          <cell r="F350">
            <v>42177</v>
          </cell>
          <cell r="G350">
            <v>1989.59</v>
          </cell>
        </row>
        <row r="351">
          <cell r="A351" t="str">
            <v>Rupiah Golden Managed Fund</v>
          </cell>
          <cell r="B351" t="str">
            <v>Campuran</v>
          </cell>
          <cell r="C351" t="str">
            <v>PT AJ Sequis Life</v>
          </cell>
          <cell r="D351" t="str">
            <v>IDR</v>
          </cell>
          <cell r="E351" t="str">
            <v>-</v>
          </cell>
          <cell r="F351">
            <v>42177</v>
          </cell>
          <cell r="G351">
            <v>2580.37</v>
          </cell>
        </row>
        <row r="352">
          <cell r="A352" t="str">
            <v>Salam Balanced Fund</v>
          </cell>
          <cell r="B352" t="str">
            <v>Campuran</v>
          </cell>
          <cell r="C352" t="str">
            <v>Sun Life Financial Indonesia</v>
          </cell>
          <cell r="D352" t="str">
            <v>IDR</v>
          </cell>
          <cell r="E352" t="str">
            <v>-</v>
          </cell>
          <cell r="F352">
            <v>42177</v>
          </cell>
          <cell r="G352">
            <v>1379.66</v>
          </cell>
        </row>
        <row r="353">
          <cell r="A353" t="str">
            <v>Salam Equity Fund</v>
          </cell>
          <cell r="B353" t="str">
            <v>Saham</v>
          </cell>
          <cell r="C353" t="str">
            <v>Sun Life Financial Indonesia</v>
          </cell>
          <cell r="D353" t="str">
            <v>IDR</v>
          </cell>
          <cell r="E353" t="str">
            <v>-</v>
          </cell>
          <cell r="F353">
            <v>42177</v>
          </cell>
          <cell r="G353">
            <v>1334.26</v>
          </cell>
        </row>
        <row r="354">
          <cell r="A354" t="str">
            <v>Sequis Life Rupiah Cash Fund</v>
          </cell>
          <cell r="B354" t="str">
            <v>Pasar Uang</v>
          </cell>
          <cell r="C354" t="str">
            <v>PT AJ Sequis Life</v>
          </cell>
          <cell r="D354" t="str">
            <v>IDR</v>
          </cell>
          <cell r="E354" t="str">
            <v>-</v>
          </cell>
          <cell r="F354">
            <v>42177</v>
          </cell>
          <cell r="G354">
            <v>1465.7</v>
          </cell>
        </row>
        <row r="355">
          <cell r="A355" t="str">
            <v>Sequis life Rupiah Equity Fund</v>
          </cell>
          <cell r="B355" t="str">
            <v>Saham</v>
          </cell>
          <cell r="C355" t="str">
            <v>PT AJ Sequis Life</v>
          </cell>
          <cell r="D355" t="str">
            <v>IDR</v>
          </cell>
          <cell r="E355" t="str">
            <v>-</v>
          </cell>
          <cell r="F355">
            <v>42177</v>
          </cell>
          <cell r="G355">
            <v>914.06</v>
          </cell>
        </row>
        <row r="356">
          <cell r="A356" t="str">
            <v>Sequis life Rupiah Managed Fund</v>
          </cell>
          <cell r="B356" t="str">
            <v>Campuran</v>
          </cell>
          <cell r="C356" t="str">
            <v>PT AJ Sequis Life</v>
          </cell>
          <cell r="D356" t="str">
            <v>IDR</v>
          </cell>
          <cell r="E356" t="str">
            <v>-</v>
          </cell>
          <cell r="F356">
            <v>42177</v>
          </cell>
          <cell r="G356">
            <v>932.64</v>
          </cell>
        </row>
        <row r="357">
          <cell r="A357" t="str">
            <v>Sequis life Rupiah Stable Fund</v>
          </cell>
          <cell r="B357" t="str">
            <v>Pendapatan Tetap</v>
          </cell>
          <cell r="C357" t="str">
            <v>PT AJ Sequis Life</v>
          </cell>
          <cell r="D357" t="str">
            <v>IDR</v>
          </cell>
          <cell r="E357" t="str">
            <v>-</v>
          </cell>
          <cell r="F357">
            <v>42177</v>
          </cell>
          <cell r="G357">
            <v>959.54</v>
          </cell>
        </row>
        <row r="358">
          <cell r="A358" t="str">
            <v>Sequis Life US Dolar Stable Fund</v>
          </cell>
          <cell r="B358" t="str">
            <v>Pendapatan Tetap</v>
          </cell>
          <cell r="C358" t="str">
            <v>PT AJ Sequis Life</v>
          </cell>
          <cell r="D358" t="str">
            <v>USD</v>
          </cell>
          <cell r="E358" t="str">
            <v>-</v>
          </cell>
          <cell r="F358">
            <v>42177</v>
          </cell>
          <cell r="G358">
            <v>170.87</v>
          </cell>
        </row>
        <row r="359">
          <cell r="A359" t="str">
            <v>Simas Aggresive</v>
          </cell>
          <cell r="B359" t="str">
            <v>Saham</v>
          </cell>
          <cell r="C359" t="str">
            <v>PT Asuransi Jiwa Sinarmas MSIG</v>
          </cell>
          <cell r="D359" t="str">
            <v>IDR</v>
          </cell>
          <cell r="E359" t="str">
            <v>-</v>
          </cell>
          <cell r="F359">
            <v>42177</v>
          </cell>
          <cell r="G359">
            <v>1071.6400000000001</v>
          </cell>
        </row>
        <row r="360">
          <cell r="A360" t="str">
            <v>Simas Dynamic</v>
          </cell>
          <cell r="B360" t="str">
            <v>Campuran</v>
          </cell>
          <cell r="C360" t="str">
            <v>PT Asuransi Jiwa Sinarmas MSIG</v>
          </cell>
          <cell r="D360" t="str">
            <v>IDR</v>
          </cell>
          <cell r="E360" t="str">
            <v>-</v>
          </cell>
          <cell r="F360">
            <v>42177</v>
          </cell>
          <cell r="G360">
            <v>967.47</v>
          </cell>
        </row>
        <row r="361">
          <cell r="A361" t="str">
            <v>Simas Fixed Income</v>
          </cell>
          <cell r="B361" t="str">
            <v>Pendapatan Tetap</v>
          </cell>
          <cell r="C361" t="str">
            <v>PT Asuransi Jiwa Sinarmas MSIG</v>
          </cell>
          <cell r="D361" t="str">
            <v>IDR</v>
          </cell>
          <cell r="E361" t="str">
            <v>-</v>
          </cell>
          <cell r="F361">
            <v>42177</v>
          </cell>
          <cell r="G361">
            <v>1070.1199999999999</v>
          </cell>
        </row>
        <row r="362">
          <cell r="A362" t="str">
            <v>SLFI Salam Amanah</v>
          </cell>
          <cell r="B362" t="str">
            <v>Pendapatan Tetap</v>
          </cell>
          <cell r="C362" t="str">
            <v>Sun Life Financial Indonesia</v>
          </cell>
          <cell r="D362" t="str">
            <v>IDR</v>
          </cell>
          <cell r="E362" t="str">
            <v>-</v>
          </cell>
          <cell r="F362">
            <v>42177</v>
          </cell>
          <cell r="G362">
            <v>956.43</v>
          </cell>
        </row>
        <row r="363">
          <cell r="A363" t="str">
            <v>SmartWealth Balanced Fund</v>
          </cell>
          <cell r="B363" t="str">
            <v>Campuran</v>
          </cell>
          <cell r="C363" t="str">
            <v>Allianz Life Indonesia</v>
          </cell>
          <cell r="D363" t="str">
            <v>IDR</v>
          </cell>
          <cell r="E363" t="str">
            <v>-</v>
          </cell>
          <cell r="F363">
            <v>42177</v>
          </cell>
          <cell r="G363">
            <v>1635.87</v>
          </cell>
        </row>
        <row r="364">
          <cell r="A364" t="str">
            <v>SmartWealth Equity Fund</v>
          </cell>
          <cell r="B364" t="str">
            <v>Saham</v>
          </cell>
          <cell r="C364" t="str">
            <v>Allianz Life Indonesia</v>
          </cell>
          <cell r="D364" t="str">
            <v>IDR</v>
          </cell>
          <cell r="E364" t="str">
            <v>-</v>
          </cell>
          <cell r="F364">
            <v>42177</v>
          </cell>
          <cell r="G364">
            <v>2099.4299999999998</v>
          </cell>
        </row>
        <row r="365">
          <cell r="A365" t="str">
            <v>SmartWealth Fixed Income Fund</v>
          </cell>
          <cell r="B365" t="str">
            <v>Pendapatan Tetap</v>
          </cell>
          <cell r="C365" t="str">
            <v>Allianz Life Indonesia</v>
          </cell>
          <cell r="D365" t="str">
            <v>IDR</v>
          </cell>
          <cell r="E365" t="str">
            <v>-</v>
          </cell>
          <cell r="F365">
            <v>42177</v>
          </cell>
          <cell r="G365">
            <v>1496.05</v>
          </cell>
        </row>
        <row r="366">
          <cell r="A366" t="str">
            <v>SmartWealth Money Market Fund</v>
          </cell>
          <cell r="B366" t="str">
            <v>Pasar Uang</v>
          </cell>
          <cell r="C366" t="str">
            <v>Allianz Life Indonesia</v>
          </cell>
          <cell r="D366" t="str">
            <v>IDR</v>
          </cell>
          <cell r="E366" t="str">
            <v>-</v>
          </cell>
          <cell r="F366">
            <v>42177</v>
          </cell>
          <cell r="G366">
            <v>1404.93</v>
          </cell>
        </row>
        <row r="367">
          <cell r="A367" t="str">
            <v>SmartWealth Sectoral Equity Fund</v>
          </cell>
          <cell r="B367" t="str">
            <v>Saham</v>
          </cell>
          <cell r="C367" t="str">
            <v>Allianz Life Indonesia</v>
          </cell>
          <cell r="D367" t="str">
            <v>IDR</v>
          </cell>
          <cell r="E367" t="str">
            <v>-</v>
          </cell>
          <cell r="F367">
            <v>42177</v>
          </cell>
          <cell r="G367">
            <v>798.56</v>
          </cell>
        </row>
        <row r="368">
          <cell r="A368" t="str">
            <v>Stable Fund Rupiah II</v>
          </cell>
          <cell r="B368" t="str">
            <v>Pendapatan Tetap</v>
          </cell>
          <cell r="C368" t="str">
            <v>PT Asuransi Jiwa Sinarmas MSIG</v>
          </cell>
          <cell r="D368" t="str">
            <v>IDR</v>
          </cell>
          <cell r="E368" t="str">
            <v>-</v>
          </cell>
          <cell r="F368">
            <v>42177</v>
          </cell>
          <cell r="G368">
            <v>1133.5</v>
          </cell>
        </row>
        <row r="369">
          <cell r="A369" t="str">
            <v>Syariah Rupiah Balanced Fund</v>
          </cell>
          <cell r="B369" t="str">
            <v>Campuran</v>
          </cell>
          <cell r="C369" t="str">
            <v>PT AJ Sequis Life</v>
          </cell>
          <cell r="D369" t="str">
            <v>IDR</v>
          </cell>
          <cell r="E369" t="str">
            <v>-</v>
          </cell>
          <cell r="F369">
            <v>42177</v>
          </cell>
          <cell r="G369">
            <v>975.35</v>
          </cell>
        </row>
        <row r="370">
          <cell r="A370" t="str">
            <v>Takafulink Ahsan</v>
          </cell>
          <cell r="B370" t="str">
            <v>Campuran</v>
          </cell>
          <cell r="C370" t="str">
            <v>PT Asuransi Takaful Keluarga</v>
          </cell>
          <cell r="D370" t="str">
            <v>IDR</v>
          </cell>
          <cell r="E370" t="str">
            <v>-</v>
          </cell>
          <cell r="F370">
            <v>42177</v>
          </cell>
          <cell r="G370">
            <v>1239.8599999999999</v>
          </cell>
        </row>
        <row r="371">
          <cell r="A371" t="str">
            <v>Takafulink Alia</v>
          </cell>
          <cell r="B371" t="str">
            <v>Saham</v>
          </cell>
          <cell r="C371" t="str">
            <v>PT Asuransi Takaful Keluarga</v>
          </cell>
          <cell r="D371" t="str">
            <v>IDR</v>
          </cell>
          <cell r="E371" t="str">
            <v>-</v>
          </cell>
          <cell r="F371">
            <v>42177</v>
          </cell>
          <cell r="G371">
            <v>2199.41</v>
          </cell>
        </row>
        <row r="372">
          <cell r="A372" t="str">
            <v>Takafulink Istiqomah</v>
          </cell>
          <cell r="B372" t="str">
            <v>Pendapatan Tetap</v>
          </cell>
          <cell r="C372" t="str">
            <v>PT Asuransi Takaful Keluarga</v>
          </cell>
          <cell r="D372" t="str">
            <v>IDR</v>
          </cell>
          <cell r="E372" t="str">
            <v>-</v>
          </cell>
          <cell r="F372">
            <v>42177</v>
          </cell>
          <cell r="G372">
            <v>1792.92</v>
          </cell>
        </row>
        <row r="373">
          <cell r="A373" t="str">
            <v>Takafulink Mizan - Syariah Investa Link</v>
          </cell>
          <cell r="B373" t="str">
            <v>Campuran</v>
          </cell>
          <cell r="C373" t="str">
            <v>PT Asuransi Takaful Keluarga</v>
          </cell>
          <cell r="D373" t="str">
            <v>IDR</v>
          </cell>
          <cell r="E373" t="str">
            <v>-</v>
          </cell>
          <cell r="F373">
            <v>42177</v>
          </cell>
          <cell r="G373">
            <v>2042.85</v>
          </cell>
        </row>
        <row r="374">
          <cell r="A374" t="str">
            <v>TM Balanced Fund</v>
          </cell>
          <cell r="B374" t="str">
            <v>Campuran</v>
          </cell>
          <cell r="C374" t="str">
            <v>PT Tokio Marine Life Insurance Indonesia</v>
          </cell>
          <cell r="D374" t="str">
            <v>IDR</v>
          </cell>
          <cell r="E374" t="str">
            <v>-</v>
          </cell>
          <cell r="F374">
            <v>42177</v>
          </cell>
          <cell r="G374">
            <v>999.13</v>
          </cell>
        </row>
        <row r="375">
          <cell r="A375" t="str">
            <v>TM Bond Fund</v>
          </cell>
          <cell r="B375" t="str">
            <v>Pendapatan Tetap</v>
          </cell>
          <cell r="C375" t="str">
            <v>PT Tokio Marine Life Insurance Indonesia</v>
          </cell>
          <cell r="D375" t="str">
            <v>IDR</v>
          </cell>
          <cell r="E375" t="str">
            <v>-</v>
          </cell>
          <cell r="F375">
            <v>42177</v>
          </cell>
          <cell r="G375">
            <v>992.89</v>
          </cell>
        </row>
        <row r="376">
          <cell r="A376" t="str">
            <v>TM Cash Fund</v>
          </cell>
          <cell r="B376" t="str">
            <v>Pasar Uang</v>
          </cell>
          <cell r="C376" t="str">
            <v>PT Tokio Marine Life Insurance Indonesia</v>
          </cell>
          <cell r="D376" t="str">
            <v>IDR</v>
          </cell>
          <cell r="E376" t="str">
            <v>-</v>
          </cell>
          <cell r="F376">
            <v>42177</v>
          </cell>
          <cell r="G376">
            <v>1090.3499999999999</v>
          </cell>
        </row>
        <row r="377">
          <cell r="A377" t="str">
            <v>TM Equity Aggressive Fund</v>
          </cell>
          <cell r="B377" t="str">
            <v>Saham</v>
          </cell>
          <cell r="C377" t="str">
            <v>PT Tokio Marine Life Insurance Indonesia</v>
          </cell>
          <cell r="D377" t="str">
            <v>IDR</v>
          </cell>
          <cell r="E377" t="str">
            <v>-</v>
          </cell>
          <cell r="F377">
            <v>42177</v>
          </cell>
          <cell r="G377">
            <v>1056.1099999999999</v>
          </cell>
        </row>
        <row r="378">
          <cell r="A378" t="str">
            <v>TM Equity Fund</v>
          </cell>
          <cell r="B378" t="str">
            <v>Saham</v>
          </cell>
          <cell r="C378" t="str">
            <v>PT Tokio Marine Life Insurance Indonesia</v>
          </cell>
          <cell r="D378" t="str">
            <v>IDR</v>
          </cell>
          <cell r="E378" t="str">
            <v>-</v>
          </cell>
          <cell r="F378">
            <v>42177</v>
          </cell>
          <cell r="G378">
            <v>1026</v>
          </cell>
        </row>
        <row r="379">
          <cell r="A379" t="str">
            <v>TM Link Equity Fund</v>
          </cell>
          <cell r="B379" t="str">
            <v>Saham</v>
          </cell>
          <cell r="C379" t="str">
            <v>PT Asuransi Jiwa Tugu Mandiri</v>
          </cell>
          <cell r="D379" t="str">
            <v>IDR</v>
          </cell>
          <cell r="E379" t="str">
            <v>-</v>
          </cell>
          <cell r="F379">
            <v>42177</v>
          </cell>
          <cell r="G379">
            <v>1210.77</v>
          </cell>
        </row>
        <row r="380">
          <cell r="A380" t="str">
            <v>TM Link Managed Fund</v>
          </cell>
          <cell r="B380" t="str">
            <v>Campuran</v>
          </cell>
          <cell r="C380" t="str">
            <v>PT Asuransi Jiwa Tugu Mandiri</v>
          </cell>
          <cell r="D380" t="str">
            <v>IDR</v>
          </cell>
          <cell r="E380" t="str">
            <v>-</v>
          </cell>
          <cell r="F380">
            <v>42177</v>
          </cell>
          <cell r="G380">
            <v>1016.33</v>
          </cell>
        </row>
        <row r="381">
          <cell r="A381" t="str">
            <v>TM Link Stable Fund</v>
          </cell>
          <cell r="B381" t="str">
            <v>Pendapatan Tetap</v>
          </cell>
          <cell r="C381" t="str">
            <v>PT Asuransi Jiwa Tugu Mandiri</v>
          </cell>
          <cell r="D381" t="str">
            <v>IDR</v>
          </cell>
          <cell r="E381" t="str">
            <v>-</v>
          </cell>
          <cell r="F381">
            <v>42177</v>
          </cell>
          <cell r="G381">
            <v>1103.42</v>
          </cell>
        </row>
        <row r="382">
          <cell r="A382" t="str">
            <v>TM syBond Fund</v>
          </cell>
          <cell r="B382" t="str">
            <v>Pendapatan Tetap</v>
          </cell>
          <cell r="C382" t="str">
            <v>PT Tokio Marine Life Insurance Indonesia</v>
          </cell>
          <cell r="D382" t="str">
            <v>IDR</v>
          </cell>
          <cell r="E382" t="str">
            <v>-</v>
          </cell>
          <cell r="F382">
            <v>42177</v>
          </cell>
          <cell r="G382">
            <v>1935.59</v>
          </cell>
        </row>
        <row r="383">
          <cell r="A383" t="str">
            <v>TM syCash Fund</v>
          </cell>
          <cell r="B383" t="str">
            <v>Pasar Uang</v>
          </cell>
          <cell r="C383" t="str">
            <v>PT Tokio Marine Life Insurance Indonesia</v>
          </cell>
          <cell r="D383" t="str">
            <v>IDR</v>
          </cell>
          <cell r="E383" t="str">
            <v>-</v>
          </cell>
          <cell r="F383">
            <v>42177</v>
          </cell>
          <cell r="G383">
            <v>2460.3200000000002</v>
          </cell>
        </row>
        <row r="384">
          <cell r="A384" t="str">
            <v>TM syEquity Fund</v>
          </cell>
          <cell r="B384" t="str">
            <v>Saham</v>
          </cell>
          <cell r="C384" t="str">
            <v>PT Tokio Marine Life Insurance Indonesia</v>
          </cell>
          <cell r="D384" t="str">
            <v>IDR</v>
          </cell>
          <cell r="E384" t="str">
            <v>-</v>
          </cell>
          <cell r="F384">
            <v>42177</v>
          </cell>
          <cell r="G384">
            <v>2357.73</v>
          </cell>
        </row>
        <row r="385">
          <cell r="A385" t="str">
            <v>TM syManaged Fund</v>
          </cell>
          <cell r="B385" t="str">
            <v>Pendapatan Tetap</v>
          </cell>
          <cell r="C385" t="str">
            <v>PT Tokio Marine Life Insurance Indonesia</v>
          </cell>
          <cell r="D385" t="str">
            <v>IDR</v>
          </cell>
          <cell r="E385" t="str">
            <v>-</v>
          </cell>
          <cell r="F385">
            <v>42177</v>
          </cell>
          <cell r="G385">
            <v>1364.94</v>
          </cell>
        </row>
        <row r="386">
          <cell r="A386" t="str">
            <v>TM USD Managed Fund</v>
          </cell>
          <cell r="B386" t="str">
            <v>Pendapatan Tetap</v>
          </cell>
          <cell r="C386" t="str">
            <v>PT Tokio Marine Life Insurance Indonesia</v>
          </cell>
          <cell r="D386" t="str">
            <v>IDR</v>
          </cell>
          <cell r="E386" t="str">
            <v>-</v>
          </cell>
          <cell r="F386">
            <v>42177</v>
          </cell>
          <cell r="G386">
            <v>1.0370999999999999</v>
          </cell>
        </row>
        <row r="387">
          <cell r="A387" t="str">
            <v>USD Fixed Income Fund</v>
          </cell>
          <cell r="B387" t="str">
            <v>Pendapatan Tetap</v>
          </cell>
          <cell r="C387" t="str">
            <v>PT AIA FINANCIAL</v>
          </cell>
          <cell r="D387" t="str">
            <v>USD</v>
          </cell>
          <cell r="E387" t="str">
            <v>-</v>
          </cell>
          <cell r="F387">
            <v>42177</v>
          </cell>
          <cell r="G387">
            <v>2.5053000000000001</v>
          </cell>
        </row>
        <row r="388">
          <cell r="A388" t="str">
            <v>WAL Balanced Fund</v>
          </cell>
          <cell r="B388" t="str">
            <v>Campuran</v>
          </cell>
          <cell r="C388" t="str">
            <v>PT AJ Adisarana Wanaartha</v>
          </cell>
          <cell r="D388" t="str">
            <v>IDR</v>
          </cell>
          <cell r="E388" t="str">
            <v>-</v>
          </cell>
          <cell r="F388">
            <v>42177</v>
          </cell>
          <cell r="G388">
            <v>1063.19</v>
          </cell>
        </row>
        <row r="389">
          <cell r="A389" t="str">
            <v>WAL Equity Fund</v>
          </cell>
          <cell r="B389" t="str">
            <v>Saham</v>
          </cell>
          <cell r="C389" t="str">
            <v>PT AJ Adisarana Wanaartha</v>
          </cell>
          <cell r="D389" t="str">
            <v>IDR</v>
          </cell>
          <cell r="E389" t="str">
            <v>-</v>
          </cell>
          <cell r="F389">
            <v>42177</v>
          </cell>
          <cell r="G389">
            <v>1135.95</v>
          </cell>
        </row>
        <row r="390">
          <cell r="A390" t="str">
            <v>WAL FIXED Income Fund</v>
          </cell>
          <cell r="B390" t="str">
            <v>Pendapatan Tetap</v>
          </cell>
          <cell r="C390" t="str">
            <v>PT AJ Adisarana Wanaartha</v>
          </cell>
          <cell r="D390" t="str">
            <v>IDR</v>
          </cell>
          <cell r="E390" t="str">
            <v>-</v>
          </cell>
          <cell r="F390">
            <v>42177</v>
          </cell>
          <cell r="G390">
            <v>1182.4000000000001</v>
          </cell>
        </row>
        <row r="391">
          <cell r="A391" t="str">
            <v>Wealth Maxima Mixed</v>
          </cell>
          <cell r="B391" t="str">
            <v>Campuran</v>
          </cell>
          <cell r="C391" t="str">
            <v>PT Asuransi Mega Life</v>
          </cell>
          <cell r="D391" t="str">
            <v>IDR</v>
          </cell>
          <cell r="E391" t="str">
            <v>-</v>
          </cell>
          <cell r="F391">
            <v>42177</v>
          </cell>
          <cell r="G391">
            <v>1381.91</v>
          </cell>
        </row>
        <row r="392">
          <cell r="A392" t="str">
            <v>Zurichlink Amani Equity Fund</v>
          </cell>
          <cell r="B392" t="str">
            <v>Saham</v>
          </cell>
          <cell r="C392" t="str">
            <v>PT Zurich Topas Life</v>
          </cell>
          <cell r="D392" t="str">
            <v>IDR</v>
          </cell>
          <cell r="E392" t="str">
            <v>-</v>
          </cell>
          <cell r="F392">
            <v>42177</v>
          </cell>
          <cell r="G392">
            <v>853.82</v>
          </cell>
        </row>
        <row r="393">
          <cell r="A393" t="str">
            <v>Zurichlink Rupiah Equity Fund</v>
          </cell>
          <cell r="B393" t="str">
            <v>Saham</v>
          </cell>
          <cell r="C393" t="str">
            <v>PT Zurich Topas Life</v>
          </cell>
          <cell r="D393" t="str">
            <v>IDR</v>
          </cell>
          <cell r="E393" t="str">
            <v>-</v>
          </cell>
          <cell r="F393">
            <v>42177</v>
          </cell>
          <cell r="G393">
            <v>1165.21</v>
          </cell>
        </row>
        <row r="394">
          <cell r="A394" t="str">
            <v>Zurichlink Rupiah Fixed Income Fund</v>
          </cell>
          <cell r="B394" t="str">
            <v>Pendapatan Tetap</v>
          </cell>
          <cell r="C394" t="str">
            <v>PT Zurich Topas Life</v>
          </cell>
          <cell r="D394" t="str">
            <v>IDR</v>
          </cell>
          <cell r="E394" t="str">
            <v>-</v>
          </cell>
          <cell r="F394">
            <v>42177</v>
          </cell>
          <cell r="G394">
            <v>1017.03</v>
          </cell>
        </row>
        <row r="395">
          <cell r="A395" t="str">
            <v>Zurichlink Rupiah Flexible Fund</v>
          </cell>
          <cell r="B395" t="str">
            <v>Campuran</v>
          </cell>
          <cell r="C395" t="str">
            <v>PT Zurich Topas Life</v>
          </cell>
          <cell r="D395" t="str">
            <v>IDR</v>
          </cell>
          <cell r="E395" t="str">
            <v>-</v>
          </cell>
          <cell r="F395">
            <v>42177</v>
          </cell>
          <cell r="G395">
            <v>1107.3499999999999</v>
          </cell>
        </row>
        <row r="396">
          <cell r="A396" t="str">
            <v>Zurichlink Rupiah Money Market Fund</v>
          </cell>
          <cell r="B396" t="str">
            <v>Pasar Uang</v>
          </cell>
          <cell r="C396" t="str">
            <v>PT Zurich Topas Life</v>
          </cell>
          <cell r="D396" t="str">
            <v>IDR</v>
          </cell>
          <cell r="E396" t="str">
            <v>-</v>
          </cell>
          <cell r="F396">
            <v>42177</v>
          </cell>
          <cell r="G396">
            <v>1131.57</v>
          </cell>
        </row>
        <row r="397">
          <cell r="A397" t="str">
            <v>Active Money</v>
          </cell>
          <cell r="B397" t="str">
            <v>Saham</v>
          </cell>
          <cell r="C397" t="str">
            <v>AXA Mandiri Financial Services</v>
          </cell>
          <cell r="D397" t="str">
            <v>IDR</v>
          </cell>
          <cell r="E397" t="str">
            <v>V</v>
          </cell>
          <cell r="F397">
            <v>42177</v>
          </cell>
          <cell r="G397">
            <v>0</v>
          </cell>
        </row>
        <row r="398">
          <cell r="A398" t="str">
            <v>Active Money Syariah</v>
          </cell>
          <cell r="B398" t="str">
            <v>Pasar Uang</v>
          </cell>
          <cell r="C398" t="str">
            <v>AXA Mandiri Financial Services</v>
          </cell>
          <cell r="D398" t="str">
            <v>IDR</v>
          </cell>
          <cell r="E398" t="str">
            <v>V</v>
          </cell>
          <cell r="F398">
            <v>42177</v>
          </cell>
          <cell r="G398">
            <v>0</v>
          </cell>
        </row>
        <row r="399">
          <cell r="A399" t="str">
            <v>Advanced Commodity Syariah Rupiah</v>
          </cell>
          <cell r="B399" t="str">
            <v>Saham</v>
          </cell>
          <cell r="C399" t="str">
            <v>AXA Mandiri Financial Services</v>
          </cell>
          <cell r="D399" t="str">
            <v>IDR</v>
          </cell>
          <cell r="E399" t="str">
            <v>V</v>
          </cell>
          <cell r="F399">
            <v>42177</v>
          </cell>
          <cell r="G399">
            <v>0</v>
          </cell>
        </row>
        <row r="400">
          <cell r="A400" t="str">
            <v>AFI Dynamic Money Rp</v>
          </cell>
          <cell r="B400" t="str">
            <v>Pasar Uang</v>
          </cell>
          <cell r="C400" t="str">
            <v>PT AXA Financial Indonesia</v>
          </cell>
          <cell r="D400" t="str">
            <v>IDR</v>
          </cell>
          <cell r="E400" t="str">
            <v>V</v>
          </cell>
          <cell r="F400">
            <v>42177</v>
          </cell>
          <cell r="G400">
            <v>0</v>
          </cell>
        </row>
        <row r="401">
          <cell r="A401" t="str">
            <v>AFI Progressive Money Rp</v>
          </cell>
          <cell r="B401" t="str">
            <v>Pasar Uang</v>
          </cell>
          <cell r="C401" t="str">
            <v>PT AXA Financial Indonesia</v>
          </cell>
          <cell r="D401" t="str">
            <v>IDR</v>
          </cell>
          <cell r="E401" t="str">
            <v>V</v>
          </cell>
          <cell r="F401">
            <v>42177</v>
          </cell>
          <cell r="G401">
            <v>0</v>
          </cell>
        </row>
        <row r="402">
          <cell r="A402" t="str">
            <v>AFI Secure Money Rp</v>
          </cell>
          <cell r="B402" t="str">
            <v>Pasar Uang</v>
          </cell>
          <cell r="C402" t="str">
            <v>PT AXA Financial Indonesia</v>
          </cell>
          <cell r="D402" t="str">
            <v>IDR</v>
          </cell>
          <cell r="E402" t="str">
            <v>V</v>
          </cell>
          <cell r="F402">
            <v>42177</v>
          </cell>
          <cell r="G402">
            <v>0</v>
          </cell>
        </row>
        <row r="403">
          <cell r="A403" t="str">
            <v>AlliSya Rupiah Balanced Fund</v>
          </cell>
          <cell r="B403" t="str">
            <v>Campuran</v>
          </cell>
          <cell r="C403" t="str">
            <v>Allianz Life Indonesia</v>
          </cell>
          <cell r="D403" t="str">
            <v>IDR</v>
          </cell>
          <cell r="E403" t="str">
            <v>V</v>
          </cell>
          <cell r="F403">
            <v>42177</v>
          </cell>
          <cell r="G403">
            <v>0</v>
          </cell>
        </row>
        <row r="404">
          <cell r="A404" t="str">
            <v>AlliSya Rupiah Equity Fund</v>
          </cell>
          <cell r="B404" t="str">
            <v>Saham</v>
          </cell>
          <cell r="C404" t="str">
            <v>Allianz Life Indonesia</v>
          </cell>
          <cell r="D404" t="str">
            <v>IDR</v>
          </cell>
          <cell r="E404" t="str">
            <v>V</v>
          </cell>
          <cell r="F404">
            <v>42177</v>
          </cell>
          <cell r="G404">
            <v>0</v>
          </cell>
        </row>
        <row r="405">
          <cell r="A405" t="str">
            <v>AlliSya Rupiah Fixed Income Fund</v>
          </cell>
          <cell r="B405" t="str">
            <v>Pendapatan Tetap</v>
          </cell>
          <cell r="C405" t="str">
            <v>Allianz Life Indonesia</v>
          </cell>
          <cell r="D405" t="str">
            <v>IDR</v>
          </cell>
          <cell r="E405" t="str">
            <v>V</v>
          </cell>
          <cell r="F405">
            <v>42177</v>
          </cell>
          <cell r="G405">
            <v>0</v>
          </cell>
        </row>
        <row r="406">
          <cell r="A406" t="str">
            <v>AlliSya Rupiah Money Market Fund</v>
          </cell>
          <cell r="B406" t="str">
            <v>Pasar Uang</v>
          </cell>
          <cell r="C406" t="str">
            <v>Allianz Life Indonesia</v>
          </cell>
          <cell r="D406" t="str">
            <v>IDR</v>
          </cell>
          <cell r="E406" t="str">
            <v>V</v>
          </cell>
          <cell r="F406">
            <v>42177</v>
          </cell>
          <cell r="G406">
            <v>0</v>
          </cell>
        </row>
        <row r="407">
          <cell r="A407" t="str">
            <v>Amanah equity syariah rupiah</v>
          </cell>
          <cell r="B407" t="str">
            <v>Saham</v>
          </cell>
          <cell r="C407" t="str">
            <v>AXA Mandiri Financial Services</v>
          </cell>
          <cell r="D407" t="str">
            <v>IDR</v>
          </cell>
          <cell r="E407" t="str">
            <v>V</v>
          </cell>
          <cell r="F407">
            <v>42177</v>
          </cell>
          <cell r="G407">
            <v>0</v>
          </cell>
        </row>
        <row r="408">
          <cell r="A408" t="str">
            <v>Attractive Money</v>
          </cell>
          <cell r="B408" t="str">
            <v>Saham</v>
          </cell>
          <cell r="C408" t="str">
            <v>AXA Mandiri Financial Services</v>
          </cell>
          <cell r="D408" t="str">
            <v>IDR</v>
          </cell>
          <cell r="E408" t="str">
            <v>V</v>
          </cell>
          <cell r="F408">
            <v>42177</v>
          </cell>
          <cell r="G408">
            <v>0</v>
          </cell>
        </row>
        <row r="409">
          <cell r="A409" t="str">
            <v>Attractive Money Syariah</v>
          </cell>
          <cell r="B409" t="str">
            <v>Pasar Uang</v>
          </cell>
          <cell r="C409" t="str">
            <v>AXA Mandiri Financial Services</v>
          </cell>
          <cell r="D409" t="str">
            <v>IDR</v>
          </cell>
          <cell r="E409" t="str">
            <v>V</v>
          </cell>
          <cell r="F409">
            <v>42177</v>
          </cell>
          <cell r="G409">
            <v>0</v>
          </cell>
        </row>
        <row r="410">
          <cell r="A410" t="str">
            <v>AXA-Mandiri Dynamic Money</v>
          </cell>
          <cell r="B410" t="str">
            <v>Campuran</v>
          </cell>
          <cell r="C410" t="str">
            <v>AXA Mandiri Financial Services</v>
          </cell>
          <cell r="D410" t="str">
            <v>IDR</v>
          </cell>
          <cell r="E410" t="str">
            <v>V</v>
          </cell>
          <cell r="F410">
            <v>42177</v>
          </cell>
          <cell r="G410">
            <v>0</v>
          </cell>
        </row>
        <row r="411">
          <cell r="A411" t="str">
            <v>AXA-Mandiri Progressive Money</v>
          </cell>
          <cell r="B411" t="str">
            <v>Campuran</v>
          </cell>
          <cell r="C411" t="str">
            <v>AXA Mandiri Financial Services</v>
          </cell>
          <cell r="D411" t="str">
            <v>IDR</v>
          </cell>
          <cell r="E411" t="str">
            <v>V</v>
          </cell>
          <cell r="F411">
            <v>42177</v>
          </cell>
          <cell r="G411">
            <v>0</v>
          </cell>
        </row>
        <row r="412">
          <cell r="A412" t="str">
            <v>AXA-Mandiri Secure Money</v>
          </cell>
          <cell r="B412" t="str">
            <v>Pasar Uang</v>
          </cell>
          <cell r="C412" t="str">
            <v>AXA Mandiri Financial Services</v>
          </cell>
          <cell r="D412" t="str">
            <v>IDR</v>
          </cell>
          <cell r="E412" t="str">
            <v>V</v>
          </cell>
          <cell r="F412">
            <v>42177</v>
          </cell>
          <cell r="G412">
            <v>0</v>
          </cell>
        </row>
        <row r="413">
          <cell r="A413" t="str">
            <v>AXA-Mandiri Secure Money US$</v>
          </cell>
          <cell r="B413" t="str">
            <v>Pasar Uang</v>
          </cell>
          <cell r="C413" t="str">
            <v>AXA Mandiri Financial Services</v>
          </cell>
          <cell r="D413" t="str">
            <v>USD</v>
          </cell>
          <cell r="E413" t="str">
            <v>V</v>
          </cell>
          <cell r="F413">
            <v>42177</v>
          </cell>
          <cell r="G413">
            <v>0</v>
          </cell>
        </row>
        <row r="414">
          <cell r="A414" t="str">
            <v>Dynamic Money</v>
          </cell>
          <cell r="B414" t="str">
            <v>Pasar Uang</v>
          </cell>
          <cell r="C414" t="str">
            <v>PT AXA Life-Indonesia</v>
          </cell>
          <cell r="D414" t="str">
            <v>IDR</v>
          </cell>
          <cell r="E414" t="str">
            <v>V</v>
          </cell>
          <cell r="F414">
            <v>42177</v>
          </cell>
          <cell r="G414">
            <v>0</v>
          </cell>
        </row>
        <row r="415">
          <cell r="A415" t="str">
            <v>Equity Fund</v>
          </cell>
          <cell r="B415" t="str">
            <v>Saham</v>
          </cell>
          <cell r="C415" t="str">
            <v>Equity Life Indonesia</v>
          </cell>
          <cell r="D415" t="str">
            <v>IDR</v>
          </cell>
          <cell r="E415" t="str">
            <v>V</v>
          </cell>
          <cell r="F415">
            <v>42177</v>
          </cell>
          <cell r="G415">
            <v>0</v>
          </cell>
        </row>
        <row r="416">
          <cell r="A416" t="str">
            <v>Excellent Equity Rupiah</v>
          </cell>
          <cell r="B416" t="str">
            <v>Saham</v>
          </cell>
          <cell r="C416" t="str">
            <v>AXA Mandiri Financial Services</v>
          </cell>
          <cell r="D416" t="str">
            <v>IDR</v>
          </cell>
          <cell r="E416" t="str">
            <v>V</v>
          </cell>
          <cell r="F416">
            <v>42177</v>
          </cell>
          <cell r="G416">
            <v>0</v>
          </cell>
        </row>
        <row r="417">
          <cell r="A417" t="str">
            <v>Fixed Money</v>
          </cell>
          <cell r="B417" t="str">
            <v>Pendapatan Tetap</v>
          </cell>
          <cell r="C417" t="str">
            <v>AXA Mandiri Financial Services</v>
          </cell>
          <cell r="D417" t="str">
            <v>IDR</v>
          </cell>
          <cell r="E417" t="str">
            <v>V</v>
          </cell>
          <cell r="F417">
            <v>42177</v>
          </cell>
          <cell r="G417">
            <v>0</v>
          </cell>
        </row>
        <row r="418">
          <cell r="A418" t="str">
            <v>JS Balanced Fund</v>
          </cell>
          <cell r="B418" t="str">
            <v>Campuran</v>
          </cell>
          <cell r="C418" t="str">
            <v>Asuransi Jiwasraya</v>
          </cell>
          <cell r="D418" t="str">
            <v>IDR</v>
          </cell>
          <cell r="E418" t="str">
            <v>V</v>
          </cell>
          <cell r="F418">
            <v>42177</v>
          </cell>
          <cell r="G418">
            <v>0</v>
          </cell>
        </row>
        <row r="419">
          <cell r="A419" t="str">
            <v>JS Equity Fund</v>
          </cell>
          <cell r="B419" t="str">
            <v>Saham</v>
          </cell>
          <cell r="C419" t="str">
            <v>Asuransi Jiwasraya</v>
          </cell>
          <cell r="D419" t="str">
            <v>IDR</v>
          </cell>
          <cell r="E419" t="str">
            <v>V</v>
          </cell>
          <cell r="F419">
            <v>42177</v>
          </cell>
          <cell r="G419">
            <v>0</v>
          </cell>
        </row>
        <row r="420">
          <cell r="A420" t="str">
            <v>JS Fixed Income Fund</v>
          </cell>
          <cell r="B420" t="str">
            <v>Pendapatan Tetap</v>
          </cell>
          <cell r="C420" t="str">
            <v>Asuransi Jiwasraya</v>
          </cell>
          <cell r="D420" t="str">
            <v>IDR</v>
          </cell>
          <cell r="E420" t="str">
            <v>V</v>
          </cell>
          <cell r="F420">
            <v>42177</v>
          </cell>
          <cell r="G420">
            <v>0</v>
          </cell>
        </row>
        <row r="421">
          <cell r="A421" t="str">
            <v>Managed Fund</v>
          </cell>
          <cell r="B421" t="str">
            <v>Campuran</v>
          </cell>
          <cell r="C421" t="str">
            <v>Equity Life Indonesia</v>
          </cell>
          <cell r="D421" t="str">
            <v>IDR</v>
          </cell>
          <cell r="E421" t="str">
            <v>V</v>
          </cell>
          <cell r="F421">
            <v>42177</v>
          </cell>
          <cell r="G421">
            <v>0</v>
          </cell>
        </row>
        <row r="422">
          <cell r="A422" t="str">
            <v>Manulife Dana Berimbang</v>
          </cell>
          <cell r="B422" t="str">
            <v>Campuran</v>
          </cell>
          <cell r="C422" t="str">
            <v>AJ Manulife Indonesia</v>
          </cell>
          <cell r="D422" t="str">
            <v>IDR</v>
          </cell>
          <cell r="E422" t="str">
            <v>V</v>
          </cell>
          <cell r="F422">
            <v>42177</v>
          </cell>
          <cell r="G422">
            <v>0</v>
          </cell>
        </row>
        <row r="423">
          <cell r="A423" t="str">
            <v>Manulife Dana Berimbang Syariah</v>
          </cell>
          <cell r="B423" t="str">
            <v>Campuran</v>
          </cell>
          <cell r="C423" t="str">
            <v>AJ Manulife Indonesia</v>
          </cell>
          <cell r="D423" t="str">
            <v>IDR</v>
          </cell>
          <cell r="E423" t="str">
            <v>V</v>
          </cell>
          <cell r="F423">
            <v>42177</v>
          </cell>
          <cell r="G423">
            <v>0</v>
          </cell>
        </row>
        <row r="424">
          <cell r="A424" t="str">
            <v>Manulife Dana Ekuitas</v>
          </cell>
          <cell r="B424" t="str">
            <v>Saham</v>
          </cell>
          <cell r="C424" t="str">
            <v>AJ Manulife Indonesia</v>
          </cell>
          <cell r="D424" t="str">
            <v>IDR</v>
          </cell>
          <cell r="E424" t="str">
            <v>V</v>
          </cell>
          <cell r="F424">
            <v>42177</v>
          </cell>
          <cell r="G424">
            <v>0</v>
          </cell>
        </row>
        <row r="425">
          <cell r="A425" t="str">
            <v>Manulife Dana Ekuitas Indonesia-China</v>
          </cell>
          <cell r="B425" t="str">
            <v>Saham</v>
          </cell>
          <cell r="C425" t="str">
            <v>AJ Manulife Indonesia</v>
          </cell>
          <cell r="D425" t="str">
            <v>IDR</v>
          </cell>
          <cell r="E425" t="str">
            <v>V</v>
          </cell>
          <cell r="F425">
            <v>42177</v>
          </cell>
          <cell r="G425">
            <v>0</v>
          </cell>
        </row>
        <row r="426">
          <cell r="A426" t="str">
            <v>Manulife Dana Ekuitas Indonesia-China Dollar</v>
          </cell>
          <cell r="B426" t="str">
            <v>Saham</v>
          </cell>
          <cell r="C426" t="str">
            <v>AJ Manulife Indonesia</v>
          </cell>
          <cell r="D426" t="str">
            <v>USD</v>
          </cell>
          <cell r="E426" t="str">
            <v>V</v>
          </cell>
          <cell r="F426">
            <v>42177</v>
          </cell>
          <cell r="G426">
            <v>0</v>
          </cell>
        </row>
        <row r="427">
          <cell r="A427" t="str">
            <v>Manulife Dana Ekuitas Indonesia-India</v>
          </cell>
          <cell r="B427" t="str">
            <v>Saham</v>
          </cell>
          <cell r="C427" t="str">
            <v>AJ Manulife Indonesia</v>
          </cell>
          <cell r="D427" t="str">
            <v>IDR</v>
          </cell>
          <cell r="E427" t="str">
            <v>V</v>
          </cell>
          <cell r="F427">
            <v>42177</v>
          </cell>
          <cell r="G427">
            <v>0</v>
          </cell>
        </row>
        <row r="428">
          <cell r="A428" t="str">
            <v>Manulife Dana Ekuitas Indonesia-India Dollar</v>
          </cell>
          <cell r="B428" t="str">
            <v>Saham</v>
          </cell>
          <cell r="C428" t="str">
            <v>AJ Manulife Indonesia</v>
          </cell>
          <cell r="D428" t="str">
            <v>USD</v>
          </cell>
          <cell r="E428" t="str">
            <v>V</v>
          </cell>
          <cell r="F428">
            <v>42177</v>
          </cell>
          <cell r="G428">
            <v>0</v>
          </cell>
        </row>
        <row r="429">
          <cell r="A429" t="str">
            <v>Manulife Dana Ekuitas Optima Syariah</v>
          </cell>
          <cell r="B429" t="str">
            <v>Saham</v>
          </cell>
          <cell r="C429" t="str">
            <v>AJ Manulife Indonesia</v>
          </cell>
          <cell r="D429" t="str">
            <v>IDR</v>
          </cell>
          <cell r="E429" t="str">
            <v>V</v>
          </cell>
          <cell r="F429">
            <v>42177</v>
          </cell>
          <cell r="G429">
            <v>0</v>
          </cell>
        </row>
        <row r="430">
          <cell r="A430" t="str">
            <v>Manulife Dana Ekuitas Small-MID Capital</v>
          </cell>
          <cell r="B430" t="str">
            <v>Saham</v>
          </cell>
          <cell r="C430" t="str">
            <v>AJ Manulife Indonesia</v>
          </cell>
          <cell r="D430" t="str">
            <v>IDR</v>
          </cell>
          <cell r="E430" t="str">
            <v>V</v>
          </cell>
          <cell r="F430">
            <v>42177</v>
          </cell>
          <cell r="G430">
            <v>0</v>
          </cell>
        </row>
        <row r="431">
          <cell r="A431" t="str">
            <v>Manulife Dana Ekuitas Small-Mid Capital USD</v>
          </cell>
          <cell r="B431" t="str">
            <v>Saham</v>
          </cell>
          <cell r="C431" t="str">
            <v>AJ Manulife Indonesia</v>
          </cell>
          <cell r="D431" t="str">
            <v>USD</v>
          </cell>
          <cell r="E431" t="str">
            <v>V</v>
          </cell>
          <cell r="F431">
            <v>42177</v>
          </cell>
          <cell r="G431">
            <v>0</v>
          </cell>
        </row>
        <row r="432">
          <cell r="A432" t="str">
            <v>Manulife Dana Ekuitas Syariah</v>
          </cell>
          <cell r="B432" t="str">
            <v>Saham</v>
          </cell>
          <cell r="C432" t="str">
            <v>AJ Manulife Indonesia</v>
          </cell>
          <cell r="D432" t="str">
            <v>IDR</v>
          </cell>
          <cell r="E432" t="str">
            <v>V</v>
          </cell>
          <cell r="F432">
            <v>42177</v>
          </cell>
          <cell r="G432">
            <v>0</v>
          </cell>
        </row>
        <row r="433">
          <cell r="A433" t="str">
            <v>Manulife Dana Ekuitas USD</v>
          </cell>
          <cell r="B433" t="str">
            <v>Saham</v>
          </cell>
          <cell r="C433" t="str">
            <v>AJ Manulife Indonesia</v>
          </cell>
          <cell r="D433" t="str">
            <v>USD</v>
          </cell>
          <cell r="E433" t="str">
            <v>V</v>
          </cell>
          <cell r="F433">
            <v>42177</v>
          </cell>
          <cell r="G433">
            <v>0</v>
          </cell>
        </row>
        <row r="434">
          <cell r="A434" t="str">
            <v>Manulife Dana Pasar Uang</v>
          </cell>
          <cell r="B434" t="str">
            <v>Pasar Uang</v>
          </cell>
          <cell r="C434" t="str">
            <v>AJ Manulife Indonesia</v>
          </cell>
          <cell r="D434" t="str">
            <v>IDR</v>
          </cell>
          <cell r="E434" t="str">
            <v>V</v>
          </cell>
          <cell r="F434">
            <v>42177</v>
          </cell>
          <cell r="G434">
            <v>0</v>
          </cell>
        </row>
        <row r="435">
          <cell r="A435" t="str">
            <v>Manulife Dana Pasar Uang Syariah</v>
          </cell>
          <cell r="B435" t="str">
            <v>Pasar Uang</v>
          </cell>
          <cell r="C435" t="str">
            <v>AJ Manulife Indonesia</v>
          </cell>
          <cell r="D435" t="str">
            <v>IDR</v>
          </cell>
          <cell r="E435" t="str">
            <v>V</v>
          </cell>
          <cell r="F435">
            <v>42177</v>
          </cell>
          <cell r="G435">
            <v>0</v>
          </cell>
        </row>
        <row r="436">
          <cell r="A436" t="str">
            <v>Manulife Pendapatan Tetap Dolar</v>
          </cell>
          <cell r="B436" t="str">
            <v>Pendapatan Tetap</v>
          </cell>
          <cell r="C436" t="str">
            <v>AJ Manulife Indonesia</v>
          </cell>
          <cell r="D436" t="str">
            <v>USD</v>
          </cell>
          <cell r="E436" t="str">
            <v>V</v>
          </cell>
          <cell r="F436">
            <v>42177</v>
          </cell>
          <cell r="G436">
            <v>0</v>
          </cell>
        </row>
        <row r="437">
          <cell r="A437" t="str">
            <v>Manulife Pendapatan Tetap Korporasi</v>
          </cell>
          <cell r="B437" t="str">
            <v>Pendapatan Tetap</v>
          </cell>
          <cell r="C437" t="str">
            <v>AJ Manulife Indonesia</v>
          </cell>
          <cell r="D437" t="str">
            <v>IDR</v>
          </cell>
          <cell r="E437" t="str">
            <v>V</v>
          </cell>
          <cell r="F437">
            <v>42177</v>
          </cell>
          <cell r="G437">
            <v>0</v>
          </cell>
        </row>
        <row r="438">
          <cell r="A438" t="str">
            <v>Manulife Pendapatan Tetap Negara</v>
          </cell>
          <cell r="B438" t="str">
            <v>Pendapatan Tetap</v>
          </cell>
          <cell r="C438" t="str">
            <v>AJ Manulife Indonesia</v>
          </cell>
          <cell r="D438" t="str">
            <v>IDR</v>
          </cell>
          <cell r="E438" t="str">
            <v>V</v>
          </cell>
          <cell r="F438">
            <v>42177</v>
          </cell>
          <cell r="G438">
            <v>0</v>
          </cell>
        </row>
        <row r="439">
          <cell r="A439" t="str">
            <v>Money Market</v>
          </cell>
          <cell r="B439" t="str">
            <v>Pasar Uang</v>
          </cell>
          <cell r="C439" t="str">
            <v>AXA Mandiri Financial Services</v>
          </cell>
          <cell r="D439" t="str">
            <v>IDR</v>
          </cell>
          <cell r="E439" t="str">
            <v>V</v>
          </cell>
          <cell r="F439">
            <v>42177</v>
          </cell>
          <cell r="G439">
            <v>0</v>
          </cell>
        </row>
        <row r="440">
          <cell r="A440" t="str">
            <v>Money Market Rp</v>
          </cell>
          <cell r="B440" t="str">
            <v>Pasar Uang</v>
          </cell>
          <cell r="C440" t="str">
            <v>PT AXA Life-Indonesia</v>
          </cell>
          <cell r="D440" t="str">
            <v>IDR</v>
          </cell>
          <cell r="E440" t="str">
            <v>V</v>
          </cell>
          <cell r="F440">
            <v>42177</v>
          </cell>
          <cell r="G440">
            <v>0</v>
          </cell>
        </row>
        <row r="441">
          <cell r="A441" t="str">
            <v>Progressive Money</v>
          </cell>
          <cell r="B441" t="str">
            <v>Campuran</v>
          </cell>
          <cell r="C441" t="str">
            <v>PT AXA Life-Indonesia</v>
          </cell>
          <cell r="D441" t="str">
            <v>IDR</v>
          </cell>
          <cell r="E441" t="str">
            <v>V</v>
          </cell>
          <cell r="F441">
            <v>42177</v>
          </cell>
          <cell r="G441">
            <v>0</v>
          </cell>
        </row>
        <row r="442">
          <cell r="A442" t="str">
            <v>Protected Money Rupiah</v>
          </cell>
          <cell r="B442" t="str">
            <v>Pasar Uang</v>
          </cell>
          <cell r="C442" t="str">
            <v>AXA Mandiri Financial Services</v>
          </cell>
          <cell r="D442" t="str">
            <v>IDR</v>
          </cell>
          <cell r="E442" t="str">
            <v>V</v>
          </cell>
          <cell r="F442">
            <v>42177</v>
          </cell>
          <cell r="G442">
            <v>0</v>
          </cell>
        </row>
        <row r="443">
          <cell r="A443" t="str">
            <v>Relife Investlink Balanced Fund</v>
          </cell>
          <cell r="B443" t="str">
            <v>Saham</v>
          </cell>
          <cell r="C443" t="str">
            <v>PT Asuransi Jiwa Recapital</v>
          </cell>
          <cell r="D443" t="str">
            <v>IDR</v>
          </cell>
          <cell r="E443" t="str">
            <v>V</v>
          </cell>
          <cell r="F443">
            <v>42177</v>
          </cell>
          <cell r="G443">
            <v>0</v>
          </cell>
        </row>
        <row r="444">
          <cell r="A444" t="str">
            <v>Relife Investlink Equity Fund</v>
          </cell>
          <cell r="B444" t="str">
            <v>Saham</v>
          </cell>
          <cell r="C444" t="str">
            <v>PT Asuransi Jiwa Recapital</v>
          </cell>
          <cell r="D444" t="str">
            <v>IDR</v>
          </cell>
          <cell r="E444" t="str">
            <v>V</v>
          </cell>
          <cell r="F444">
            <v>42177</v>
          </cell>
          <cell r="G444">
            <v>0</v>
          </cell>
        </row>
        <row r="445">
          <cell r="A445" t="str">
            <v>Relife Investlink Fixed Fund</v>
          </cell>
          <cell r="B445" t="str">
            <v>Pendapatan Tetap</v>
          </cell>
          <cell r="C445" t="str">
            <v>PT Asuransi Jiwa Recapital</v>
          </cell>
          <cell r="D445" t="str">
            <v>IDR</v>
          </cell>
          <cell r="E445" t="str">
            <v>V</v>
          </cell>
          <cell r="F445">
            <v>42177</v>
          </cell>
          <cell r="G445">
            <v>0</v>
          </cell>
        </row>
        <row r="446">
          <cell r="A446" t="str">
            <v>Relife Primelink Balanced Fund</v>
          </cell>
          <cell r="B446" t="str">
            <v>Campuran</v>
          </cell>
          <cell r="C446" t="str">
            <v>PT Asuransi Jiwa Recapital</v>
          </cell>
          <cell r="D446" t="str">
            <v>IDR</v>
          </cell>
          <cell r="E446" t="str">
            <v>V</v>
          </cell>
          <cell r="F446">
            <v>42177</v>
          </cell>
          <cell r="G446">
            <v>0</v>
          </cell>
        </row>
        <row r="447">
          <cell r="A447" t="str">
            <v>Relife Primelink Equity Fund</v>
          </cell>
          <cell r="B447" t="str">
            <v>Saham</v>
          </cell>
          <cell r="C447" t="str">
            <v>PT Asuransi Jiwa Recapital</v>
          </cell>
          <cell r="D447" t="str">
            <v>IDR</v>
          </cell>
          <cell r="E447" t="str">
            <v>V</v>
          </cell>
          <cell r="F447">
            <v>42177</v>
          </cell>
          <cell r="G447">
            <v>0</v>
          </cell>
        </row>
        <row r="448">
          <cell r="A448" t="str">
            <v>Relife Primelink Fixed Fund</v>
          </cell>
          <cell r="B448" t="str">
            <v>Pendapatan Tetap</v>
          </cell>
          <cell r="C448" t="str">
            <v>PT Asuransi Jiwa Recapital</v>
          </cell>
          <cell r="D448" t="str">
            <v>IDR</v>
          </cell>
          <cell r="E448" t="str">
            <v>V</v>
          </cell>
          <cell r="F448">
            <v>42177</v>
          </cell>
          <cell r="G448">
            <v>0</v>
          </cell>
        </row>
        <row r="449">
          <cell r="A449" t="str">
            <v>Safe Link Plus</v>
          </cell>
          <cell r="B449" t="str">
            <v>Pendapatan Tetap</v>
          </cell>
          <cell r="C449" t="str">
            <v>Equity Life Indonesia</v>
          </cell>
          <cell r="D449" t="str">
            <v>IDR</v>
          </cell>
          <cell r="E449" t="str">
            <v>V</v>
          </cell>
          <cell r="F449">
            <v>42177</v>
          </cell>
          <cell r="G449">
            <v>0</v>
          </cell>
        </row>
        <row r="450">
          <cell r="A450" t="str">
            <v>Secure Money</v>
          </cell>
          <cell r="B450" t="str">
            <v>Pasar Uang</v>
          </cell>
          <cell r="C450" t="str">
            <v>PT AXA Life-Indonesia</v>
          </cell>
          <cell r="D450" t="str">
            <v>IDR</v>
          </cell>
          <cell r="E450" t="str">
            <v>V</v>
          </cell>
          <cell r="F450">
            <v>42177</v>
          </cell>
          <cell r="G450">
            <v>0</v>
          </cell>
        </row>
        <row r="451">
          <cell r="A451" t="str">
            <v>Secure Money US$</v>
          </cell>
          <cell r="B451" t="str">
            <v>Pasar Uang</v>
          </cell>
          <cell r="C451" t="str">
            <v>PT AXA Life-Indonesia</v>
          </cell>
          <cell r="D451" t="str">
            <v>USD</v>
          </cell>
          <cell r="E451" t="str">
            <v>V</v>
          </cell>
          <cell r="F451">
            <v>42177</v>
          </cell>
          <cell r="G451">
            <v>0</v>
          </cell>
        </row>
        <row r="452">
          <cell r="A452" t="str">
            <v>Signature Link Adventurous</v>
          </cell>
          <cell r="B452" t="str">
            <v>Saham</v>
          </cell>
          <cell r="C452" t="str">
            <v>PT Asuransi Jiwa John Hancock</v>
          </cell>
          <cell r="D452" t="str">
            <v>IDR</v>
          </cell>
          <cell r="E452" t="str">
            <v>V</v>
          </cell>
          <cell r="F452">
            <v>42177</v>
          </cell>
          <cell r="G452">
            <v>0</v>
          </cell>
        </row>
        <row r="453">
          <cell r="A453" t="str">
            <v>Signature Link Balanced</v>
          </cell>
          <cell r="B453" t="str">
            <v>Campuran</v>
          </cell>
          <cell r="C453" t="str">
            <v>PT Asuransi Jiwa John Hancock</v>
          </cell>
          <cell r="D453" t="str">
            <v>IDR</v>
          </cell>
          <cell r="E453" t="str">
            <v>V</v>
          </cell>
          <cell r="F453">
            <v>42177</v>
          </cell>
          <cell r="G453">
            <v>0</v>
          </cell>
        </row>
        <row r="454">
          <cell r="A454" t="str">
            <v>SmartLink Dollar Managed Fund</v>
          </cell>
          <cell r="B454" t="str">
            <v>Campuran</v>
          </cell>
          <cell r="C454" t="str">
            <v>Allianz Life Indonesia</v>
          </cell>
          <cell r="D454" t="str">
            <v>IDR</v>
          </cell>
          <cell r="E454" t="str">
            <v>V</v>
          </cell>
          <cell r="F454">
            <v>42177</v>
          </cell>
          <cell r="G454">
            <v>0</v>
          </cell>
        </row>
        <row r="455">
          <cell r="A455" t="str">
            <v>Smartlink Guardia Dana Pendapatan Tetap</v>
          </cell>
          <cell r="B455" t="str">
            <v>Pendapatan Tetap</v>
          </cell>
          <cell r="C455" t="str">
            <v>Allianz Life Indonesia</v>
          </cell>
          <cell r="D455" t="str">
            <v>IDR</v>
          </cell>
          <cell r="E455" t="str">
            <v>V</v>
          </cell>
          <cell r="F455">
            <v>42177</v>
          </cell>
          <cell r="G455">
            <v>0</v>
          </cell>
        </row>
        <row r="456">
          <cell r="A456" t="str">
            <v>Smartlink Rupiah Balanced Fund</v>
          </cell>
          <cell r="B456" t="str">
            <v>Campuran</v>
          </cell>
          <cell r="C456" t="str">
            <v>Allianz Life Indonesia</v>
          </cell>
          <cell r="D456" t="str">
            <v>IDR</v>
          </cell>
          <cell r="E456" t="str">
            <v>V</v>
          </cell>
          <cell r="F456">
            <v>42177</v>
          </cell>
          <cell r="G456">
            <v>0</v>
          </cell>
        </row>
        <row r="457">
          <cell r="A457" t="str">
            <v>Smartlink Rupiah Balanced Plus Fund</v>
          </cell>
          <cell r="B457" t="str">
            <v>Campuran</v>
          </cell>
          <cell r="C457" t="str">
            <v>Allianz Life Indonesia</v>
          </cell>
          <cell r="D457" t="str">
            <v>IDR</v>
          </cell>
          <cell r="E457" t="str">
            <v>V</v>
          </cell>
          <cell r="F457">
            <v>42177</v>
          </cell>
          <cell r="G457">
            <v>0</v>
          </cell>
        </row>
        <row r="458">
          <cell r="A458" t="str">
            <v>Smartlink Rupiah Deposit Fund</v>
          </cell>
          <cell r="B458" t="str">
            <v>Pasar Uang</v>
          </cell>
          <cell r="C458" t="str">
            <v>Allianz Life Indonesia</v>
          </cell>
          <cell r="D458" t="str">
            <v>IDR</v>
          </cell>
          <cell r="E458" t="str">
            <v>V</v>
          </cell>
          <cell r="F458">
            <v>42177</v>
          </cell>
          <cell r="G458">
            <v>0</v>
          </cell>
        </row>
        <row r="459">
          <cell r="A459" t="str">
            <v>SmartLink Rupiah Equity Fund</v>
          </cell>
          <cell r="B459" t="str">
            <v>Saham</v>
          </cell>
          <cell r="C459" t="str">
            <v>Allianz Life Indonesia</v>
          </cell>
          <cell r="D459" t="str">
            <v>IDR</v>
          </cell>
          <cell r="E459" t="str">
            <v>V</v>
          </cell>
          <cell r="F459">
            <v>42177</v>
          </cell>
          <cell r="G459">
            <v>0</v>
          </cell>
        </row>
        <row r="460">
          <cell r="A460" t="str">
            <v>SmartLink Rupiah Fixed Income Fund</v>
          </cell>
          <cell r="B460" t="str">
            <v>Pendapatan Tetap</v>
          </cell>
          <cell r="C460" t="str">
            <v>Allianz Life Indonesia</v>
          </cell>
          <cell r="D460" t="str">
            <v>IDR</v>
          </cell>
          <cell r="E460" t="str">
            <v>V</v>
          </cell>
          <cell r="F460">
            <v>42177</v>
          </cell>
          <cell r="G460">
            <v>0</v>
          </cell>
        </row>
        <row r="461">
          <cell r="A461" t="str">
            <v>SmartLink Rupiah Money Market Fund</v>
          </cell>
          <cell r="B461" t="str">
            <v>Pasar Uang</v>
          </cell>
          <cell r="C461" t="str">
            <v>Allianz Life Indonesia</v>
          </cell>
          <cell r="D461" t="str">
            <v>IDR</v>
          </cell>
          <cell r="E461" t="str">
            <v>V</v>
          </cell>
          <cell r="F461">
            <v>42177</v>
          </cell>
          <cell r="G461">
            <v>0</v>
          </cell>
        </row>
        <row r="462">
          <cell r="A462" t="str">
            <v>SmartWealth Equity IndoAsia Fund</v>
          </cell>
          <cell r="B462" t="str">
            <v>Saham</v>
          </cell>
          <cell r="C462" t="str">
            <v>Allianz Life Indonesia</v>
          </cell>
          <cell r="D462" t="str">
            <v>IDR</v>
          </cell>
          <cell r="E462" t="str">
            <v>V</v>
          </cell>
          <cell r="F462">
            <v>42177</v>
          </cell>
          <cell r="G462">
            <v>0</v>
          </cell>
        </row>
        <row r="463">
          <cell r="A463" t="str">
            <v>Smartwealth Equity Indoasia Fund(USD)</v>
          </cell>
          <cell r="B463" t="str">
            <v>Saham</v>
          </cell>
          <cell r="C463" t="str">
            <v>Allianz Life Indonesia</v>
          </cell>
          <cell r="D463" t="str">
            <v>USD</v>
          </cell>
          <cell r="E463" t="str">
            <v>V</v>
          </cell>
          <cell r="F463">
            <v>42177</v>
          </cell>
          <cell r="G463">
            <v>0</v>
          </cell>
        </row>
        <row r="464">
          <cell r="A464" t="str">
            <v>Smartwealth Equity Indoconsumer Fund</v>
          </cell>
          <cell r="B464" t="str">
            <v>Saham</v>
          </cell>
          <cell r="C464" t="str">
            <v>Allianz Life Indonesia</v>
          </cell>
          <cell r="D464" t="str">
            <v>IDR</v>
          </cell>
          <cell r="E464" t="str">
            <v>V</v>
          </cell>
          <cell r="F464">
            <v>42177</v>
          </cell>
          <cell r="G464">
            <v>0</v>
          </cell>
        </row>
        <row r="465">
          <cell r="A465" t="str">
            <v>Smartwealth Equity IndoGlobal Fund</v>
          </cell>
          <cell r="B465" t="str">
            <v>Saham</v>
          </cell>
          <cell r="C465" t="str">
            <v>Allianz Life Indonesia</v>
          </cell>
          <cell r="D465" t="str">
            <v>IDR</v>
          </cell>
          <cell r="E465" t="str">
            <v>V</v>
          </cell>
          <cell r="F465">
            <v>42177</v>
          </cell>
          <cell r="G465">
            <v>0</v>
          </cell>
        </row>
        <row r="466">
          <cell r="A466" t="str">
            <v>Smartwealth Equity Infrastructure Fund</v>
          </cell>
          <cell r="B466" t="str">
            <v>Saham</v>
          </cell>
          <cell r="C466" t="str">
            <v>Allianz Life Indonesia</v>
          </cell>
          <cell r="D466" t="str">
            <v>IDR</v>
          </cell>
          <cell r="E466" t="str">
            <v>V</v>
          </cell>
          <cell r="F466">
            <v>42177</v>
          </cell>
          <cell r="G466">
            <v>0</v>
          </cell>
        </row>
        <row r="467">
          <cell r="A467" t="str">
            <v>SmartWealth Equity Performa Fund</v>
          </cell>
          <cell r="B467" t="str">
            <v>Saham</v>
          </cell>
          <cell r="C467" t="str">
            <v>Allianz Life Indonesia</v>
          </cell>
          <cell r="D467" t="str">
            <v>IDR</v>
          </cell>
          <cell r="E467" t="str">
            <v>V</v>
          </cell>
          <cell r="F467">
            <v>42177</v>
          </cell>
          <cell r="G467">
            <v>0</v>
          </cell>
        </row>
        <row r="468">
          <cell r="A468" t="str">
            <v>Smartwealth Equity Small Med Cap Fund</v>
          </cell>
          <cell r="B468" t="str">
            <v>Saham</v>
          </cell>
          <cell r="C468" t="str">
            <v>Allianz Life Indonesia</v>
          </cell>
          <cell r="D468" t="str">
            <v>IDR</v>
          </cell>
          <cell r="E468" t="str">
            <v>V</v>
          </cell>
          <cell r="F468">
            <v>42177</v>
          </cell>
          <cell r="G468">
            <v>0</v>
          </cell>
        </row>
        <row r="469">
          <cell r="A469" t="str">
            <v>Smartwealth LiquiFlex LQ45</v>
          </cell>
          <cell r="B469" t="str">
            <v>Saham</v>
          </cell>
          <cell r="C469" t="str">
            <v>Allianz Life Indonesia</v>
          </cell>
          <cell r="D469" t="str">
            <v>IDR</v>
          </cell>
          <cell r="E469" t="str">
            <v>V</v>
          </cell>
          <cell r="F469">
            <v>42177</v>
          </cell>
          <cell r="G469">
            <v>0</v>
          </cell>
        </row>
        <row r="470">
          <cell r="A470" t="str">
            <v>Stable Link</v>
          </cell>
          <cell r="B470" t="str">
            <v>Pendapatan Tetap</v>
          </cell>
          <cell r="C470" t="str">
            <v>Equity Life Indonesia</v>
          </cell>
          <cell r="D470" t="str">
            <v>IDR</v>
          </cell>
          <cell r="E470" t="str">
            <v>V</v>
          </cell>
          <cell r="F470">
            <v>42177</v>
          </cell>
          <cell r="G470">
            <v>0</v>
          </cell>
        </row>
        <row r="471">
          <cell r="A471" t="str">
            <v>Steady Fund</v>
          </cell>
          <cell r="B471" t="str">
            <v>Pendapatan Tetap</v>
          </cell>
          <cell r="C471" t="str">
            <v>Equity Life Indonesia</v>
          </cell>
          <cell r="D471" t="str">
            <v>IDR</v>
          </cell>
          <cell r="E471" t="str">
            <v>V</v>
          </cell>
          <cell r="F471">
            <v>42177</v>
          </cell>
          <cell r="G471">
            <v>0</v>
          </cell>
        </row>
        <row r="472">
          <cell r="A472" t="str">
            <v>Steady Fund USD</v>
          </cell>
          <cell r="B472" t="str">
            <v>Pendapatan Tetap</v>
          </cell>
          <cell r="C472" t="str">
            <v>Equity Life Indonesia</v>
          </cell>
          <cell r="D472" t="str">
            <v>USD</v>
          </cell>
          <cell r="E472" t="str">
            <v>V</v>
          </cell>
          <cell r="F472">
            <v>42177</v>
          </cell>
          <cell r="G472">
            <v>0</v>
          </cell>
        </row>
        <row r="473">
          <cell r="A473" t="str">
            <v>Syariah Dynamic Rp</v>
          </cell>
          <cell r="B473" t="str">
            <v>Campuran</v>
          </cell>
          <cell r="C473" t="str">
            <v>PT AXA Life-Indonesia</v>
          </cell>
          <cell r="D473" t="str">
            <v>IDR</v>
          </cell>
          <cell r="E473" t="str">
            <v>V</v>
          </cell>
          <cell r="F473">
            <v>42177</v>
          </cell>
          <cell r="G473">
            <v>0</v>
          </cell>
        </row>
        <row r="474">
          <cell r="A474" t="str">
            <v>Syariah Progressive Rp</v>
          </cell>
          <cell r="B474" t="str">
            <v>Campuran</v>
          </cell>
          <cell r="C474" t="str">
            <v>PT AXA Life-Indonesia</v>
          </cell>
          <cell r="D474" t="str">
            <v>IDR</v>
          </cell>
          <cell r="E474" t="str">
            <v>V</v>
          </cell>
          <cell r="F474">
            <v>42177</v>
          </cell>
          <cell r="G474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387"/>
  <sheetViews>
    <sheetView topLeftCell="A218" zoomScale="80" zoomScaleNormal="80" workbookViewId="0">
      <selection activeCell="E233" sqref="E233"/>
    </sheetView>
  </sheetViews>
  <sheetFormatPr defaultRowHeight="14.25" outlineLevelCol="2" x14ac:dyDescent="0.2"/>
  <cols>
    <col min="1" max="1" width="12.28515625" style="3" customWidth="1"/>
    <col min="2" max="2" width="51.42578125" style="3" bestFit="1" customWidth="1"/>
    <col min="3" max="3" width="11.28515625" style="3" customWidth="1"/>
    <col min="4" max="14" width="8.7109375" style="3" customWidth="1"/>
    <col min="15" max="15" width="14.42578125" style="3" hidden="1" customWidth="1"/>
    <col min="16" max="16" width="20.7109375" style="3" hidden="1" customWidth="1" outlineLevel="1"/>
    <col min="17" max="17" width="12" style="3" hidden="1" customWidth="1" outlineLevel="2"/>
    <col min="18" max="26" width="11.7109375" style="3" hidden="1" customWidth="1" outlineLevel="2"/>
    <col min="27" max="27" width="12.28515625" style="30" customWidth="1" collapsed="1"/>
    <col min="28" max="37" width="8.5703125" style="3" customWidth="1"/>
    <col min="38" max="38" width="1.28515625" style="7" customWidth="1"/>
    <col min="39" max="39" width="8.5703125" style="3" customWidth="1"/>
    <col min="40" max="48" width="9.140625" style="3" customWidth="1"/>
    <col min="49" max="49" width="1.42578125" style="7" customWidth="1"/>
    <col min="50" max="50" width="8.5703125" style="3" customWidth="1"/>
    <col min="51" max="59" width="9.140625" style="3" customWidth="1"/>
    <col min="60" max="60" width="7.140625" style="7" customWidth="1"/>
    <col min="61" max="16384" width="9.140625" style="3"/>
  </cols>
  <sheetData>
    <row r="1" spans="1:59" x14ac:dyDescent="0.2">
      <c r="B1" s="2"/>
      <c r="C1" s="1"/>
      <c r="D1" s="3">
        <v>7</v>
      </c>
      <c r="E1" s="3">
        <v>4</v>
      </c>
      <c r="F1" s="3">
        <v>3</v>
      </c>
      <c r="G1" s="3">
        <v>4</v>
      </c>
      <c r="H1" s="3">
        <v>5</v>
      </c>
      <c r="I1" s="3">
        <v>6</v>
      </c>
      <c r="J1" s="3">
        <v>8</v>
      </c>
      <c r="L1" s="3">
        <v>9</v>
      </c>
      <c r="M1" s="3">
        <v>10</v>
      </c>
      <c r="AA1" s="30">
        <v>1</v>
      </c>
      <c r="AB1" s="3">
        <v>2</v>
      </c>
      <c r="AC1" s="30">
        <v>3</v>
      </c>
      <c r="AD1" s="3">
        <v>4</v>
      </c>
      <c r="AE1" s="30">
        <v>5</v>
      </c>
      <c r="AF1" s="3">
        <v>6</v>
      </c>
      <c r="AG1" s="30">
        <v>7</v>
      </c>
      <c r="AH1" s="3">
        <v>8</v>
      </c>
      <c r="AI1" s="30">
        <v>9</v>
      </c>
      <c r="AJ1" s="3">
        <v>10</v>
      </c>
      <c r="AK1" s="30">
        <v>11</v>
      </c>
      <c r="AL1" s="3">
        <v>12</v>
      </c>
      <c r="AM1" s="30">
        <v>13</v>
      </c>
      <c r="AN1" s="3">
        <v>14</v>
      </c>
      <c r="AO1" s="30">
        <v>15</v>
      </c>
      <c r="AP1" s="3">
        <v>16</v>
      </c>
      <c r="AQ1" s="30">
        <v>17</v>
      </c>
      <c r="AR1" s="3">
        <v>18</v>
      </c>
      <c r="AS1" s="30">
        <v>19</v>
      </c>
      <c r="AT1" s="3">
        <v>20</v>
      </c>
      <c r="AU1" s="30">
        <v>21</v>
      </c>
      <c r="AV1" s="3">
        <v>22</v>
      </c>
      <c r="AW1" s="30">
        <v>23</v>
      </c>
      <c r="AX1" s="3">
        <v>24</v>
      </c>
      <c r="AY1" s="30">
        <v>25</v>
      </c>
      <c r="AZ1" s="3">
        <v>26</v>
      </c>
      <c r="BA1" s="30">
        <v>27</v>
      </c>
      <c r="BB1" s="3">
        <v>28</v>
      </c>
      <c r="BC1" s="30">
        <v>29</v>
      </c>
      <c r="BD1" s="3">
        <v>30</v>
      </c>
      <c r="BE1" s="30">
        <v>31</v>
      </c>
      <c r="BF1" s="3">
        <v>32</v>
      </c>
      <c r="BG1" s="30">
        <v>33</v>
      </c>
    </row>
    <row r="2" spans="1:59" ht="15.75" x14ac:dyDescent="0.25">
      <c r="A2" s="5" t="s">
        <v>8</v>
      </c>
      <c r="B2" s="6"/>
      <c r="C2" s="29" t="s">
        <v>41</v>
      </c>
      <c r="D2" s="34"/>
      <c r="E2" s="34"/>
      <c r="F2" s="35"/>
      <c r="G2" s="35"/>
      <c r="H2" s="34"/>
      <c r="I2" s="34"/>
      <c r="J2" s="34"/>
      <c r="K2" s="34"/>
      <c r="L2" s="34"/>
      <c r="M2" s="34"/>
      <c r="N2" s="34"/>
      <c r="V2" s="1"/>
      <c r="W2" s="1"/>
      <c r="X2" s="1"/>
      <c r="Y2" s="1"/>
      <c r="Z2" s="1"/>
      <c r="AB2" s="36" t="s">
        <v>40</v>
      </c>
      <c r="AC2" s="37"/>
      <c r="AD2" s="37"/>
      <c r="AE2" s="37"/>
      <c r="AF2" s="37"/>
      <c r="AG2" s="38"/>
      <c r="AH2" s="37"/>
      <c r="AI2" s="36"/>
      <c r="AJ2" s="37"/>
      <c r="AK2" s="37"/>
      <c r="AL2" s="55"/>
      <c r="AM2" s="36"/>
      <c r="AN2" s="53"/>
      <c r="AO2" s="53"/>
      <c r="AP2" s="53"/>
      <c r="AQ2" s="53" t="s">
        <v>120</v>
      </c>
      <c r="AR2" s="53"/>
      <c r="AS2" s="53"/>
      <c r="AT2" s="53"/>
      <c r="AU2" s="53"/>
      <c r="AV2" s="54"/>
      <c r="AW2" s="55"/>
      <c r="AX2" s="36"/>
      <c r="AY2" s="53"/>
      <c r="AZ2" s="53"/>
      <c r="BA2" s="53"/>
      <c r="BB2" s="53" t="s">
        <v>119</v>
      </c>
      <c r="BC2" s="53"/>
      <c r="BD2" s="53"/>
      <c r="BE2" s="53"/>
      <c r="BF2" s="53"/>
      <c r="BG2" s="54"/>
    </row>
    <row r="3" spans="1:59" ht="15.75" x14ac:dyDescent="0.25">
      <c r="A3" s="8" t="s">
        <v>9</v>
      </c>
      <c r="B3" s="8" t="s">
        <v>10</v>
      </c>
      <c r="C3" s="8" t="s">
        <v>11</v>
      </c>
      <c r="D3" s="8" t="s">
        <v>1</v>
      </c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8" t="s">
        <v>7</v>
      </c>
      <c r="K3" s="8" t="s">
        <v>95</v>
      </c>
      <c r="L3" s="8" t="s">
        <v>42</v>
      </c>
      <c r="M3" s="8" t="s">
        <v>43</v>
      </c>
      <c r="N3" s="8" t="s">
        <v>97</v>
      </c>
      <c r="O3" s="8" t="s">
        <v>12</v>
      </c>
      <c r="P3" s="8"/>
      <c r="Q3" s="8" t="s">
        <v>13</v>
      </c>
      <c r="R3" s="8" t="s">
        <v>0</v>
      </c>
      <c r="S3" s="8" t="s">
        <v>14</v>
      </c>
      <c r="T3" s="8" t="s">
        <v>1</v>
      </c>
      <c r="U3" s="8" t="s">
        <v>2</v>
      </c>
      <c r="V3" s="8" t="s">
        <v>3</v>
      </c>
      <c r="W3" s="8" t="s">
        <v>4</v>
      </c>
      <c r="X3" s="8" t="s">
        <v>5</v>
      </c>
      <c r="Y3" s="8" t="s">
        <v>6</v>
      </c>
      <c r="Z3" s="8" t="s">
        <v>7</v>
      </c>
      <c r="AA3" s="31"/>
      <c r="AB3" s="8" t="s">
        <v>96</v>
      </c>
      <c r="AC3" s="8" t="s">
        <v>1</v>
      </c>
      <c r="AD3" s="8" t="s">
        <v>4</v>
      </c>
      <c r="AE3" s="8" t="s">
        <v>5</v>
      </c>
      <c r="AF3" s="8" t="s">
        <v>6</v>
      </c>
      <c r="AG3" s="8" t="s">
        <v>7</v>
      </c>
      <c r="AH3" s="8" t="s">
        <v>95</v>
      </c>
      <c r="AI3" s="8" t="s">
        <v>42</v>
      </c>
      <c r="AJ3" s="8" t="s">
        <v>43</v>
      </c>
      <c r="AK3" s="52" t="s">
        <v>97</v>
      </c>
      <c r="AL3" s="56"/>
      <c r="AM3" s="8" t="s">
        <v>96</v>
      </c>
      <c r="AN3" s="8" t="s">
        <v>1</v>
      </c>
      <c r="AO3" s="8" t="s">
        <v>4</v>
      </c>
      <c r="AP3" s="8" t="s">
        <v>5</v>
      </c>
      <c r="AQ3" s="8" t="s">
        <v>6</v>
      </c>
      <c r="AR3" s="8" t="s">
        <v>7</v>
      </c>
      <c r="AS3" s="8" t="s">
        <v>95</v>
      </c>
      <c r="AT3" s="8" t="s">
        <v>42</v>
      </c>
      <c r="AU3" s="8" t="s">
        <v>43</v>
      </c>
      <c r="AV3" s="52" t="s">
        <v>97</v>
      </c>
      <c r="AW3" s="56"/>
      <c r="AX3" s="8" t="s">
        <v>96</v>
      </c>
      <c r="AY3" s="8" t="s">
        <v>1</v>
      </c>
      <c r="AZ3" s="8" t="s">
        <v>4</v>
      </c>
      <c r="BA3" s="8" t="s">
        <v>5</v>
      </c>
      <c r="BB3" s="8" t="s">
        <v>6</v>
      </c>
      <c r="BC3" s="8" t="s">
        <v>7</v>
      </c>
      <c r="BD3" s="8" t="s">
        <v>95</v>
      </c>
      <c r="BE3" s="8" t="s">
        <v>42</v>
      </c>
      <c r="BF3" s="8" t="s">
        <v>43</v>
      </c>
      <c r="BG3" s="52" t="s">
        <v>97</v>
      </c>
    </row>
    <row r="4" spans="1:59" x14ac:dyDescent="0.2">
      <c r="A4" s="17">
        <v>1</v>
      </c>
      <c r="B4" s="26" t="s">
        <v>2179</v>
      </c>
      <c r="C4" s="25">
        <f>VLOOKUP($B4,'Peers-Inc or Ho'!$C$6:$G$28,5,FALSE)</f>
        <v>0.19706999999999994</v>
      </c>
      <c r="D4" s="18">
        <f>VLOOKUP($B4,'RD Peer Performance'!$B$1:$K$68,Ranking!D$1,)</f>
        <v>-15.89</v>
      </c>
      <c r="E4" s="18">
        <f>VLOOKUP($B4,'RD Peer Performance'!$B$1:$K$68,Ranking!E$1,)</f>
        <v>2.34</v>
      </c>
      <c r="F4" s="18">
        <f>VLOOKUP($B4,'RD Peer Performance'!$B$1:$K$68,Ranking!F$1,)</f>
        <v>-2.0699999999999998</v>
      </c>
      <c r="G4" s="18">
        <f>VLOOKUP($B4,'RD Peer Performance'!$B$1:$K$68,Ranking!G$1,)</f>
        <v>2.34</v>
      </c>
      <c r="H4" s="18">
        <f>VLOOKUP($B4,'RD Peer Performance'!$B$1:$K$68,Ranking!H$1,)</f>
        <v>12.53</v>
      </c>
      <c r="I4" s="18">
        <f>VLOOKUP($B4,'RD Peer Performance'!$B$1:$K$68,Ranking!I$1,)</f>
        <v>-5.28</v>
      </c>
      <c r="J4" s="18">
        <f>VLOOKUP($B4,'RD Peer Performance'!$B$1:$K$68,Ranking!J$1,)</f>
        <v>-18.53</v>
      </c>
      <c r="K4" s="25" t="s">
        <v>28</v>
      </c>
      <c r="L4" s="18">
        <f>VLOOKUP($B4,'RD Peer Performance'!$B$1:$K$79,Ranking!L$1,)</f>
        <v>-4.5199999999999996</v>
      </c>
      <c r="M4" s="18">
        <f>VLOOKUP($B4,'RD Peer Performance'!$B$1:$K$79,Ranking!M$1,)</f>
        <v>0.69</v>
      </c>
      <c r="N4" s="25" t="s">
        <v>28</v>
      </c>
      <c r="O4" s="19">
        <v>6116.6570000000002</v>
      </c>
      <c r="P4" s="13"/>
      <c r="Q4" s="16"/>
      <c r="R4" s="15"/>
      <c r="S4" s="15"/>
      <c r="T4" s="15"/>
      <c r="U4" s="15"/>
      <c r="V4" s="15"/>
      <c r="W4" s="15"/>
      <c r="X4" s="15"/>
      <c r="Y4" s="15"/>
      <c r="Z4" s="15"/>
      <c r="AA4" s="26" t="s">
        <v>98</v>
      </c>
      <c r="AB4" s="65">
        <f>IF(C4="n.a.","",IF(RANK(C4,C$4:C$28)=1,1,(RANK(C4,C$4:C$28)-1)/(COUNT(C$4:C$28)-1)*100))</f>
        <v>30</v>
      </c>
      <c r="AC4" s="66">
        <f>IF(D4="n.a.","",IF(RANK(D4,D$4:D$28)=1,1,(RANK(D4,D$4:D$28)-1)/(COUNT(D$4:D$28)-1)*100))</f>
        <v>25</v>
      </c>
      <c r="AD4" s="66">
        <f t="shared" ref="AD4:AK5" si="0">IF(G4="n.a.","",IF(RANK(G4,G$4:G$28)=1,1,(RANK(G4,G$4:G$28)-1)/(COUNT(G$4:G$28)-1)*100))</f>
        <v>54.166666666666664</v>
      </c>
      <c r="AE4" s="66">
        <f t="shared" si="0"/>
        <v>66.666666666666657</v>
      </c>
      <c r="AF4" s="66">
        <f t="shared" si="0"/>
        <v>66.666666666666657</v>
      </c>
      <c r="AG4" s="66">
        <f t="shared" si="0"/>
        <v>37.5</v>
      </c>
      <c r="AH4" s="66" t="str">
        <f t="shared" si="0"/>
        <v/>
      </c>
      <c r="AI4" s="63">
        <f t="shared" si="0"/>
        <v>16.666666666666664</v>
      </c>
      <c r="AJ4" s="66">
        <f t="shared" si="0"/>
        <v>66.666666666666657</v>
      </c>
      <c r="AK4" s="67" t="str">
        <f t="shared" si="0"/>
        <v/>
      </c>
      <c r="AL4" s="64"/>
      <c r="AM4" s="65">
        <f>IF($AA4="","",COUNT(C$4:C$28))</f>
        <v>21</v>
      </c>
      <c r="AN4" s="66">
        <f>IF($AA4="","",COUNT(D$4:D$28))</f>
        <v>25</v>
      </c>
      <c r="AO4" s="66">
        <f t="shared" ref="AO4:AV5" si="1">IF($AA4="","",COUNT(G$4:G$28))</f>
        <v>25</v>
      </c>
      <c r="AP4" s="66">
        <f t="shared" si="1"/>
        <v>25</v>
      </c>
      <c r="AQ4" s="66">
        <f t="shared" si="1"/>
        <v>25</v>
      </c>
      <c r="AR4" s="66">
        <f t="shared" si="1"/>
        <v>25</v>
      </c>
      <c r="AS4" s="66">
        <f t="shared" si="1"/>
        <v>0</v>
      </c>
      <c r="AT4" s="63">
        <f t="shared" si="1"/>
        <v>25</v>
      </c>
      <c r="AU4" s="66">
        <f t="shared" si="1"/>
        <v>25</v>
      </c>
      <c r="AV4" s="67">
        <f t="shared" si="1"/>
        <v>0</v>
      </c>
      <c r="AW4" s="64"/>
      <c r="AX4" s="65">
        <f>IF(C4="n.a.","",RANK(C4,C$4:C$28))</f>
        <v>7</v>
      </c>
      <c r="AY4" s="66">
        <f>IF(D4="n.a.","",RANK(D4,D$4:D$28))</f>
        <v>7</v>
      </c>
      <c r="AZ4" s="66">
        <f>IF(G4="n.a.","",RANK(G4,G$4:G$28))</f>
        <v>14</v>
      </c>
      <c r="BA4" s="66">
        <f t="shared" ref="BA4:BG4" si="2">IF(H4="n.a.","",RANK(H4,H$4:H$28))</f>
        <v>17</v>
      </c>
      <c r="BB4" s="66">
        <f t="shared" si="2"/>
        <v>17</v>
      </c>
      <c r="BC4" s="66">
        <f t="shared" si="2"/>
        <v>10</v>
      </c>
      <c r="BD4" s="66" t="str">
        <f t="shared" si="2"/>
        <v/>
      </c>
      <c r="BE4" s="63">
        <f t="shared" si="2"/>
        <v>5</v>
      </c>
      <c r="BF4" s="66">
        <f t="shared" si="2"/>
        <v>17</v>
      </c>
      <c r="BG4" s="67" t="str">
        <f t="shared" si="2"/>
        <v/>
      </c>
    </row>
    <row r="5" spans="1:59" x14ac:dyDescent="0.2">
      <c r="A5" s="9">
        <v>2</v>
      </c>
      <c r="B5" s="10" t="s">
        <v>17</v>
      </c>
      <c r="C5" s="50">
        <f>VLOOKUP($B5,'Peers-Inc or Ho'!$C$6:$G$28,5,FALSE)</f>
        <v>0.49560927986023673</v>
      </c>
      <c r="D5" s="11">
        <f>VLOOKUP($B5,'RD Peer Performance'!$B$1:$K$68,Ranking!D$1,)</f>
        <v>-8.93</v>
      </c>
      <c r="E5" s="11">
        <f>VLOOKUP($B5,'RD Peer Performance'!$B$1:$K$68,Ranking!E$1,)</f>
        <v>1.5</v>
      </c>
      <c r="F5" s="11">
        <f>VLOOKUP($B5,'RD Peer Performance'!$B$1:$K$68,Ranking!F$1,)</f>
        <v>-2.2000000000000002</v>
      </c>
      <c r="G5" s="11">
        <f>VLOOKUP($B5,'RD Peer Performance'!$B$1:$K$68,Ranking!G$1,)</f>
        <v>1.5</v>
      </c>
      <c r="H5" s="11">
        <f>VLOOKUP($B5,'RD Peer Performance'!$B$1:$K$68,Ranking!H$1,)</f>
        <v>10.61</v>
      </c>
      <c r="I5" s="11">
        <f>VLOOKUP($B5,'RD Peer Performance'!$B$1:$K$68,Ranking!I$1,)</f>
        <v>0.8</v>
      </c>
      <c r="J5" s="11">
        <f>VLOOKUP($B5,'RD Peer Performance'!$B$1:$K$68,Ranking!J$1,)</f>
        <v>-11.34</v>
      </c>
      <c r="K5" s="50" t="s">
        <v>28</v>
      </c>
      <c r="L5" s="11">
        <f>VLOOKUP($B5,'RD Peer Performance'!$B$1:$K$79,Ranking!L$1,)</f>
        <v>-1.37</v>
      </c>
      <c r="M5" s="11">
        <f>VLOOKUP($B5,'RD Peer Performance'!$B$1:$K$79,Ranking!M$1,)</f>
        <v>4.82</v>
      </c>
      <c r="N5" s="50" t="s">
        <v>28</v>
      </c>
      <c r="O5" s="12">
        <v>438.59829999999999</v>
      </c>
      <c r="P5" s="13"/>
      <c r="Q5" s="14"/>
      <c r="R5" s="15"/>
      <c r="S5" s="15"/>
      <c r="T5" s="15"/>
      <c r="U5" s="15"/>
      <c r="V5" s="15"/>
      <c r="W5" s="15"/>
      <c r="X5" s="15"/>
      <c r="Y5" s="15"/>
      <c r="Z5" s="15"/>
      <c r="AA5" s="32"/>
      <c r="AB5" s="62">
        <f>IF(C5="n.a.","",IF(RANK(C5,C$4:C$28)=1,1,(RANK(C5,C$4:C$28)-1)/(COUNT(C$4:C$28)-1)*100))</f>
        <v>1</v>
      </c>
      <c r="AC5" s="62">
        <f>IF(D5="n.a.","",IF(RANK(D5,D$4:D$28)=1,1,(RANK(D5,D$4:D$28)-1)/(COUNT(D$4:D$28)-1)*100))</f>
        <v>1</v>
      </c>
      <c r="AD5" s="62">
        <f t="shared" si="0"/>
        <v>79.166666666666657</v>
      </c>
      <c r="AE5" s="62">
        <f t="shared" si="0"/>
        <v>87.5</v>
      </c>
      <c r="AF5" s="62">
        <f t="shared" si="0"/>
        <v>1</v>
      </c>
      <c r="AG5" s="62">
        <f t="shared" si="0"/>
        <v>1</v>
      </c>
      <c r="AH5" s="62" t="str">
        <f t="shared" si="0"/>
        <v/>
      </c>
      <c r="AI5" s="62">
        <f t="shared" si="0"/>
        <v>1</v>
      </c>
      <c r="AJ5" s="62">
        <f t="shared" si="0"/>
        <v>1</v>
      </c>
      <c r="AK5" s="62" t="str">
        <f t="shared" si="0"/>
        <v/>
      </c>
      <c r="AL5" s="64"/>
      <c r="AM5" s="62" t="str">
        <f>IF($AA5="","",COUNT(C$4:C$28))</f>
        <v/>
      </c>
      <c r="AN5" s="62" t="str">
        <f>IF($AA5="","",COUNT(D$4:D$28))</f>
        <v/>
      </c>
      <c r="AO5" s="62" t="str">
        <f t="shared" si="1"/>
        <v/>
      </c>
      <c r="AP5" s="62" t="str">
        <f t="shared" si="1"/>
        <v/>
      </c>
      <c r="AQ5" s="62" t="str">
        <f t="shared" si="1"/>
        <v/>
      </c>
      <c r="AR5" s="62" t="str">
        <f t="shared" si="1"/>
        <v/>
      </c>
      <c r="AS5" s="62" t="str">
        <f t="shared" si="1"/>
        <v/>
      </c>
      <c r="AT5" s="62" t="str">
        <f t="shared" si="1"/>
        <v/>
      </c>
      <c r="AU5" s="62" t="str">
        <f t="shared" si="1"/>
        <v/>
      </c>
      <c r="AV5" s="62" t="str">
        <f t="shared" si="1"/>
        <v/>
      </c>
      <c r="AW5" s="64"/>
      <c r="AX5" s="62">
        <f>IF(C5="n.a.","",RANK(C5,C$4:C$28))</f>
        <v>1</v>
      </c>
      <c r="AY5" s="62">
        <f>IF(D5="n.a.","",RANK(D5,D$4:D$28))</f>
        <v>1</v>
      </c>
      <c r="AZ5" s="62">
        <f>IF(G5="n.a.","",RANK(G5,G$4:G$28))</f>
        <v>20</v>
      </c>
      <c r="BA5" s="62">
        <f t="shared" ref="BA5:BG5" si="3">IF(H5="n.a.","",RANK(H5,H$4:H$28))</f>
        <v>22</v>
      </c>
      <c r="BB5" s="62">
        <f t="shared" si="3"/>
        <v>1</v>
      </c>
      <c r="BC5" s="62">
        <f t="shared" si="3"/>
        <v>1</v>
      </c>
      <c r="BD5" s="62" t="str">
        <f t="shared" si="3"/>
        <v/>
      </c>
      <c r="BE5" s="62">
        <f t="shared" si="3"/>
        <v>1</v>
      </c>
      <c r="BF5" s="62">
        <f t="shared" si="3"/>
        <v>1</v>
      </c>
      <c r="BG5" s="62" t="str">
        <f t="shared" si="3"/>
        <v/>
      </c>
    </row>
    <row r="6" spans="1:59" x14ac:dyDescent="0.2">
      <c r="A6" s="9">
        <v>3</v>
      </c>
      <c r="B6" s="10" t="s">
        <v>18</v>
      </c>
      <c r="C6" s="50">
        <f>VLOOKUP($B6,'Peers-Inc or Ho'!$C$6:$G$28,5,FALSE)</f>
        <v>0.10680595572681913</v>
      </c>
      <c r="D6" s="11">
        <f>VLOOKUP($B6,'RD Peer Performance'!$B$1:$K$68,Ranking!D$1,)</f>
        <v>-17.48</v>
      </c>
      <c r="E6" s="11">
        <f>VLOOKUP($B6,'RD Peer Performance'!$B$1:$K$68,Ranking!E$1,)</f>
        <v>1.78</v>
      </c>
      <c r="F6" s="11">
        <f>VLOOKUP($B6,'RD Peer Performance'!$B$1:$K$68,Ranking!F$1,)</f>
        <v>-1.7</v>
      </c>
      <c r="G6" s="11">
        <f>VLOOKUP($B6,'RD Peer Performance'!$B$1:$K$68,Ranking!G$1,)</f>
        <v>1.78</v>
      </c>
      <c r="H6" s="11">
        <f>VLOOKUP($B6,'RD Peer Performance'!$B$1:$K$68,Ranking!H$1,)</f>
        <v>10.4</v>
      </c>
      <c r="I6" s="11">
        <f>VLOOKUP($B6,'RD Peer Performance'!$B$1:$K$68,Ranking!I$1,)</f>
        <v>-5.36</v>
      </c>
      <c r="J6" s="11">
        <f>VLOOKUP($B6,'RD Peer Performance'!$B$1:$K$68,Ranking!J$1,)</f>
        <v>-19.71</v>
      </c>
      <c r="K6" s="50" t="s">
        <v>28</v>
      </c>
      <c r="L6" s="11">
        <f>VLOOKUP($B6,'RD Peer Performance'!$B$1:$K$79,Ranking!L$1,)</f>
        <v>-6.7</v>
      </c>
      <c r="M6" s="11">
        <f>VLOOKUP($B6,'RD Peer Performance'!$B$1:$K$79,Ranking!M$1,)</f>
        <v>-1.0900000000000001</v>
      </c>
      <c r="N6" s="50" t="s">
        <v>28</v>
      </c>
      <c r="O6" s="12">
        <v>695.08109999999999</v>
      </c>
      <c r="P6" s="13"/>
      <c r="Q6" s="16"/>
      <c r="R6" s="15"/>
      <c r="S6" s="15"/>
      <c r="T6" s="15"/>
      <c r="U6" s="15"/>
      <c r="V6" s="15"/>
      <c r="W6" s="15"/>
      <c r="X6" s="15"/>
      <c r="Y6" s="15"/>
      <c r="Z6" s="15"/>
      <c r="AA6" s="32"/>
      <c r="AB6" s="62">
        <f t="shared" ref="AB6:AB28" si="4">IF(C6="n.a.","",IF(RANK(C6,C$4:C$28)=1,1,(RANK(C6,C$4:C$28)-1)/(COUNT(C$4:C$28)-1)*100))</f>
        <v>55.000000000000007</v>
      </c>
      <c r="AC6" s="62">
        <f t="shared" ref="AC6:AC28" si="5">IF(D6="n.a.","",IF(RANK(D6,D$4:D$28)=1,1,(RANK(D6,D$4:D$28)-1)/(COUNT(D$4:D$28)-1)*100))</f>
        <v>45.833333333333329</v>
      </c>
      <c r="AD6" s="62">
        <f t="shared" ref="AD6:AD28" si="6">IF(G6="n.a.","",IF(RANK(G6,G$4:G$28)=1,1,(RANK(G6,G$4:G$28)-1)/(COUNT(G$4:G$28)-1)*100))</f>
        <v>75</v>
      </c>
      <c r="AE6" s="62">
        <f t="shared" ref="AE6:AE28" si="7">IF(H6="n.a.","",IF(RANK(H6,H$4:H$28)=1,1,(RANK(H6,H$4:H$28)-1)/(COUNT(H$4:H$28)-1)*100))</f>
        <v>95.833333333333343</v>
      </c>
      <c r="AF6" s="62">
        <f t="shared" ref="AF6:AF28" si="8">IF(I6="n.a.","",IF(RANK(I6,I$4:I$28)=1,1,(RANK(I6,I$4:I$28)-1)/(COUNT(I$4:I$28)-1)*100))</f>
        <v>75</v>
      </c>
      <c r="AG6" s="62">
        <f t="shared" ref="AG6:AG28" si="9">IF(J6="n.a.","",IF(RANK(J6,J$4:J$28)=1,1,(RANK(J6,J$4:J$28)-1)/(COUNT(J$4:J$28)-1)*100))</f>
        <v>50</v>
      </c>
      <c r="AH6" s="62" t="str">
        <f t="shared" ref="AH6:AH28" si="10">IF(K6="n.a.","",IF(RANK(K6,K$4:K$28)=1,1,(RANK(K6,K$4:K$28)-1)/(COUNT(K$4:K$28)-1)*100))</f>
        <v/>
      </c>
      <c r="AI6" s="62">
        <f t="shared" ref="AI6:AI28" si="11">IF(L6="n.a.","",IF(RANK(L6,L$4:L$28)=1,1,(RANK(L6,L$4:L$28)-1)/(COUNT(L$4:L$28)-1)*100))</f>
        <v>83.333333333333343</v>
      </c>
      <c r="AJ6" s="62">
        <f t="shared" ref="AJ6:AJ28" si="12">IF(M6="n.a.","",IF(RANK(M6,M$4:M$28)=1,1,(RANK(M6,M$4:M$28)-1)/(COUNT(M$4:M$28)-1)*100))</f>
        <v>100</v>
      </c>
      <c r="AK6" s="62" t="str">
        <f t="shared" ref="AK6:AK28" si="13">IF(N6="n.a.","",IF(RANK(N6,N$4:N$28)=1,1,(RANK(N6,N$4:N$28)-1)/(COUNT(N$4:N$28)-1)*100))</f>
        <v/>
      </c>
      <c r="AL6" s="64"/>
      <c r="AM6" s="62" t="str">
        <f t="shared" ref="AM6:AM28" si="14">IF($AA6="","",COUNT(C$4:C$28))</f>
        <v/>
      </c>
      <c r="AN6" s="62" t="str">
        <f t="shared" ref="AN6:AN28" si="15">IF($AA6="","",COUNT(D$4:D$28))</f>
        <v/>
      </c>
      <c r="AO6" s="62" t="str">
        <f t="shared" ref="AO6:AO28" si="16">IF($AA6="","",COUNT(G$4:G$28))</f>
        <v/>
      </c>
      <c r="AP6" s="62" t="str">
        <f t="shared" ref="AP6:AP28" si="17">IF($AA6="","",COUNT(H$4:H$28))</f>
        <v/>
      </c>
      <c r="AQ6" s="62" t="str">
        <f t="shared" ref="AQ6:AQ28" si="18">IF($AA6="","",COUNT(I$4:I$28))</f>
        <v/>
      </c>
      <c r="AR6" s="62" t="str">
        <f t="shared" ref="AR6:AR28" si="19">IF($AA6="","",COUNT(J$4:J$28))</f>
        <v/>
      </c>
      <c r="AS6" s="62" t="str">
        <f t="shared" ref="AS6:AS28" si="20">IF($AA6="","",COUNT(K$4:K$28))</f>
        <v/>
      </c>
      <c r="AT6" s="62" t="str">
        <f t="shared" ref="AT6:AT28" si="21">IF($AA6="","",COUNT(L$4:L$28))</f>
        <v/>
      </c>
      <c r="AU6" s="62" t="str">
        <f t="shared" ref="AU6:AU28" si="22">IF($AA6="","",COUNT(M$4:M$28))</f>
        <v/>
      </c>
      <c r="AV6" s="62" t="str">
        <f t="shared" ref="AV6:AV28" si="23">IF($AA6="","",COUNT(N$4:N$28))</f>
        <v/>
      </c>
      <c r="AW6" s="64"/>
      <c r="AX6" s="62">
        <f t="shared" ref="AX6:AX28" si="24">IF(C6="n.a.","",RANK(C6,C$4:C$28))</f>
        <v>12</v>
      </c>
      <c r="AY6" s="62">
        <f t="shared" ref="AY6:AY28" si="25">IF(D6="n.a.","",RANK(D6,D$4:D$28))</f>
        <v>12</v>
      </c>
      <c r="AZ6" s="62">
        <f t="shared" ref="AZ6:AZ28" si="26">IF(G6="n.a.","",RANK(G6,G$4:G$28))</f>
        <v>19</v>
      </c>
      <c r="BA6" s="62">
        <f t="shared" ref="BA6:BA28" si="27">IF(H6="n.a.","",RANK(H6,H$4:H$28))</f>
        <v>24</v>
      </c>
      <c r="BB6" s="62">
        <f t="shared" ref="BB6:BB28" si="28">IF(I6="n.a.","",RANK(I6,I$4:I$28))</f>
        <v>19</v>
      </c>
      <c r="BC6" s="62">
        <f t="shared" ref="BC6:BC28" si="29">IF(J6="n.a.","",RANK(J6,J$4:J$28))</f>
        <v>13</v>
      </c>
      <c r="BD6" s="62" t="str">
        <f t="shared" ref="BD6:BD28" si="30">IF(K6="n.a.","",RANK(K6,K$4:K$28))</f>
        <v/>
      </c>
      <c r="BE6" s="62">
        <f t="shared" ref="BE6:BE28" si="31">IF(L6="n.a.","",RANK(L6,L$4:L$28))</f>
        <v>21</v>
      </c>
      <c r="BF6" s="62">
        <f t="shared" ref="BF6:BF28" si="32">IF(M6="n.a.","",RANK(M6,M$4:M$28))</f>
        <v>25</v>
      </c>
      <c r="BG6" s="62" t="str">
        <f t="shared" ref="BG6:BG28" si="33">IF(N6="n.a.","",RANK(N6,N$4:N$28))</f>
        <v/>
      </c>
    </row>
    <row r="7" spans="1:59" x14ac:dyDescent="0.2">
      <c r="A7" s="9">
        <v>4</v>
      </c>
      <c r="B7" s="10" t="s">
        <v>118</v>
      </c>
      <c r="C7" s="50">
        <f>VLOOKUP($B7,'Peers-Inc or Ho'!$C$6:$G$28,5,FALSE)</f>
        <v>0.26663889662453105</v>
      </c>
      <c r="D7" s="11">
        <f>VLOOKUP($B7,'RD Peer Performance'!$B$1:$K$68,Ranking!D$1,)</f>
        <v>-14.39</v>
      </c>
      <c r="E7" s="11">
        <f>VLOOKUP($B7,'RD Peer Performance'!$B$1:$K$68,Ranking!E$1,)</f>
        <v>1.43</v>
      </c>
      <c r="F7" s="11">
        <f>VLOOKUP($B7,'RD Peer Performance'!$B$1:$K$68,Ranking!F$1,)</f>
        <v>-2.2400000000000002</v>
      </c>
      <c r="G7" s="11">
        <f>VLOOKUP($B7,'RD Peer Performance'!$B$1:$K$68,Ranking!G$1,)</f>
        <v>1.43</v>
      </c>
      <c r="H7" s="11">
        <f>VLOOKUP($B7,'RD Peer Performance'!$B$1:$K$68,Ranking!H$1,)</f>
        <v>11.32</v>
      </c>
      <c r="I7" s="11">
        <f>VLOOKUP($B7,'RD Peer Performance'!$B$1:$K$68,Ranking!I$1,)</f>
        <v>-4.2699999999999996</v>
      </c>
      <c r="J7" s="11">
        <f>VLOOKUP($B7,'RD Peer Performance'!$B$1:$K$68,Ranking!J$1,)</f>
        <v>-17.59</v>
      </c>
      <c r="K7" s="50" t="s">
        <v>28</v>
      </c>
      <c r="L7" s="11">
        <f>VLOOKUP($B7,'RD Peer Performance'!$B$1:$K$79,Ranking!L$1,)</f>
        <v>-5.17</v>
      </c>
      <c r="M7" s="11">
        <f>VLOOKUP($B7,'RD Peer Performance'!$B$1:$K$79,Ranking!M$1,)</f>
        <v>1.75</v>
      </c>
      <c r="N7" s="50" t="s">
        <v>28</v>
      </c>
      <c r="O7" s="19">
        <v>818.18610000000001</v>
      </c>
      <c r="P7" s="13"/>
      <c r="Q7" s="16"/>
      <c r="R7" s="15"/>
      <c r="S7" s="15"/>
      <c r="T7" s="15"/>
      <c r="U7" s="15"/>
      <c r="V7" s="15"/>
      <c r="W7" s="15"/>
      <c r="X7" s="15"/>
      <c r="Y7" s="15"/>
      <c r="Z7" s="15"/>
      <c r="AA7" s="32"/>
      <c r="AB7" s="62">
        <f t="shared" si="4"/>
        <v>20</v>
      </c>
      <c r="AC7" s="62">
        <f t="shared" si="5"/>
        <v>16.666666666666664</v>
      </c>
      <c r="AD7" s="62">
        <f t="shared" si="6"/>
        <v>91.666666666666657</v>
      </c>
      <c r="AE7" s="62">
        <f t="shared" si="7"/>
        <v>83.333333333333343</v>
      </c>
      <c r="AF7" s="62">
        <f t="shared" si="8"/>
        <v>29.166666666666668</v>
      </c>
      <c r="AG7" s="62">
        <f t="shared" si="9"/>
        <v>12.5</v>
      </c>
      <c r="AH7" s="62" t="str">
        <f t="shared" si="10"/>
        <v/>
      </c>
      <c r="AI7" s="62">
        <f t="shared" si="11"/>
        <v>29.166666666666668</v>
      </c>
      <c r="AJ7" s="62">
        <f t="shared" si="12"/>
        <v>25</v>
      </c>
      <c r="AK7" s="62" t="str">
        <f t="shared" si="13"/>
        <v/>
      </c>
      <c r="AL7" s="64"/>
      <c r="AM7" s="62" t="str">
        <f t="shared" si="14"/>
        <v/>
      </c>
      <c r="AN7" s="62" t="str">
        <f t="shared" si="15"/>
        <v/>
      </c>
      <c r="AO7" s="62" t="str">
        <f t="shared" si="16"/>
        <v/>
      </c>
      <c r="AP7" s="62" t="str">
        <f t="shared" si="17"/>
        <v/>
      </c>
      <c r="AQ7" s="62" t="str">
        <f t="shared" si="18"/>
        <v/>
      </c>
      <c r="AR7" s="62" t="str">
        <f t="shared" si="19"/>
        <v/>
      </c>
      <c r="AS7" s="62" t="str">
        <f t="shared" si="20"/>
        <v/>
      </c>
      <c r="AT7" s="62" t="str">
        <f t="shared" si="21"/>
        <v/>
      </c>
      <c r="AU7" s="62" t="str">
        <f t="shared" si="22"/>
        <v/>
      </c>
      <c r="AV7" s="62" t="str">
        <f t="shared" si="23"/>
        <v/>
      </c>
      <c r="AW7" s="64"/>
      <c r="AX7" s="62">
        <f t="shared" si="24"/>
        <v>5</v>
      </c>
      <c r="AY7" s="62">
        <f t="shared" si="25"/>
        <v>5</v>
      </c>
      <c r="AZ7" s="62">
        <f t="shared" si="26"/>
        <v>23</v>
      </c>
      <c r="BA7" s="62">
        <f t="shared" si="27"/>
        <v>21</v>
      </c>
      <c r="BB7" s="62">
        <f t="shared" si="28"/>
        <v>8</v>
      </c>
      <c r="BC7" s="62">
        <f t="shared" si="29"/>
        <v>4</v>
      </c>
      <c r="BD7" s="62" t="str">
        <f t="shared" si="30"/>
        <v/>
      </c>
      <c r="BE7" s="62">
        <f t="shared" si="31"/>
        <v>8</v>
      </c>
      <c r="BF7" s="62">
        <f t="shared" si="32"/>
        <v>7</v>
      </c>
      <c r="BG7" s="62" t="str">
        <f t="shared" si="33"/>
        <v/>
      </c>
    </row>
    <row r="8" spans="1:59" x14ac:dyDescent="0.2">
      <c r="A8" s="9">
        <v>5</v>
      </c>
      <c r="B8" s="10" t="s">
        <v>135</v>
      </c>
      <c r="C8" s="50">
        <f>VLOOKUP($B8,'Peers-Inc or Ho'!$C$6:$G$28,5,FALSE)</f>
        <v>0.40159346263096229</v>
      </c>
      <c r="D8" s="11">
        <f>VLOOKUP($B8,'RD Peer Performance'!$B$1:$K$68,Ranking!D$1,)</f>
        <v>-14.17</v>
      </c>
      <c r="E8" s="11">
        <f>VLOOKUP($B8,'RD Peer Performance'!$B$1:$K$68,Ranking!E$1,)</f>
        <v>1.48</v>
      </c>
      <c r="F8" s="11">
        <f>VLOOKUP($B8,'RD Peer Performance'!$B$1:$K$68,Ranking!F$1,)</f>
        <v>-2.2400000000000002</v>
      </c>
      <c r="G8" s="11">
        <f>VLOOKUP($B8,'RD Peer Performance'!$B$1:$K$68,Ranking!G$1,)</f>
        <v>1.48</v>
      </c>
      <c r="H8" s="11">
        <f>VLOOKUP($B8,'RD Peer Performance'!$B$1:$K$68,Ranking!H$1,)</f>
        <v>10.49</v>
      </c>
      <c r="I8" s="11">
        <f>VLOOKUP($B8,'RD Peer Performance'!$B$1:$K$68,Ranking!I$1,)</f>
        <v>-3.98</v>
      </c>
      <c r="J8" s="11">
        <f>VLOOKUP($B8,'RD Peer Performance'!$B$1:$K$68,Ranking!J$1,)</f>
        <v>-16.670000000000002</v>
      </c>
      <c r="K8" s="50" t="s">
        <v>28</v>
      </c>
      <c r="L8" s="11">
        <f>VLOOKUP($B8,'RD Peer Performance'!$B$1:$K$79,Ranking!L$1,)</f>
        <v>-3.99</v>
      </c>
      <c r="M8" s="11">
        <f>VLOOKUP($B8,'RD Peer Performance'!$B$1:$K$79,Ranking!M$1,)</f>
        <v>2.46</v>
      </c>
      <c r="N8" s="50" t="s">
        <v>28</v>
      </c>
      <c r="O8" s="19">
        <v>498.3168</v>
      </c>
      <c r="P8" s="13"/>
      <c r="Q8" s="16"/>
      <c r="R8" s="15"/>
      <c r="S8" s="15"/>
      <c r="T8" s="15"/>
      <c r="U8" s="15"/>
      <c r="V8" s="15"/>
      <c r="W8" s="15"/>
      <c r="X8" s="15"/>
      <c r="Y8" s="15"/>
      <c r="Z8" s="15"/>
      <c r="AA8" s="32"/>
      <c r="AB8" s="62">
        <f t="shared" si="4"/>
        <v>5</v>
      </c>
      <c r="AC8" s="62">
        <f t="shared" si="5"/>
        <v>8.3333333333333321</v>
      </c>
      <c r="AD8" s="62">
        <f t="shared" si="6"/>
        <v>83.333333333333343</v>
      </c>
      <c r="AE8" s="62">
        <f t="shared" si="7"/>
        <v>91.666666666666657</v>
      </c>
      <c r="AF8" s="62">
        <f t="shared" si="8"/>
        <v>25</v>
      </c>
      <c r="AG8" s="62">
        <f t="shared" si="9"/>
        <v>4.1666666666666661</v>
      </c>
      <c r="AH8" s="62" t="str">
        <f t="shared" si="10"/>
        <v/>
      </c>
      <c r="AI8" s="62">
        <f t="shared" si="11"/>
        <v>12.5</v>
      </c>
      <c r="AJ8" s="62">
        <f t="shared" si="12"/>
        <v>12.5</v>
      </c>
      <c r="AK8" s="62" t="str">
        <f t="shared" si="13"/>
        <v/>
      </c>
      <c r="AL8" s="64"/>
      <c r="AM8" s="62" t="str">
        <f t="shared" si="14"/>
        <v/>
      </c>
      <c r="AN8" s="62" t="str">
        <f t="shared" si="15"/>
        <v/>
      </c>
      <c r="AO8" s="62" t="str">
        <f t="shared" si="16"/>
        <v/>
      </c>
      <c r="AP8" s="62" t="str">
        <f t="shared" si="17"/>
        <v/>
      </c>
      <c r="AQ8" s="62" t="str">
        <f t="shared" si="18"/>
        <v/>
      </c>
      <c r="AR8" s="62" t="str">
        <f t="shared" si="19"/>
        <v/>
      </c>
      <c r="AS8" s="62" t="str">
        <f t="shared" si="20"/>
        <v/>
      </c>
      <c r="AT8" s="62" t="str">
        <f t="shared" si="21"/>
        <v/>
      </c>
      <c r="AU8" s="62" t="str">
        <f t="shared" si="22"/>
        <v/>
      </c>
      <c r="AV8" s="62" t="str">
        <f t="shared" si="23"/>
        <v/>
      </c>
      <c r="AW8" s="64"/>
      <c r="AX8" s="62">
        <f t="shared" si="24"/>
        <v>2</v>
      </c>
      <c r="AY8" s="62">
        <f t="shared" si="25"/>
        <v>3</v>
      </c>
      <c r="AZ8" s="62">
        <f t="shared" si="26"/>
        <v>21</v>
      </c>
      <c r="BA8" s="62">
        <f t="shared" si="27"/>
        <v>23</v>
      </c>
      <c r="BB8" s="62">
        <f t="shared" si="28"/>
        <v>7</v>
      </c>
      <c r="BC8" s="62">
        <f t="shared" si="29"/>
        <v>2</v>
      </c>
      <c r="BD8" s="62" t="str">
        <f t="shared" si="30"/>
        <v/>
      </c>
      <c r="BE8" s="62">
        <f t="shared" si="31"/>
        <v>4</v>
      </c>
      <c r="BF8" s="62">
        <f t="shared" si="32"/>
        <v>4</v>
      </c>
      <c r="BG8" s="62" t="str">
        <f t="shared" si="33"/>
        <v/>
      </c>
    </row>
    <row r="9" spans="1:59" x14ac:dyDescent="0.2">
      <c r="A9" s="9">
        <v>6</v>
      </c>
      <c r="B9" s="10" t="s">
        <v>16</v>
      </c>
      <c r="C9" s="50">
        <f>VLOOKUP($B9,'Peers-Inc or Ho'!$C$6:$G$28,5,FALSE)</f>
        <v>0.23216456221132264</v>
      </c>
      <c r="D9" s="11">
        <f>VLOOKUP($B9,'RD Peer Performance'!$B$1:$K$68,Ranking!D$1,)</f>
        <v>-13.45</v>
      </c>
      <c r="E9" s="11">
        <f>VLOOKUP($B9,'RD Peer Performance'!$B$1:$K$68,Ranking!E$1,)</f>
        <v>1.21</v>
      </c>
      <c r="F9" s="11">
        <f>VLOOKUP($B9,'RD Peer Performance'!$B$1:$K$68,Ranking!F$1,)</f>
        <v>-2.21</v>
      </c>
      <c r="G9" s="11">
        <f>VLOOKUP($B9,'RD Peer Performance'!$B$1:$K$68,Ranking!G$1,)</f>
        <v>1.21</v>
      </c>
      <c r="H9" s="11">
        <f>VLOOKUP($B9,'RD Peer Performance'!$B$1:$K$68,Ranking!H$1,)</f>
        <v>10.38</v>
      </c>
      <c r="I9" s="11">
        <f>VLOOKUP($B9,'RD Peer Performance'!$B$1:$K$68,Ranking!I$1,)</f>
        <v>-3.32</v>
      </c>
      <c r="J9" s="11">
        <f>VLOOKUP($B9,'RD Peer Performance'!$B$1:$K$68,Ranking!J$1,)</f>
        <v>-17.61</v>
      </c>
      <c r="K9" s="50" t="s">
        <v>28</v>
      </c>
      <c r="L9" s="11">
        <f>VLOOKUP($B9,'RD Peer Performance'!$B$1:$K$79,Ranking!L$1,)</f>
        <v>-5.76</v>
      </c>
      <c r="M9" s="11">
        <f>VLOOKUP($B9,'RD Peer Performance'!$B$1:$K$79,Ranking!M$1,)</f>
        <v>0.91</v>
      </c>
      <c r="N9" s="50" t="s">
        <v>28</v>
      </c>
      <c r="O9" s="19">
        <v>3007.7739999999999</v>
      </c>
      <c r="P9" s="13"/>
      <c r="Q9" s="16"/>
      <c r="R9" s="15"/>
      <c r="S9" s="15"/>
      <c r="T9" s="15"/>
      <c r="U9" s="15"/>
      <c r="V9" s="15"/>
      <c r="W9" s="15"/>
      <c r="X9" s="15"/>
      <c r="Y9" s="15"/>
      <c r="Z9" s="15"/>
      <c r="AA9" s="32"/>
      <c r="AB9" s="62">
        <f t="shared" si="4"/>
        <v>25</v>
      </c>
      <c r="AC9" s="62">
        <f t="shared" si="5"/>
        <v>4.1666666666666661</v>
      </c>
      <c r="AD9" s="62">
        <f t="shared" si="6"/>
        <v>95.833333333333343</v>
      </c>
      <c r="AE9" s="62">
        <f t="shared" si="7"/>
        <v>100</v>
      </c>
      <c r="AF9" s="62">
        <f t="shared" si="8"/>
        <v>20.833333333333336</v>
      </c>
      <c r="AG9" s="62">
        <f t="shared" si="9"/>
        <v>16.666666666666664</v>
      </c>
      <c r="AH9" s="62" t="str">
        <f t="shared" si="10"/>
        <v/>
      </c>
      <c r="AI9" s="62">
        <f t="shared" si="11"/>
        <v>50</v>
      </c>
      <c r="AJ9" s="62">
        <f t="shared" si="12"/>
        <v>58.333333333333336</v>
      </c>
      <c r="AK9" s="62" t="str">
        <f t="shared" si="13"/>
        <v/>
      </c>
      <c r="AL9" s="64"/>
      <c r="AM9" s="62" t="str">
        <f t="shared" si="14"/>
        <v/>
      </c>
      <c r="AN9" s="62" t="str">
        <f t="shared" si="15"/>
        <v/>
      </c>
      <c r="AO9" s="62" t="str">
        <f t="shared" si="16"/>
        <v/>
      </c>
      <c r="AP9" s="62" t="str">
        <f t="shared" si="17"/>
        <v/>
      </c>
      <c r="AQ9" s="62" t="str">
        <f t="shared" si="18"/>
        <v/>
      </c>
      <c r="AR9" s="62" t="str">
        <f t="shared" si="19"/>
        <v/>
      </c>
      <c r="AS9" s="62" t="str">
        <f t="shared" si="20"/>
        <v/>
      </c>
      <c r="AT9" s="62" t="str">
        <f t="shared" si="21"/>
        <v/>
      </c>
      <c r="AU9" s="62" t="str">
        <f t="shared" si="22"/>
        <v/>
      </c>
      <c r="AV9" s="62" t="str">
        <f t="shared" si="23"/>
        <v/>
      </c>
      <c r="AW9" s="64"/>
      <c r="AX9" s="62">
        <f t="shared" si="24"/>
        <v>6</v>
      </c>
      <c r="AY9" s="62">
        <f t="shared" si="25"/>
        <v>2</v>
      </c>
      <c r="AZ9" s="62">
        <f t="shared" si="26"/>
        <v>24</v>
      </c>
      <c r="BA9" s="62">
        <f t="shared" si="27"/>
        <v>25</v>
      </c>
      <c r="BB9" s="62">
        <f t="shared" si="28"/>
        <v>6</v>
      </c>
      <c r="BC9" s="62">
        <f t="shared" si="29"/>
        <v>5</v>
      </c>
      <c r="BD9" s="62" t="str">
        <f t="shared" si="30"/>
        <v/>
      </c>
      <c r="BE9" s="62">
        <f t="shared" si="31"/>
        <v>13</v>
      </c>
      <c r="BF9" s="62">
        <f t="shared" si="32"/>
        <v>15</v>
      </c>
      <c r="BG9" s="62" t="str">
        <f t="shared" si="33"/>
        <v/>
      </c>
    </row>
    <row r="10" spans="1:59" x14ac:dyDescent="0.2">
      <c r="A10" s="9">
        <v>7</v>
      </c>
      <c r="B10" s="10" t="s">
        <v>970</v>
      </c>
      <c r="C10" s="50">
        <f>VLOOKUP($B10,'Peers-Inc or Ho'!$C$6:$G$28,5,FALSE)</f>
        <v>0.28939846130828167</v>
      </c>
      <c r="D10" s="11">
        <f>VLOOKUP($B10,'RD Peer Performance'!$B$1:$K$68,Ranking!D$1,)</f>
        <v>-28.83</v>
      </c>
      <c r="E10" s="11">
        <f>VLOOKUP($B10,'RD Peer Performance'!$B$1:$K$68,Ranking!E$1,)</f>
        <v>2.29</v>
      </c>
      <c r="F10" s="11">
        <f>VLOOKUP($B10,'RD Peer Performance'!$B$1:$K$68,Ranking!F$1,)</f>
        <v>-2.35</v>
      </c>
      <c r="G10" s="11">
        <f>VLOOKUP($B10,'RD Peer Performance'!$B$1:$K$68,Ranking!G$1,)</f>
        <v>2.29</v>
      </c>
      <c r="H10" s="11">
        <f>VLOOKUP($B10,'RD Peer Performance'!$B$1:$K$68,Ranking!H$1,)</f>
        <v>12.14</v>
      </c>
      <c r="I10" s="11">
        <f>VLOOKUP($B10,'RD Peer Performance'!$B$1:$K$68,Ranking!I$1,)</f>
        <v>-12.79</v>
      </c>
      <c r="J10" s="11">
        <f>VLOOKUP($B10,'RD Peer Performance'!$B$1:$K$68,Ranking!J$1,)</f>
        <v>-31.13</v>
      </c>
      <c r="K10" s="50" t="s">
        <v>28</v>
      </c>
      <c r="L10" s="11">
        <f>VLOOKUP($B10,'RD Peer Performance'!$B$1:$K$79,Ranking!L$1,)</f>
        <v>-11.62</v>
      </c>
      <c r="M10" s="11">
        <f>VLOOKUP($B10,'RD Peer Performance'!$B$1:$K$79,Ranking!M$1,)</f>
        <v>0.92</v>
      </c>
      <c r="N10" s="50" t="s">
        <v>28</v>
      </c>
      <c r="O10" s="19">
        <v>2868.306</v>
      </c>
      <c r="P10" s="13"/>
      <c r="Q10" s="16"/>
      <c r="R10" s="15"/>
      <c r="S10" s="15"/>
      <c r="T10" s="15"/>
      <c r="U10" s="15"/>
      <c r="V10" s="15"/>
      <c r="W10" s="15"/>
      <c r="X10" s="15"/>
      <c r="Y10" s="15"/>
      <c r="Z10" s="15"/>
      <c r="AA10" s="32"/>
      <c r="AB10" s="62">
        <f t="shared" si="4"/>
        <v>15</v>
      </c>
      <c r="AC10" s="62">
        <f t="shared" si="5"/>
        <v>100</v>
      </c>
      <c r="AD10" s="62">
        <f t="shared" si="6"/>
        <v>62.5</v>
      </c>
      <c r="AE10" s="62">
        <f t="shared" si="7"/>
        <v>70.833333333333343</v>
      </c>
      <c r="AF10" s="62">
        <f t="shared" si="8"/>
        <v>100</v>
      </c>
      <c r="AG10" s="62">
        <f t="shared" si="9"/>
        <v>100</v>
      </c>
      <c r="AH10" s="62" t="str">
        <f t="shared" si="10"/>
        <v/>
      </c>
      <c r="AI10" s="62">
        <f t="shared" si="11"/>
        <v>100</v>
      </c>
      <c r="AJ10" s="62">
        <f t="shared" si="12"/>
        <v>54.166666666666664</v>
      </c>
      <c r="AK10" s="62" t="str">
        <f t="shared" si="13"/>
        <v/>
      </c>
      <c r="AL10" s="64"/>
      <c r="AM10" s="62" t="str">
        <f t="shared" si="14"/>
        <v/>
      </c>
      <c r="AN10" s="62" t="str">
        <f t="shared" si="15"/>
        <v/>
      </c>
      <c r="AO10" s="62" t="str">
        <f t="shared" si="16"/>
        <v/>
      </c>
      <c r="AP10" s="62" t="str">
        <f t="shared" si="17"/>
        <v/>
      </c>
      <c r="AQ10" s="62" t="str">
        <f t="shared" si="18"/>
        <v/>
      </c>
      <c r="AR10" s="62" t="str">
        <f t="shared" si="19"/>
        <v/>
      </c>
      <c r="AS10" s="62" t="str">
        <f t="shared" si="20"/>
        <v/>
      </c>
      <c r="AT10" s="62" t="str">
        <f t="shared" si="21"/>
        <v/>
      </c>
      <c r="AU10" s="62" t="str">
        <f t="shared" si="22"/>
        <v/>
      </c>
      <c r="AV10" s="62" t="str">
        <f t="shared" si="23"/>
        <v/>
      </c>
      <c r="AW10" s="64"/>
      <c r="AX10" s="62">
        <f t="shared" si="24"/>
        <v>4</v>
      </c>
      <c r="AY10" s="62">
        <f t="shared" si="25"/>
        <v>25</v>
      </c>
      <c r="AZ10" s="62">
        <f t="shared" si="26"/>
        <v>16</v>
      </c>
      <c r="BA10" s="62">
        <f t="shared" si="27"/>
        <v>18</v>
      </c>
      <c r="BB10" s="62">
        <f t="shared" si="28"/>
        <v>25</v>
      </c>
      <c r="BC10" s="62">
        <f t="shared" si="29"/>
        <v>25</v>
      </c>
      <c r="BD10" s="62" t="str">
        <f t="shared" si="30"/>
        <v/>
      </c>
      <c r="BE10" s="62">
        <f t="shared" si="31"/>
        <v>25</v>
      </c>
      <c r="BF10" s="62">
        <f t="shared" si="32"/>
        <v>14</v>
      </c>
      <c r="BG10" s="62" t="str">
        <f t="shared" si="33"/>
        <v/>
      </c>
    </row>
    <row r="11" spans="1:59" x14ac:dyDescent="0.2">
      <c r="A11" s="9">
        <v>8</v>
      </c>
      <c r="B11" s="10" t="s">
        <v>740</v>
      </c>
      <c r="C11" s="50">
        <f>VLOOKUP($B11,'Peers-Inc or Ho'!$C$6:$G$28,5,FALSE)</f>
        <v>-0.17757716857769229</v>
      </c>
      <c r="D11" s="11">
        <f>VLOOKUP($B11,'RD Peer Performance'!$B$1:$K$68,Ranking!D$1,)</f>
        <v>-16.399999999999999</v>
      </c>
      <c r="E11" s="11">
        <f>VLOOKUP($B11,'RD Peer Performance'!$B$1:$K$68,Ranking!E$1,)</f>
        <v>2.94</v>
      </c>
      <c r="F11" s="11">
        <f>VLOOKUP($B11,'RD Peer Performance'!$B$1:$K$68,Ranking!F$1,)</f>
        <v>-2.56</v>
      </c>
      <c r="G11" s="11">
        <f>VLOOKUP($B11,'RD Peer Performance'!$B$1:$K$68,Ranking!G$1,)</f>
        <v>2.94</v>
      </c>
      <c r="H11" s="11">
        <f>VLOOKUP($B11,'RD Peer Performance'!$B$1:$K$68,Ranking!H$1,)</f>
        <v>14.49</v>
      </c>
      <c r="I11" s="11">
        <f>VLOOKUP($B11,'RD Peer Performance'!$B$1:$K$68,Ranking!I$1,)</f>
        <v>-4.3099999999999996</v>
      </c>
      <c r="J11" s="11">
        <f>VLOOKUP($B11,'RD Peer Performance'!$B$1:$K$68,Ranking!J$1,)</f>
        <v>-17.850000000000001</v>
      </c>
      <c r="K11" s="50" t="s">
        <v>28</v>
      </c>
      <c r="L11" s="11">
        <f>VLOOKUP($B11,'RD Peer Performance'!$B$1:$K$79,Ranking!L$1,)</f>
        <v>-6.28</v>
      </c>
      <c r="M11" s="11">
        <f>VLOOKUP($B11,'RD Peer Performance'!$B$1:$K$79,Ranking!M$1,)</f>
        <v>0.26</v>
      </c>
      <c r="N11" s="50" t="s">
        <v>28</v>
      </c>
      <c r="O11" s="19">
        <v>2969.8119999999999</v>
      </c>
      <c r="P11" s="13"/>
      <c r="Q11" s="16"/>
      <c r="R11" s="15"/>
      <c r="S11" s="15"/>
      <c r="T11" s="15"/>
      <c r="U11" s="15"/>
      <c r="V11" s="15"/>
      <c r="W11" s="15"/>
      <c r="X11" s="15"/>
      <c r="Y11" s="15"/>
      <c r="Z11" s="15"/>
      <c r="AA11" s="32"/>
      <c r="AB11" s="62">
        <f t="shared" si="4"/>
        <v>100</v>
      </c>
      <c r="AC11" s="62">
        <f t="shared" si="5"/>
        <v>33.333333333333329</v>
      </c>
      <c r="AD11" s="62">
        <f t="shared" si="6"/>
        <v>25</v>
      </c>
      <c r="AE11" s="62">
        <f t="shared" si="7"/>
        <v>29.166666666666668</v>
      </c>
      <c r="AF11" s="62">
        <f t="shared" si="8"/>
        <v>33.333333333333329</v>
      </c>
      <c r="AG11" s="62">
        <f t="shared" si="9"/>
        <v>20.833333333333336</v>
      </c>
      <c r="AH11" s="62" t="str">
        <f t="shared" si="10"/>
        <v/>
      </c>
      <c r="AI11" s="62">
        <f t="shared" si="11"/>
        <v>70.833333333333343</v>
      </c>
      <c r="AJ11" s="62">
        <f t="shared" si="12"/>
        <v>70.833333333333343</v>
      </c>
      <c r="AK11" s="62" t="str">
        <f t="shared" si="13"/>
        <v/>
      </c>
      <c r="AL11" s="64"/>
      <c r="AM11" s="62" t="str">
        <f t="shared" si="14"/>
        <v/>
      </c>
      <c r="AN11" s="62" t="str">
        <f t="shared" si="15"/>
        <v/>
      </c>
      <c r="AO11" s="62" t="str">
        <f t="shared" si="16"/>
        <v/>
      </c>
      <c r="AP11" s="62" t="str">
        <f t="shared" si="17"/>
        <v/>
      </c>
      <c r="AQ11" s="62" t="str">
        <f t="shared" si="18"/>
        <v/>
      </c>
      <c r="AR11" s="62" t="str">
        <f t="shared" si="19"/>
        <v/>
      </c>
      <c r="AS11" s="62" t="str">
        <f t="shared" si="20"/>
        <v/>
      </c>
      <c r="AT11" s="62" t="str">
        <f t="shared" si="21"/>
        <v/>
      </c>
      <c r="AU11" s="62" t="str">
        <f t="shared" si="22"/>
        <v/>
      </c>
      <c r="AV11" s="62" t="str">
        <f t="shared" si="23"/>
        <v/>
      </c>
      <c r="AW11" s="64"/>
      <c r="AX11" s="62">
        <f t="shared" si="24"/>
        <v>21</v>
      </c>
      <c r="AY11" s="62">
        <f t="shared" si="25"/>
        <v>9</v>
      </c>
      <c r="AZ11" s="62">
        <f t="shared" si="26"/>
        <v>7</v>
      </c>
      <c r="BA11" s="62">
        <f t="shared" si="27"/>
        <v>8</v>
      </c>
      <c r="BB11" s="62">
        <f t="shared" si="28"/>
        <v>9</v>
      </c>
      <c r="BC11" s="62">
        <f t="shared" si="29"/>
        <v>6</v>
      </c>
      <c r="BD11" s="62" t="str">
        <f t="shared" si="30"/>
        <v/>
      </c>
      <c r="BE11" s="62">
        <f t="shared" si="31"/>
        <v>18</v>
      </c>
      <c r="BF11" s="62">
        <f t="shared" si="32"/>
        <v>18</v>
      </c>
      <c r="BG11" s="62" t="str">
        <f t="shared" si="33"/>
        <v/>
      </c>
    </row>
    <row r="12" spans="1:59" ht="14.25" customHeight="1" x14ac:dyDescent="0.2">
      <c r="A12" s="9">
        <v>9</v>
      </c>
      <c r="B12" s="10" t="s">
        <v>25</v>
      </c>
      <c r="C12" s="50">
        <f>VLOOKUP($B12,'Peers-Inc or Ho'!$C$6:$G$28,5,FALSE)</f>
        <v>-3.530646640461621E-2</v>
      </c>
      <c r="D12" s="11">
        <f>VLOOKUP($B12,'RD Peer Performance'!$B$1:$K$68,Ranking!D$1,)</f>
        <v>-19.37</v>
      </c>
      <c r="E12" s="11">
        <f>VLOOKUP($B12,'RD Peer Performance'!$B$1:$K$68,Ranking!E$1,)</f>
        <v>1.1399999999999999</v>
      </c>
      <c r="F12" s="11">
        <f>VLOOKUP($B12,'RD Peer Performance'!$B$1:$K$68,Ranking!F$1,)</f>
        <v>-2.34</v>
      </c>
      <c r="G12" s="11">
        <f>VLOOKUP($B12,'RD Peer Performance'!$B$1:$K$68,Ranking!G$1,)</f>
        <v>1.1399999999999999</v>
      </c>
      <c r="H12" s="11">
        <f>VLOOKUP($B12,'RD Peer Performance'!$B$1:$K$68,Ranking!H$1,)</f>
        <v>13.3</v>
      </c>
      <c r="I12" s="11">
        <f>VLOOKUP($B12,'RD Peer Performance'!$B$1:$K$68,Ranking!I$1,)</f>
        <v>-4.5199999999999996</v>
      </c>
      <c r="J12" s="11">
        <f>VLOOKUP($B12,'RD Peer Performance'!$B$1:$K$68,Ranking!J$1,)</f>
        <v>-23.79</v>
      </c>
      <c r="K12" s="50" t="s">
        <v>28</v>
      </c>
      <c r="L12" s="11">
        <f>VLOOKUP($B12,'RD Peer Performance'!$B$1:$K$79,Ranking!L$1,)</f>
        <v>-6.19</v>
      </c>
      <c r="M12" s="11">
        <f>VLOOKUP($B12,'RD Peer Performance'!$B$1:$K$79,Ranking!M$1,)</f>
        <v>-0.49</v>
      </c>
      <c r="N12" s="50" t="s">
        <v>28</v>
      </c>
      <c r="O12" s="19">
        <v>534.73219999999992</v>
      </c>
      <c r="P12" s="13"/>
      <c r="Q12" s="16"/>
      <c r="R12" s="15"/>
      <c r="S12" s="15"/>
      <c r="T12" s="15"/>
      <c r="U12" s="15"/>
      <c r="V12" s="15"/>
      <c r="W12" s="15"/>
      <c r="X12" s="15"/>
      <c r="Y12" s="15"/>
      <c r="Z12" s="15"/>
      <c r="AA12" s="32"/>
      <c r="AB12" s="62">
        <f t="shared" si="4"/>
        <v>95</v>
      </c>
      <c r="AC12" s="62">
        <f t="shared" si="5"/>
        <v>87.5</v>
      </c>
      <c r="AD12" s="62">
        <f t="shared" si="6"/>
        <v>100</v>
      </c>
      <c r="AE12" s="62">
        <f t="shared" si="7"/>
        <v>54.166666666666664</v>
      </c>
      <c r="AF12" s="62">
        <f t="shared" si="8"/>
        <v>50</v>
      </c>
      <c r="AG12" s="62">
        <f t="shared" si="9"/>
        <v>87.5</v>
      </c>
      <c r="AH12" s="62" t="str">
        <f t="shared" si="10"/>
        <v/>
      </c>
      <c r="AI12" s="62">
        <f t="shared" si="11"/>
        <v>66.666666666666657</v>
      </c>
      <c r="AJ12" s="62">
        <f t="shared" si="12"/>
        <v>83.333333333333343</v>
      </c>
      <c r="AK12" s="62" t="str">
        <f t="shared" si="13"/>
        <v/>
      </c>
      <c r="AL12" s="64"/>
      <c r="AM12" s="62" t="str">
        <f t="shared" si="14"/>
        <v/>
      </c>
      <c r="AN12" s="62" t="str">
        <f t="shared" si="15"/>
        <v/>
      </c>
      <c r="AO12" s="62" t="str">
        <f t="shared" si="16"/>
        <v/>
      </c>
      <c r="AP12" s="62" t="str">
        <f t="shared" si="17"/>
        <v/>
      </c>
      <c r="AQ12" s="62" t="str">
        <f t="shared" si="18"/>
        <v/>
      </c>
      <c r="AR12" s="62" t="str">
        <f t="shared" si="19"/>
        <v/>
      </c>
      <c r="AS12" s="62" t="str">
        <f t="shared" si="20"/>
        <v/>
      </c>
      <c r="AT12" s="62" t="str">
        <f t="shared" si="21"/>
        <v/>
      </c>
      <c r="AU12" s="62" t="str">
        <f t="shared" si="22"/>
        <v/>
      </c>
      <c r="AV12" s="62" t="str">
        <f t="shared" si="23"/>
        <v/>
      </c>
      <c r="AW12" s="64"/>
      <c r="AX12" s="62">
        <f t="shared" si="24"/>
        <v>20</v>
      </c>
      <c r="AY12" s="62">
        <f t="shared" si="25"/>
        <v>22</v>
      </c>
      <c r="AZ12" s="62">
        <f t="shared" si="26"/>
        <v>25</v>
      </c>
      <c r="BA12" s="62">
        <f t="shared" si="27"/>
        <v>14</v>
      </c>
      <c r="BB12" s="62">
        <f t="shared" si="28"/>
        <v>13</v>
      </c>
      <c r="BC12" s="62">
        <f t="shared" si="29"/>
        <v>22</v>
      </c>
      <c r="BD12" s="62" t="str">
        <f t="shared" si="30"/>
        <v/>
      </c>
      <c r="BE12" s="62">
        <f t="shared" si="31"/>
        <v>17</v>
      </c>
      <c r="BF12" s="62">
        <f t="shared" si="32"/>
        <v>21</v>
      </c>
      <c r="BG12" s="62" t="str">
        <f t="shared" si="33"/>
        <v/>
      </c>
    </row>
    <row r="13" spans="1:59" x14ac:dyDescent="0.2">
      <c r="A13" s="9">
        <v>10</v>
      </c>
      <c r="B13" s="10" t="s">
        <v>15</v>
      </c>
      <c r="C13" s="50">
        <f>VLOOKUP($B13,'Peers-Inc or Ho'!$C$6:$G$28,5,FALSE)</f>
        <v>0.19558208124168044</v>
      </c>
      <c r="D13" s="11">
        <f>VLOOKUP($B13,'RD Peer Performance'!$B$1:$K$68,Ranking!D$1,)</f>
        <v>-15.25</v>
      </c>
      <c r="E13" s="11">
        <f>VLOOKUP($B13,'RD Peer Performance'!$B$1:$K$68,Ranking!E$1,)</f>
        <v>2.63</v>
      </c>
      <c r="F13" s="11">
        <f>VLOOKUP($B13,'RD Peer Performance'!$B$1:$K$68,Ranking!F$1,)</f>
        <v>-2.4700000000000002</v>
      </c>
      <c r="G13" s="11">
        <f>VLOOKUP($B13,'RD Peer Performance'!$B$1:$K$68,Ranking!G$1,)</f>
        <v>2.63</v>
      </c>
      <c r="H13" s="11">
        <f>VLOOKUP($B13,'RD Peer Performance'!$B$1:$K$68,Ranking!H$1,)</f>
        <v>13.91</v>
      </c>
      <c r="I13" s="11">
        <f>VLOOKUP($B13,'RD Peer Performance'!$B$1:$K$68,Ranking!I$1,)</f>
        <v>-4.33</v>
      </c>
      <c r="J13" s="11">
        <f>VLOOKUP($B13,'RD Peer Performance'!$B$1:$K$68,Ranking!J$1,)</f>
        <v>-18.010000000000002</v>
      </c>
      <c r="K13" s="50" t="s">
        <v>28</v>
      </c>
      <c r="L13" s="11">
        <f>VLOOKUP($B13,'RD Peer Performance'!$B$1:$K$79,Ranking!L$1,)</f>
        <v>-5.57</v>
      </c>
      <c r="M13" s="11">
        <f>VLOOKUP($B13,'RD Peer Performance'!$B$1:$K$79,Ranking!M$1,)</f>
        <v>1.36</v>
      </c>
      <c r="N13" s="50" t="s">
        <v>28</v>
      </c>
      <c r="O13" s="19">
        <v>1805.461</v>
      </c>
      <c r="P13" s="13"/>
      <c r="Q13" s="16"/>
      <c r="R13" s="15"/>
      <c r="S13" s="15"/>
      <c r="T13" s="15"/>
      <c r="U13" s="15"/>
      <c r="V13" s="15"/>
      <c r="W13" s="15"/>
      <c r="X13" s="15"/>
      <c r="Y13" s="15"/>
      <c r="Z13" s="15"/>
      <c r="AA13" s="32"/>
      <c r="AB13" s="62">
        <f t="shared" si="4"/>
        <v>35</v>
      </c>
      <c r="AC13" s="62">
        <f t="shared" si="5"/>
        <v>20.833333333333336</v>
      </c>
      <c r="AD13" s="62">
        <f t="shared" si="6"/>
        <v>33.333333333333329</v>
      </c>
      <c r="AE13" s="62">
        <f t="shared" si="7"/>
        <v>41.666666666666671</v>
      </c>
      <c r="AF13" s="62">
        <f t="shared" si="8"/>
        <v>41.666666666666671</v>
      </c>
      <c r="AG13" s="62">
        <f t="shared" si="9"/>
        <v>29.166666666666668</v>
      </c>
      <c r="AH13" s="62" t="str">
        <f t="shared" si="10"/>
        <v/>
      </c>
      <c r="AI13" s="62">
        <f t="shared" si="11"/>
        <v>45.833333333333329</v>
      </c>
      <c r="AJ13" s="62">
        <f t="shared" si="12"/>
        <v>41.666666666666671</v>
      </c>
      <c r="AK13" s="62" t="str">
        <f t="shared" si="13"/>
        <v/>
      </c>
      <c r="AL13" s="64"/>
      <c r="AM13" s="62" t="str">
        <f t="shared" si="14"/>
        <v/>
      </c>
      <c r="AN13" s="62" t="str">
        <f t="shared" si="15"/>
        <v/>
      </c>
      <c r="AO13" s="62" t="str">
        <f t="shared" si="16"/>
        <v/>
      </c>
      <c r="AP13" s="62" t="str">
        <f t="shared" si="17"/>
        <v/>
      </c>
      <c r="AQ13" s="62" t="str">
        <f t="shared" si="18"/>
        <v/>
      </c>
      <c r="AR13" s="62" t="str">
        <f t="shared" si="19"/>
        <v/>
      </c>
      <c r="AS13" s="62" t="str">
        <f t="shared" si="20"/>
        <v/>
      </c>
      <c r="AT13" s="62" t="str">
        <f t="shared" si="21"/>
        <v/>
      </c>
      <c r="AU13" s="62" t="str">
        <f t="shared" si="22"/>
        <v/>
      </c>
      <c r="AV13" s="62" t="str">
        <f t="shared" si="23"/>
        <v/>
      </c>
      <c r="AW13" s="64"/>
      <c r="AX13" s="62">
        <f t="shared" si="24"/>
        <v>8</v>
      </c>
      <c r="AY13" s="62">
        <f t="shared" si="25"/>
        <v>6</v>
      </c>
      <c r="AZ13" s="62">
        <f t="shared" si="26"/>
        <v>9</v>
      </c>
      <c r="BA13" s="62">
        <f t="shared" si="27"/>
        <v>11</v>
      </c>
      <c r="BB13" s="62">
        <f t="shared" si="28"/>
        <v>11</v>
      </c>
      <c r="BC13" s="62">
        <f t="shared" si="29"/>
        <v>8</v>
      </c>
      <c r="BD13" s="62" t="str">
        <f t="shared" si="30"/>
        <v/>
      </c>
      <c r="BE13" s="62">
        <f t="shared" si="31"/>
        <v>12</v>
      </c>
      <c r="BF13" s="62">
        <f t="shared" si="32"/>
        <v>11</v>
      </c>
      <c r="BG13" s="62" t="str">
        <f t="shared" si="33"/>
        <v/>
      </c>
    </row>
    <row r="14" spans="1:59" x14ac:dyDescent="0.2">
      <c r="A14" s="9">
        <v>11</v>
      </c>
      <c r="B14" s="10" t="s">
        <v>136</v>
      </c>
      <c r="C14" s="50">
        <f>VLOOKUP($B14,'Peers-Inc or Ho'!$C$6:$G$28,5,FALSE)</f>
        <v>2.26008202944908E-2</v>
      </c>
      <c r="D14" s="11">
        <f>VLOOKUP($B14,'RD Peer Performance'!$B$1:$K$68,Ranking!D$1,)</f>
        <v>-21.07</v>
      </c>
      <c r="E14" s="11">
        <f>VLOOKUP($B14,'RD Peer Performance'!$B$1:$K$68,Ranking!E$1,)</f>
        <v>1.82</v>
      </c>
      <c r="F14" s="11">
        <f>VLOOKUP($B14,'RD Peer Performance'!$B$1:$K$68,Ranking!F$1,)</f>
        <v>-2.04</v>
      </c>
      <c r="G14" s="11">
        <f>VLOOKUP($B14,'RD Peer Performance'!$B$1:$K$68,Ranking!G$1,)</f>
        <v>1.82</v>
      </c>
      <c r="H14" s="11">
        <f>VLOOKUP($B14,'RD Peer Performance'!$B$1:$K$68,Ranking!H$1,)</f>
        <v>18.5</v>
      </c>
      <c r="I14" s="11">
        <f>VLOOKUP($B14,'RD Peer Performance'!$B$1:$K$68,Ranking!I$1,)</f>
        <v>-6.26</v>
      </c>
      <c r="J14" s="11">
        <f>VLOOKUP($B14,'RD Peer Performance'!$B$1:$K$68,Ranking!J$1,)</f>
        <v>-27.25</v>
      </c>
      <c r="K14" s="50" t="s">
        <v>28</v>
      </c>
      <c r="L14" s="11">
        <f>VLOOKUP($B14,'RD Peer Performance'!$B$1:$K$79,Ranking!L$1,)</f>
        <v>-7.91</v>
      </c>
      <c r="M14" s="11">
        <f>VLOOKUP($B14,'RD Peer Performance'!$B$1:$K$79,Ranking!M$1,)</f>
        <v>-0.94</v>
      </c>
      <c r="N14" s="50" t="s">
        <v>28</v>
      </c>
      <c r="O14" s="19">
        <v>0.18307519999999999</v>
      </c>
      <c r="P14" s="13"/>
      <c r="Q14" s="16"/>
      <c r="R14" s="15"/>
      <c r="S14" s="15"/>
      <c r="T14" s="15"/>
      <c r="U14" s="15"/>
      <c r="V14" s="15"/>
      <c r="W14" s="15"/>
      <c r="X14" s="15"/>
      <c r="Y14" s="15"/>
      <c r="Z14" s="15"/>
      <c r="AA14" s="32"/>
      <c r="AB14" s="62">
        <f t="shared" si="4"/>
        <v>75</v>
      </c>
      <c r="AC14" s="62">
        <f t="shared" si="5"/>
        <v>95.833333333333343</v>
      </c>
      <c r="AD14" s="62">
        <f t="shared" si="6"/>
        <v>70.833333333333343</v>
      </c>
      <c r="AE14" s="62">
        <f t="shared" si="7"/>
        <v>12.5</v>
      </c>
      <c r="AF14" s="62">
        <f t="shared" si="8"/>
        <v>91.666666666666657</v>
      </c>
      <c r="AG14" s="62">
        <f t="shared" si="9"/>
        <v>95.833333333333343</v>
      </c>
      <c r="AH14" s="62" t="str">
        <f t="shared" si="10"/>
        <v/>
      </c>
      <c r="AI14" s="62">
        <f t="shared" si="11"/>
        <v>95.833333333333343</v>
      </c>
      <c r="AJ14" s="62">
        <f t="shared" si="12"/>
        <v>91.666666666666657</v>
      </c>
      <c r="AK14" s="62" t="str">
        <f t="shared" si="13"/>
        <v/>
      </c>
      <c r="AL14" s="64"/>
      <c r="AM14" s="62" t="str">
        <f t="shared" si="14"/>
        <v/>
      </c>
      <c r="AN14" s="62" t="str">
        <f t="shared" si="15"/>
        <v/>
      </c>
      <c r="AO14" s="62" t="str">
        <f t="shared" si="16"/>
        <v/>
      </c>
      <c r="AP14" s="62" t="str">
        <f t="shared" si="17"/>
        <v/>
      </c>
      <c r="AQ14" s="62" t="str">
        <f t="shared" si="18"/>
        <v/>
      </c>
      <c r="AR14" s="62" t="str">
        <f t="shared" si="19"/>
        <v/>
      </c>
      <c r="AS14" s="62" t="str">
        <f t="shared" si="20"/>
        <v/>
      </c>
      <c r="AT14" s="62" t="str">
        <f t="shared" si="21"/>
        <v/>
      </c>
      <c r="AU14" s="62" t="str">
        <f t="shared" si="22"/>
        <v/>
      </c>
      <c r="AV14" s="62" t="str">
        <f t="shared" si="23"/>
        <v/>
      </c>
      <c r="AW14" s="64"/>
      <c r="AX14" s="62">
        <f t="shared" si="24"/>
        <v>16</v>
      </c>
      <c r="AY14" s="62">
        <f t="shared" si="25"/>
        <v>24</v>
      </c>
      <c r="AZ14" s="62">
        <f t="shared" si="26"/>
        <v>18</v>
      </c>
      <c r="BA14" s="62">
        <f t="shared" si="27"/>
        <v>4</v>
      </c>
      <c r="BB14" s="62">
        <f t="shared" si="28"/>
        <v>23</v>
      </c>
      <c r="BC14" s="62">
        <f t="shared" si="29"/>
        <v>24</v>
      </c>
      <c r="BD14" s="62" t="str">
        <f t="shared" si="30"/>
        <v/>
      </c>
      <c r="BE14" s="62">
        <f t="shared" si="31"/>
        <v>24</v>
      </c>
      <c r="BF14" s="62">
        <f t="shared" si="32"/>
        <v>23</v>
      </c>
      <c r="BG14" s="62" t="str">
        <f t="shared" si="33"/>
        <v/>
      </c>
    </row>
    <row r="15" spans="1:59" x14ac:dyDescent="0.2">
      <c r="A15" s="9">
        <v>12</v>
      </c>
      <c r="B15" s="10" t="s">
        <v>21</v>
      </c>
      <c r="C15" s="50">
        <f>VLOOKUP($B15,'Peers-Inc or Ho'!$C$6:$G$28,5,FALSE)</f>
        <v>6.3353687150993168E-2</v>
      </c>
      <c r="D15" s="11">
        <f>VLOOKUP($B15,'RD Peer Performance'!$B$1:$K$68,Ranking!D$1,)</f>
        <v>-17.559999999999999</v>
      </c>
      <c r="E15" s="11">
        <f>VLOOKUP($B15,'RD Peer Performance'!$B$1:$K$68,Ranking!E$1,)</f>
        <v>3</v>
      </c>
      <c r="F15" s="11">
        <f>VLOOKUP($B15,'RD Peer Performance'!$B$1:$K$68,Ranking!F$1,)</f>
        <v>-2.19</v>
      </c>
      <c r="G15" s="11">
        <f>VLOOKUP($B15,'RD Peer Performance'!$B$1:$K$68,Ranking!G$1,)</f>
        <v>3</v>
      </c>
      <c r="H15" s="11">
        <f>VLOOKUP($B15,'RD Peer Performance'!$B$1:$K$68,Ranking!H$1,)</f>
        <v>13.38</v>
      </c>
      <c r="I15" s="11">
        <f>VLOOKUP($B15,'RD Peer Performance'!$B$1:$K$68,Ranking!I$1,)</f>
        <v>-5.9</v>
      </c>
      <c r="J15" s="11">
        <f>VLOOKUP($B15,'RD Peer Performance'!$B$1:$K$68,Ranking!J$1,)</f>
        <v>-20.04</v>
      </c>
      <c r="K15" s="50" t="s">
        <v>28</v>
      </c>
      <c r="L15" s="11">
        <f>VLOOKUP($B15,'RD Peer Performance'!$B$1:$K$79,Ranking!L$1,)</f>
        <v>-6.73</v>
      </c>
      <c r="M15" s="11">
        <f>VLOOKUP($B15,'RD Peer Performance'!$B$1:$K$79,Ranking!M$1,)</f>
        <v>-0.59</v>
      </c>
      <c r="N15" s="50" t="s">
        <v>28</v>
      </c>
      <c r="O15" s="19">
        <v>2464.04</v>
      </c>
      <c r="P15" s="13"/>
      <c r="Q15" s="16"/>
      <c r="R15" s="15"/>
      <c r="S15" s="15"/>
      <c r="T15" s="15"/>
      <c r="U15" s="15"/>
      <c r="V15" s="15"/>
      <c r="W15" s="15"/>
      <c r="X15" s="15"/>
      <c r="Y15" s="15"/>
      <c r="Z15" s="15"/>
      <c r="AA15" s="32"/>
      <c r="AB15" s="62">
        <f t="shared" si="4"/>
        <v>70</v>
      </c>
      <c r="AC15" s="62">
        <f t="shared" si="5"/>
        <v>50</v>
      </c>
      <c r="AD15" s="62">
        <f t="shared" si="6"/>
        <v>20.833333333333336</v>
      </c>
      <c r="AE15" s="62">
        <f t="shared" si="7"/>
        <v>50</v>
      </c>
      <c r="AF15" s="62">
        <f t="shared" si="8"/>
        <v>79.166666666666657</v>
      </c>
      <c r="AG15" s="62">
        <f t="shared" si="9"/>
        <v>62.5</v>
      </c>
      <c r="AH15" s="62" t="str">
        <f t="shared" si="10"/>
        <v/>
      </c>
      <c r="AI15" s="62">
        <f t="shared" si="11"/>
        <v>87.5</v>
      </c>
      <c r="AJ15" s="62">
        <f t="shared" si="12"/>
        <v>87.5</v>
      </c>
      <c r="AK15" s="62" t="str">
        <f t="shared" si="13"/>
        <v/>
      </c>
      <c r="AL15" s="64"/>
      <c r="AM15" s="62" t="str">
        <f t="shared" si="14"/>
        <v/>
      </c>
      <c r="AN15" s="62" t="str">
        <f t="shared" si="15"/>
        <v/>
      </c>
      <c r="AO15" s="62" t="str">
        <f t="shared" si="16"/>
        <v/>
      </c>
      <c r="AP15" s="62" t="str">
        <f t="shared" si="17"/>
        <v/>
      </c>
      <c r="AQ15" s="62" t="str">
        <f t="shared" si="18"/>
        <v/>
      </c>
      <c r="AR15" s="62" t="str">
        <f t="shared" si="19"/>
        <v/>
      </c>
      <c r="AS15" s="62" t="str">
        <f t="shared" si="20"/>
        <v/>
      </c>
      <c r="AT15" s="62" t="str">
        <f t="shared" si="21"/>
        <v/>
      </c>
      <c r="AU15" s="62" t="str">
        <f t="shared" si="22"/>
        <v/>
      </c>
      <c r="AV15" s="62" t="str">
        <f t="shared" si="23"/>
        <v/>
      </c>
      <c r="AW15" s="64"/>
      <c r="AX15" s="62">
        <f t="shared" si="24"/>
        <v>15</v>
      </c>
      <c r="AY15" s="62">
        <f t="shared" si="25"/>
        <v>13</v>
      </c>
      <c r="AZ15" s="62">
        <f t="shared" si="26"/>
        <v>6</v>
      </c>
      <c r="BA15" s="62">
        <f t="shared" si="27"/>
        <v>13</v>
      </c>
      <c r="BB15" s="62">
        <f t="shared" si="28"/>
        <v>20</v>
      </c>
      <c r="BC15" s="62">
        <f t="shared" si="29"/>
        <v>16</v>
      </c>
      <c r="BD15" s="62" t="str">
        <f t="shared" si="30"/>
        <v/>
      </c>
      <c r="BE15" s="62">
        <f t="shared" si="31"/>
        <v>22</v>
      </c>
      <c r="BF15" s="62">
        <f t="shared" si="32"/>
        <v>22</v>
      </c>
      <c r="BG15" s="62" t="str">
        <f t="shared" si="33"/>
        <v/>
      </c>
    </row>
    <row r="16" spans="1:59" x14ac:dyDescent="0.2">
      <c r="A16" s="9">
        <v>13</v>
      </c>
      <c r="B16" s="10" t="s">
        <v>137</v>
      </c>
      <c r="C16" s="50">
        <f>VLOOKUP($B16,'Peers-Inc or Ho'!$C$6:$G$28,5,FALSE)</f>
        <v>0.15596477635631806</v>
      </c>
      <c r="D16" s="11">
        <f>VLOOKUP($B16,'RD Peer Performance'!$B$1:$K$68,Ranking!D$1,)</f>
        <v>-17.899999999999999</v>
      </c>
      <c r="E16" s="11">
        <f>VLOOKUP($B16,'RD Peer Performance'!$B$1:$K$68,Ranking!E$1,)</f>
        <v>2.41</v>
      </c>
      <c r="F16" s="11">
        <f>VLOOKUP($B16,'RD Peer Performance'!$B$1:$K$68,Ranking!F$1,)</f>
        <v>-2.57</v>
      </c>
      <c r="G16" s="11">
        <f>VLOOKUP($B16,'RD Peer Performance'!$B$1:$K$68,Ranking!G$1,)</f>
        <v>2.41</v>
      </c>
      <c r="H16" s="11">
        <f>VLOOKUP($B16,'RD Peer Performance'!$B$1:$K$68,Ranking!H$1,)</f>
        <v>14.89</v>
      </c>
      <c r="I16" s="11">
        <f>VLOOKUP($B16,'RD Peer Performance'!$B$1:$K$68,Ranking!I$1,)</f>
        <v>-4.3099999999999996</v>
      </c>
      <c r="J16" s="11">
        <f>VLOOKUP($B16,'RD Peer Performance'!$B$1:$K$68,Ranking!J$1,)</f>
        <v>-19.3</v>
      </c>
      <c r="K16" s="50" t="s">
        <v>28</v>
      </c>
      <c r="L16" s="11">
        <f>VLOOKUP($B16,'RD Peer Performance'!$B$1:$K$79,Ranking!L$1,)</f>
        <v>-5.33</v>
      </c>
      <c r="M16" s="11">
        <f>VLOOKUP($B16,'RD Peer Performance'!$B$1:$K$79,Ranking!M$1,)</f>
        <v>1.85</v>
      </c>
      <c r="N16" s="50" t="s">
        <v>28</v>
      </c>
      <c r="O16" s="19">
        <v>1620.423</v>
      </c>
      <c r="P16" s="13"/>
      <c r="Q16" s="16"/>
      <c r="R16" s="15"/>
      <c r="S16" s="15"/>
      <c r="T16" s="15"/>
      <c r="U16" s="15"/>
      <c r="V16" s="15"/>
      <c r="W16" s="15"/>
      <c r="X16" s="15"/>
      <c r="Y16" s="15"/>
      <c r="Z16" s="15"/>
      <c r="AA16" s="32"/>
      <c r="AB16" s="62">
        <f t="shared" si="4"/>
        <v>40</v>
      </c>
      <c r="AC16" s="62">
        <f t="shared" si="5"/>
        <v>70.833333333333343</v>
      </c>
      <c r="AD16" s="62">
        <f t="shared" si="6"/>
        <v>50</v>
      </c>
      <c r="AE16" s="62">
        <f t="shared" si="7"/>
        <v>25</v>
      </c>
      <c r="AF16" s="62">
        <f t="shared" si="8"/>
        <v>33.333333333333329</v>
      </c>
      <c r="AG16" s="62">
        <f t="shared" si="9"/>
        <v>41.666666666666671</v>
      </c>
      <c r="AH16" s="62" t="str">
        <f t="shared" si="10"/>
        <v/>
      </c>
      <c r="AI16" s="62">
        <f t="shared" si="11"/>
        <v>33.333333333333329</v>
      </c>
      <c r="AJ16" s="62">
        <f t="shared" si="12"/>
        <v>16.666666666666664</v>
      </c>
      <c r="AK16" s="62" t="str">
        <f t="shared" si="13"/>
        <v/>
      </c>
      <c r="AL16" s="64"/>
      <c r="AM16" s="62" t="str">
        <f t="shared" si="14"/>
        <v/>
      </c>
      <c r="AN16" s="62" t="str">
        <f t="shared" si="15"/>
        <v/>
      </c>
      <c r="AO16" s="62" t="str">
        <f t="shared" si="16"/>
        <v/>
      </c>
      <c r="AP16" s="62" t="str">
        <f t="shared" si="17"/>
        <v/>
      </c>
      <c r="AQ16" s="62" t="str">
        <f t="shared" si="18"/>
        <v/>
      </c>
      <c r="AR16" s="62" t="str">
        <f t="shared" si="19"/>
        <v/>
      </c>
      <c r="AS16" s="62" t="str">
        <f t="shared" si="20"/>
        <v/>
      </c>
      <c r="AT16" s="62" t="str">
        <f t="shared" si="21"/>
        <v/>
      </c>
      <c r="AU16" s="62" t="str">
        <f t="shared" si="22"/>
        <v/>
      </c>
      <c r="AV16" s="62" t="str">
        <f t="shared" si="23"/>
        <v/>
      </c>
      <c r="AW16" s="64"/>
      <c r="AX16" s="62">
        <f t="shared" si="24"/>
        <v>9</v>
      </c>
      <c r="AY16" s="62">
        <f t="shared" si="25"/>
        <v>18</v>
      </c>
      <c r="AZ16" s="62">
        <f t="shared" si="26"/>
        <v>13</v>
      </c>
      <c r="BA16" s="62">
        <f t="shared" si="27"/>
        <v>7</v>
      </c>
      <c r="BB16" s="62">
        <f t="shared" si="28"/>
        <v>9</v>
      </c>
      <c r="BC16" s="62">
        <f t="shared" si="29"/>
        <v>11</v>
      </c>
      <c r="BD16" s="62" t="str">
        <f t="shared" si="30"/>
        <v/>
      </c>
      <c r="BE16" s="62">
        <f t="shared" si="31"/>
        <v>9</v>
      </c>
      <c r="BF16" s="62">
        <f t="shared" si="32"/>
        <v>5</v>
      </c>
      <c r="BG16" s="62" t="str">
        <f t="shared" si="33"/>
        <v/>
      </c>
    </row>
    <row r="17" spans="1:60" x14ac:dyDescent="0.2">
      <c r="A17" s="9">
        <v>14</v>
      </c>
      <c r="B17" s="10" t="s">
        <v>2453</v>
      </c>
      <c r="C17" s="50">
        <f>VLOOKUP($B17,'Peers-Inc or Ho'!$C$6:$G$28,5,FALSE)</f>
        <v>-1.9013328803390961E-2</v>
      </c>
      <c r="D17" s="11">
        <f>VLOOKUP($B17,'RD Peer Performance'!$B$1:$K$68,Ranking!D$1,)</f>
        <v>-18.16</v>
      </c>
      <c r="E17" s="11">
        <f>VLOOKUP($B17,'RD Peer Performance'!$B$1:$K$68,Ranking!E$1,)</f>
        <v>3.18</v>
      </c>
      <c r="F17" s="11">
        <f>VLOOKUP($B17,'RD Peer Performance'!$B$1:$K$68,Ranking!F$1,)</f>
        <v>-2.37</v>
      </c>
      <c r="G17" s="11">
        <f>VLOOKUP($B17,'RD Peer Performance'!$B$1:$K$68,Ranking!G$1,)</f>
        <v>3.18</v>
      </c>
      <c r="H17" s="11">
        <f>VLOOKUP($B17,'RD Peer Performance'!$B$1:$K$68,Ranking!H$1,)</f>
        <v>16.8</v>
      </c>
      <c r="I17" s="11">
        <f>VLOOKUP($B17,'RD Peer Performance'!$B$1:$K$68,Ranking!I$1,)</f>
        <v>-4.92</v>
      </c>
      <c r="J17" s="11">
        <f>VLOOKUP($B17,'RD Peer Performance'!$B$1:$K$68,Ranking!J$1,)</f>
        <v>-19.54</v>
      </c>
      <c r="K17" s="50" t="s">
        <v>28</v>
      </c>
      <c r="L17" s="11">
        <f>VLOOKUP($B17,'RD Peer Performance'!$B$1:$K$79,Ranking!L$1,)</f>
        <v>-7.66</v>
      </c>
      <c r="M17" s="11">
        <f>VLOOKUP($B17,'RD Peer Performance'!$B$1:$K$79,Ranking!M$1,)</f>
        <v>-1.01</v>
      </c>
      <c r="N17" s="50" t="s">
        <v>28</v>
      </c>
      <c r="O17" s="19">
        <v>1494.4739999999999</v>
      </c>
      <c r="P17" s="13"/>
      <c r="Q17" s="16"/>
      <c r="R17" s="15"/>
      <c r="S17" s="15"/>
      <c r="T17" s="15"/>
      <c r="U17" s="15"/>
      <c r="V17" s="15"/>
      <c r="W17" s="15"/>
      <c r="X17" s="15"/>
      <c r="Y17" s="15"/>
      <c r="Z17" s="15"/>
      <c r="AA17" s="32"/>
      <c r="AB17" s="62">
        <f t="shared" si="4"/>
        <v>90</v>
      </c>
      <c r="AC17" s="62">
        <f t="shared" si="5"/>
        <v>79.166666666666657</v>
      </c>
      <c r="AD17" s="62">
        <f t="shared" si="6"/>
        <v>12.5</v>
      </c>
      <c r="AE17" s="62">
        <f t="shared" si="7"/>
        <v>16.666666666666664</v>
      </c>
      <c r="AF17" s="62">
        <f t="shared" si="8"/>
        <v>58.333333333333336</v>
      </c>
      <c r="AG17" s="62">
        <f t="shared" si="9"/>
        <v>45.833333333333329</v>
      </c>
      <c r="AH17" s="62" t="str">
        <f t="shared" si="10"/>
        <v/>
      </c>
      <c r="AI17" s="62">
        <f t="shared" si="11"/>
        <v>91.666666666666657</v>
      </c>
      <c r="AJ17" s="62">
        <f t="shared" si="12"/>
        <v>95.833333333333343</v>
      </c>
      <c r="AK17" s="62" t="str">
        <f t="shared" si="13"/>
        <v/>
      </c>
      <c r="AL17" s="64"/>
      <c r="AM17" s="62" t="str">
        <f t="shared" si="14"/>
        <v/>
      </c>
      <c r="AN17" s="62" t="str">
        <f t="shared" si="15"/>
        <v/>
      </c>
      <c r="AO17" s="62" t="str">
        <f t="shared" si="16"/>
        <v/>
      </c>
      <c r="AP17" s="62" t="str">
        <f t="shared" si="17"/>
        <v/>
      </c>
      <c r="AQ17" s="62" t="str">
        <f t="shared" si="18"/>
        <v/>
      </c>
      <c r="AR17" s="62" t="str">
        <f t="shared" si="19"/>
        <v/>
      </c>
      <c r="AS17" s="62" t="str">
        <f t="shared" si="20"/>
        <v/>
      </c>
      <c r="AT17" s="62" t="str">
        <f t="shared" si="21"/>
        <v/>
      </c>
      <c r="AU17" s="62" t="str">
        <f t="shared" si="22"/>
        <v/>
      </c>
      <c r="AV17" s="62" t="str">
        <f t="shared" si="23"/>
        <v/>
      </c>
      <c r="AW17" s="64"/>
      <c r="AX17" s="62">
        <f t="shared" si="24"/>
        <v>19</v>
      </c>
      <c r="AY17" s="62">
        <f t="shared" si="25"/>
        <v>20</v>
      </c>
      <c r="AZ17" s="62">
        <f t="shared" si="26"/>
        <v>4</v>
      </c>
      <c r="BA17" s="62">
        <f t="shared" si="27"/>
        <v>5</v>
      </c>
      <c r="BB17" s="62">
        <f t="shared" si="28"/>
        <v>15</v>
      </c>
      <c r="BC17" s="62">
        <f t="shared" si="29"/>
        <v>12</v>
      </c>
      <c r="BD17" s="62" t="str">
        <f t="shared" si="30"/>
        <v/>
      </c>
      <c r="BE17" s="62">
        <f t="shared" si="31"/>
        <v>23</v>
      </c>
      <c r="BF17" s="62">
        <f t="shared" si="32"/>
        <v>24</v>
      </c>
      <c r="BG17" s="62" t="str">
        <f t="shared" si="33"/>
        <v/>
      </c>
    </row>
    <row r="18" spans="1:60" x14ac:dyDescent="0.2">
      <c r="A18" s="9">
        <v>15</v>
      </c>
      <c r="B18" s="10" t="s">
        <v>22</v>
      </c>
      <c r="C18" s="50">
        <f>VLOOKUP($B18,'Peers-Inc or Ho'!$C$6:$G$28,5,FALSE)</f>
        <v>0.34705052024037952</v>
      </c>
      <c r="D18" s="11">
        <f>VLOOKUP($B18,'RD Peer Performance'!$B$1:$K$68,Ranking!D$1,)</f>
        <v>-16.29</v>
      </c>
      <c r="E18" s="11">
        <f>VLOOKUP($B18,'RD Peer Performance'!$B$1:$K$68,Ranking!E$1,)</f>
        <v>1.44</v>
      </c>
      <c r="F18" s="11">
        <f>VLOOKUP($B18,'RD Peer Performance'!$B$1:$K$68,Ranking!F$1,)</f>
        <v>-1.98</v>
      </c>
      <c r="G18" s="11">
        <f>VLOOKUP($B18,'RD Peer Performance'!$B$1:$K$68,Ranking!G$1,)</f>
        <v>1.44</v>
      </c>
      <c r="H18" s="11">
        <f>VLOOKUP($B18,'RD Peer Performance'!$B$1:$K$68,Ranking!H$1,)</f>
        <v>12.12</v>
      </c>
      <c r="I18" s="11">
        <f>VLOOKUP($B18,'RD Peer Performance'!$B$1:$K$68,Ranking!I$1,)</f>
        <v>-5.05</v>
      </c>
      <c r="J18" s="11">
        <f>VLOOKUP($B18,'RD Peer Performance'!$B$1:$K$68,Ranking!J$1,)</f>
        <v>-18.3</v>
      </c>
      <c r="K18" s="50" t="s">
        <v>28</v>
      </c>
      <c r="L18" s="11">
        <f>VLOOKUP($B18,'RD Peer Performance'!$B$1:$K$79,Ranking!L$1,)</f>
        <v>-3.02</v>
      </c>
      <c r="M18" s="11">
        <f>VLOOKUP($B18,'RD Peer Performance'!$B$1:$K$79,Ranking!M$1,)</f>
        <v>2.86</v>
      </c>
      <c r="N18" s="50" t="s">
        <v>28</v>
      </c>
      <c r="O18" s="19"/>
      <c r="P18" s="13"/>
      <c r="Q18" s="16"/>
      <c r="R18" s="15"/>
      <c r="S18" s="15"/>
      <c r="T18" s="15"/>
      <c r="U18" s="15"/>
      <c r="V18" s="15"/>
      <c r="W18" s="15"/>
      <c r="X18" s="15"/>
      <c r="Y18" s="15"/>
      <c r="Z18" s="15"/>
      <c r="AA18" s="32"/>
      <c r="AB18" s="62">
        <f t="shared" si="4"/>
        <v>10</v>
      </c>
      <c r="AC18" s="62">
        <f t="shared" si="5"/>
        <v>29.166666666666668</v>
      </c>
      <c r="AD18" s="62">
        <f t="shared" si="6"/>
        <v>87.5</v>
      </c>
      <c r="AE18" s="62">
        <f t="shared" si="7"/>
        <v>75</v>
      </c>
      <c r="AF18" s="62">
        <f t="shared" si="8"/>
        <v>62.5</v>
      </c>
      <c r="AG18" s="62">
        <f t="shared" si="9"/>
        <v>33.333333333333329</v>
      </c>
      <c r="AH18" s="62" t="str">
        <f t="shared" si="10"/>
        <v/>
      </c>
      <c r="AI18" s="62">
        <f t="shared" si="11"/>
        <v>4.1666666666666661</v>
      </c>
      <c r="AJ18" s="62">
        <f t="shared" si="12"/>
        <v>4.1666666666666661</v>
      </c>
      <c r="AK18" s="62" t="str">
        <f t="shared" si="13"/>
        <v/>
      </c>
      <c r="AL18" s="64"/>
      <c r="AM18" s="62" t="str">
        <f t="shared" si="14"/>
        <v/>
      </c>
      <c r="AN18" s="62" t="str">
        <f t="shared" si="15"/>
        <v/>
      </c>
      <c r="AO18" s="62" t="str">
        <f t="shared" si="16"/>
        <v/>
      </c>
      <c r="AP18" s="62" t="str">
        <f t="shared" si="17"/>
        <v/>
      </c>
      <c r="AQ18" s="62" t="str">
        <f t="shared" si="18"/>
        <v/>
      </c>
      <c r="AR18" s="62" t="str">
        <f t="shared" si="19"/>
        <v/>
      </c>
      <c r="AS18" s="62" t="str">
        <f t="shared" si="20"/>
        <v/>
      </c>
      <c r="AT18" s="62" t="str">
        <f t="shared" si="21"/>
        <v/>
      </c>
      <c r="AU18" s="62" t="str">
        <f t="shared" si="22"/>
        <v/>
      </c>
      <c r="AV18" s="62" t="str">
        <f t="shared" si="23"/>
        <v/>
      </c>
      <c r="AW18" s="64"/>
      <c r="AX18" s="62">
        <f t="shared" si="24"/>
        <v>3</v>
      </c>
      <c r="AY18" s="62">
        <f t="shared" si="25"/>
        <v>8</v>
      </c>
      <c r="AZ18" s="62">
        <f t="shared" si="26"/>
        <v>22</v>
      </c>
      <c r="BA18" s="62">
        <f t="shared" si="27"/>
        <v>19</v>
      </c>
      <c r="BB18" s="62">
        <f t="shared" si="28"/>
        <v>16</v>
      </c>
      <c r="BC18" s="62">
        <f t="shared" si="29"/>
        <v>9</v>
      </c>
      <c r="BD18" s="62" t="str">
        <f t="shared" si="30"/>
        <v/>
      </c>
      <c r="BE18" s="62">
        <f t="shared" si="31"/>
        <v>2</v>
      </c>
      <c r="BF18" s="62">
        <f t="shared" si="32"/>
        <v>2</v>
      </c>
      <c r="BG18" s="62" t="str">
        <f t="shared" si="33"/>
        <v/>
      </c>
    </row>
    <row r="19" spans="1:60" x14ac:dyDescent="0.2">
      <c r="A19" s="9">
        <v>16</v>
      </c>
      <c r="B19" s="10" t="s">
        <v>19</v>
      </c>
      <c r="C19" s="50">
        <f>VLOOKUP($B19,'Peers-Inc or Ho'!$C$6:$G$28,5,FALSE)</f>
        <v>0.10153384411647777</v>
      </c>
      <c r="D19" s="11">
        <f>VLOOKUP($B19,'RD Peer Performance'!$B$1:$K$68,Ranking!D$1,)</f>
        <v>-17.809999999999999</v>
      </c>
      <c r="E19" s="11">
        <f>VLOOKUP($B19,'RD Peer Performance'!$B$1:$K$68,Ranking!E$1,)</f>
        <v>2.34</v>
      </c>
      <c r="F19" s="11">
        <f>VLOOKUP($B19,'RD Peer Performance'!$B$1:$K$68,Ranking!F$1,)</f>
        <v>-2.06</v>
      </c>
      <c r="G19" s="11">
        <f>VLOOKUP($B19,'RD Peer Performance'!$B$1:$K$68,Ranking!G$1,)</f>
        <v>2.34</v>
      </c>
      <c r="H19" s="11">
        <f>VLOOKUP($B19,'RD Peer Performance'!$B$1:$K$68,Ranking!H$1,)</f>
        <v>12.85</v>
      </c>
      <c r="I19" s="11">
        <f>VLOOKUP($B19,'RD Peer Performance'!$B$1:$K$68,Ranking!I$1,)</f>
        <v>-6.38</v>
      </c>
      <c r="J19" s="11">
        <f>VLOOKUP($B19,'RD Peer Performance'!$B$1:$K$68,Ranking!J$1,)</f>
        <v>-20.8</v>
      </c>
      <c r="K19" s="50" t="s">
        <v>28</v>
      </c>
      <c r="L19" s="11">
        <f>VLOOKUP($B19,'RD Peer Performance'!$B$1:$K$79,Ranking!L$1,)</f>
        <v>-6.62</v>
      </c>
      <c r="M19" s="11">
        <f>VLOOKUP($B19,'RD Peer Performance'!$B$1:$K$79,Ranking!M$1,)</f>
        <v>0.17</v>
      </c>
      <c r="N19" s="50" t="s">
        <v>28</v>
      </c>
      <c r="O19" s="19"/>
      <c r="P19" s="13"/>
      <c r="Q19" s="16"/>
      <c r="R19" s="15"/>
      <c r="S19" s="15"/>
      <c r="T19" s="15"/>
      <c r="U19" s="15"/>
      <c r="V19" s="15"/>
      <c r="W19" s="15"/>
      <c r="X19" s="15"/>
      <c r="Y19" s="15"/>
      <c r="Z19" s="15"/>
      <c r="AA19" s="32"/>
      <c r="AB19" s="62">
        <f t="shared" si="4"/>
        <v>60</v>
      </c>
      <c r="AC19" s="62">
        <f t="shared" si="5"/>
        <v>58.333333333333336</v>
      </c>
      <c r="AD19" s="62">
        <f t="shared" si="6"/>
        <v>54.166666666666664</v>
      </c>
      <c r="AE19" s="62">
        <f t="shared" si="7"/>
        <v>62.5</v>
      </c>
      <c r="AF19" s="62">
        <f t="shared" si="8"/>
        <v>95.833333333333343</v>
      </c>
      <c r="AG19" s="62">
        <f t="shared" si="9"/>
        <v>70.833333333333343</v>
      </c>
      <c r="AH19" s="62" t="str">
        <f t="shared" si="10"/>
        <v/>
      </c>
      <c r="AI19" s="62">
        <f t="shared" si="11"/>
        <v>79.166666666666657</v>
      </c>
      <c r="AJ19" s="62">
        <f t="shared" si="12"/>
        <v>75</v>
      </c>
      <c r="AK19" s="62" t="str">
        <f t="shared" si="13"/>
        <v/>
      </c>
      <c r="AL19" s="64"/>
      <c r="AM19" s="62" t="str">
        <f t="shared" si="14"/>
        <v/>
      </c>
      <c r="AN19" s="62" t="str">
        <f t="shared" si="15"/>
        <v/>
      </c>
      <c r="AO19" s="62" t="str">
        <f t="shared" si="16"/>
        <v/>
      </c>
      <c r="AP19" s="62" t="str">
        <f t="shared" si="17"/>
        <v/>
      </c>
      <c r="AQ19" s="62" t="str">
        <f t="shared" si="18"/>
        <v/>
      </c>
      <c r="AR19" s="62" t="str">
        <f t="shared" si="19"/>
        <v/>
      </c>
      <c r="AS19" s="62" t="str">
        <f t="shared" si="20"/>
        <v/>
      </c>
      <c r="AT19" s="62" t="str">
        <f t="shared" si="21"/>
        <v/>
      </c>
      <c r="AU19" s="62" t="str">
        <f t="shared" si="22"/>
        <v/>
      </c>
      <c r="AV19" s="62" t="str">
        <f t="shared" si="23"/>
        <v/>
      </c>
      <c r="AW19" s="64"/>
      <c r="AX19" s="62">
        <f t="shared" si="24"/>
        <v>13</v>
      </c>
      <c r="AY19" s="62">
        <f t="shared" si="25"/>
        <v>15</v>
      </c>
      <c r="AZ19" s="62">
        <f t="shared" si="26"/>
        <v>14</v>
      </c>
      <c r="BA19" s="62">
        <f t="shared" si="27"/>
        <v>16</v>
      </c>
      <c r="BB19" s="62">
        <f t="shared" si="28"/>
        <v>24</v>
      </c>
      <c r="BC19" s="62">
        <f t="shared" si="29"/>
        <v>18</v>
      </c>
      <c r="BD19" s="62" t="str">
        <f t="shared" si="30"/>
        <v/>
      </c>
      <c r="BE19" s="62">
        <f t="shared" si="31"/>
        <v>20</v>
      </c>
      <c r="BF19" s="62">
        <f t="shared" si="32"/>
        <v>19</v>
      </c>
      <c r="BG19" s="62" t="str">
        <f t="shared" si="33"/>
        <v/>
      </c>
    </row>
    <row r="20" spans="1:60" x14ac:dyDescent="0.2">
      <c r="A20" s="9">
        <v>17</v>
      </c>
      <c r="B20" s="10" t="s">
        <v>138</v>
      </c>
      <c r="C20" s="50" t="s">
        <v>28</v>
      </c>
      <c r="D20" s="11">
        <f>VLOOKUP($B20,'RD Peer Performance'!$B$1:$K$68,Ranking!D$1,)</f>
        <v>-20.54</v>
      </c>
      <c r="E20" s="11">
        <f>VLOOKUP($B20,'RD Peer Performance'!$B$1:$K$68,Ranking!E$1,)</f>
        <v>3.04</v>
      </c>
      <c r="F20" s="11">
        <f>VLOOKUP($B20,'RD Peer Performance'!$B$1:$K$68,Ranking!F$1,)</f>
        <v>-1.82</v>
      </c>
      <c r="G20" s="11">
        <f>VLOOKUP($B20,'RD Peer Performance'!$B$1:$K$68,Ranking!G$1,)</f>
        <v>3.04</v>
      </c>
      <c r="H20" s="11">
        <f>VLOOKUP($B20,'RD Peer Performance'!$B$1:$K$68,Ranking!H$1,)</f>
        <v>15.23</v>
      </c>
      <c r="I20" s="11">
        <f>VLOOKUP($B20,'RD Peer Performance'!$B$1:$K$68,Ranking!I$1,)</f>
        <v>-5.3</v>
      </c>
      <c r="J20" s="11">
        <f>VLOOKUP($B20,'RD Peer Performance'!$B$1:$K$68,Ranking!J$1,)</f>
        <v>-23.83</v>
      </c>
      <c r="K20" s="50" t="s">
        <v>28</v>
      </c>
      <c r="L20" s="11">
        <f>VLOOKUP($B20,'RD Peer Performance'!$B$1:$K$79,Ranking!L$1,)</f>
        <v>-6.47</v>
      </c>
      <c r="M20" s="11">
        <f>VLOOKUP($B20,'RD Peer Performance'!$B$1:$K$79,Ranking!M$1,)</f>
        <v>0.79</v>
      </c>
      <c r="N20" s="50" t="s">
        <v>28</v>
      </c>
      <c r="O20" s="19"/>
      <c r="P20" s="13"/>
      <c r="Q20" s="16"/>
      <c r="R20" s="15"/>
      <c r="S20" s="15"/>
      <c r="T20" s="15"/>
      <c r="U20" s="15"/>
      <c r="V20" s="15"/>
      <c r="W20" s="15"/>
      <c r="X20" s="15"/>
      <c r="Y20" s="15"/>
      <c r="Z20" s="15"/>
      <c r="AA20" s="32"/>
      <c r="AB20" s="62" t="str">
        <f t="shared" si="4"/>
        <v/>
      </c>
      <c r="AC20" s="62">
        <f t="shared" si="5"/>
        <v>91.666666666666657</v>
      </c>
      <c r="AD20" s="62">
        <f t="shared" si="6"/>
        <v>16.666666666666664</v>
      </c>
      <c r="AE20" s="62">
        <f t="shared" si="7"/>
        <v>20.833333333333336</v>
      </c>
      <c r="AF20" s="62">
        <f t="shared" si="8"/>
        <v>70.833333333333343</v>
      </c>
      <c r="AG20" s="62">
        <f t="shared" si="9"/>
        <v>91.666666666666657</v>
      </c>
      <c r="AH20" s="62" t="str">
        <f t="shared" si="10"/>
        <v/>
      </c>
      <c r="AI20" s="62">
        <f t="shared" si="11"/>
        <v>75</v>
      </c>
      <c r="AJ20" s="62">
        <f t="shared" si="12"/>
        <v>62.5</v>
      </c>
      <c r="AK20" s="62" t="str">
        <f t="shared" si="13"/>
        <v/>
      </c>
      <c r="AL20" s="64"/>
      <c r="AM20" s="62" t="str">
        <f t="shared" si="14"/>
        <v/>
      </c>
      <c r="AN20" s="62" t="str">
        <f t="shared" si="15"/>
        <v/>
      </c>
      <c r="AO20" s="62" t="str">
        <f t="shared" si="16"/>
        <v/>
      </c>
      <c r="AP20" s="62" t="str">
        <f t="shared" si="17"/>
        <v/>
      </c>
      <c r="AQ20" s="62" t="str">
        <f t="shared" si="18"/>
        <v/>
      </c>
      <c r="AR20" s="62" t="str">
        <f t="shared" si="19"/>
        <v/>
      </c>
      <c r="AS20" s="62" t="str">
        <f t="shared" si="20"/>
        <v/>
      </c>
      <c r="AT20" s="62" t="str">
        <f t="shared" si="21"/>
        <v/>
      </c>
      <c r="AU20" s="62" t="str">
        <f t="shared" si="22"/>
        <v/>
      </c>
      <c r="AV20" s="62" t="str">
        <f t="shared" si="23"/>
        <v/>
      </c>
      <c r="AW20" s="64"/>
      <c r="AX20" s="62" t="str">
        <f t="shared" si="24"/>
        <v/>
      </c>
      <c r="AY20" s="62">
        <f t="shared" si="25"/>
        <v>23</v>
      </c>
      <c r="AZ20" s="62">
        <f t="shared" si="26"/>
        <v>5</v>
      </c>
      <c r="BA20" s="62">
        <f t="shared" si="27"/>
        <v>6</v>
      </c>
      <c r="BB20" s="62">
        <f t="shared" si="28"/>
        <v>18</v>
      </c>
      <c r="BC20" s="62">
        <f t="shared" si="29"/>
        <v>23</v>
      </c>
      <c r="BD20" s="62" t="str">
        <f t="shared" si="30"/>
        <v/>
      </c>
      <c r="BE20" s="62">
        <f t="shared" si="31"/>
        <v>19</v>
      </c>
      <c r="BF20" s="62">
        <f t="shared" si="32"/>
        <v>16</v>
      </c>
      <c r="BG20" s="62" t="str">
        <f t="shared" si="33"/>
        <v/>
      </c>
    </row>
    <row r="21" spans="1:60" x14ac:dyDescent="0.2">
      <c r="A21" s="9">
        <v>18</v>
      </c>
      <c r="B21" s="10" t="s">
        <v>139</v>
      </c>
      <c r="C21" s="50">
        <f>VLOOKUP($B21,'Peers-Inc or Ho'!$C$6:$G$28,5,FALSE)</f>
        <v>0.13130068249842047</v>
      </c>
      <c r="D21" s="11">
        <f>VLOOKUP($B21,'RD Peer Performance'!$B$1:$K$68,Ranking!D$1,)</f>
        <v>-17.84</v>
      </c>
      <c r="E21" s="11">
        <f>VLOOKUP($B21,'RD Peer Performance'!$B$1:$K$68,Ranking!E$1,)</f>
        <v>3.88</v>
      </c>
      <c r="F21" s="11">
        <f>VLOOKUP($B21,'RD Peer Performance'!$B$1:$K$68,Ranking!F$1,)</f>
        <v>-1.89</v>
      </c>
      <c r="G21" s="11">
        <f>VLOOKUP($B21,'RD Peer Performance'!$B$1:$K$68,Ranking!G$1,)</f>
        <v>3.88</v>
      </c>
      <c r="H21" s="11">
        <f>VLOOKUP($B21,'RD Peer Performance'!$B$1:$K$68,Ranking!H$1,)</f>
        <v>19.75</v>
      </c>
      <c r="I21" s="11">
        <f>VLOOKUP($B21,'RD Peer Performance'!$B$1:$K$68,Ranking!I$1,)</f>
        <v>-1.92</v>
      </c>
      <c r="J21" s="11">
        <f>VLOOKUP($B21,'RD Peer Performance'!$B$1:$K$68,Ranking!J$1,)</f>
        <v>-19.989999999999998</v>
      </c>
      <c r="K21" s="50" t="s">
        <v>28</v>
      </c>
      <c r="L21" s="11">
        <f>VLOOKUP($B21,'RD Peer Performance'!$B$1:$K$79,Ranking!L$1,)</f>
        <v>-5.12</v>
      </c>
      <c r="M21" s="11">
        <f>VLOOKUP($B21,'RD Peer Performance'!$B$1:$K$79,Ranking!M$1,)</f>
        <v>1.52</v>
      </c>
      <c r="N21" s="50" t="s">
        <v>28</v>
      </c>
      <c r="O21" s="19"/>
      <c r="P21" s="13"/>
      <c r="Q21" s="16"/>
      <c r="R21" s="15"/>
      <c r="S21" s="15"/>
      <c r="T21" s="15"/>
      <c r="U21" s="15"/>
      <c r="V21" s="15"/>
      <c r="W21" s="15"/>
      <c r="X21" s="15"/>
      <c r="Y21" s="15"/>
      <c r="Z21" s="15"/>
      <c r="AA21" s="32"/>
      <c r="AB21" s="62">
        <f t="shared" si="4"/>
        <v>50</v>
      </c>
      <c r="AC21" s="62">
        <f t="shared" si="5"/>
        <v>66.666666666666657</v>
      </c>
      <c r="AD21" s="62">
        <f t="shared" si="6"/>
        <v>1</v>
      </c>
      <c r="AE21" s="62">
        <f t="shared" si="7"/>
        <v>1</v>
      </c>
      <c r="AF21" s="62">
        <f t="shared" si="8"/>
        <v>12.5</v>
      </c>
      <c r="AG21" s="62">
        <f t="shared" si="9"/>
        <v>58.333333333333336</v>
      </c>
      <c r="AH21" s="62" t="str">
        <f t="shared" si="10"/>
        <v/>
      </c>
      <c r="AI21" s="62">
        <f t="shared" si="11"/>
        <v>25</v>
      </c>
      <c r="AJ21" s="62">
        <f t="shared" si="12"/>
        <v>29.166666666666668</v>
      </c>
      <c r="AK21" s="62" t="str">
        <f t="shared" si="13"/>
        <v/>
      </c>
      <c r="AL21" s="64"/>
      <c r="AM21" s="62" t="str">
        <f t="shared" si="14"/>
        <v/>
      </c>
      <c r="AN21" s="62" t="str">
        <f t="shared" si="15"/>
        <v/>
      </c>
      <c r="AO21" s="62" t="str">
        <f t="shared" si="16"/>
        <v/>
      </c>
      <c r="AP21" s="62" t="str">
        <f t="shared" si="17"/>
        <v/>
      </c>
      <c r="AQ21" s="62" t="str">
        <f t="shared" si="18"/>
        <v/>
      </c>
      <c r="AR21" s="62" t="str">
        <f t="shared" si="19"/>
        <v/>
      </c>
      <c r="AS21" s="62" t="str">
        <f t="shared" si="20"/>
        <v/>
      </c>
      <c r="AT21" s="62" t="str">
        <f t="shared" si="21"/>
        <v/>
      </c>
      <c r="AU21" s="62" t="str">
        <f t="shared" si="22"/>
        <v/>
      </c>
      <c r="AV21" s="62" t="str">
        <f t="shared" si="23"/>
        <v/>
      </c>
      <c r="AW21" s="64"/>
      <c r="AX21" s="62">
        <f t="shared" si="24"/>
        <v>11</v>
      </c>
      <c r="AY21" s="62">
        <f t="shared" si="25"/>
        <v>17</v>
      </c>
      <c r="AZ21" s="62">
        <f t="shared" si="26"/>
        <v>1</v>
      </c>
      <c r="BA21" s="62">
        <f t="shared" si="27"/>
        <v>1</v>
      </c>
      <c r="BB21" s="62">
        <f t="shared" si="28"/>
        <v>4</v>
      </c>
      <c r="BC21" s="62">
        <f t="shared" si="29"/>
        <v>15</v>
      </c>
      <c r="BD21" s="62" t="str">
        <f t="shared" si="30"/>
        <v/>
      </c>
      <c r="BE21" s="62">
        <f t="shared" si="31"/>
        <v>7</v>
      </c>
      <c r="BF21" s="62">
        <f t="shared" si="32"/>
        <v>8</v>
      </c>
      <c r="BG21" s="62" t="str">
        <f t="shared" si="33"/>
        <v/>
      </c>
    </row>
    <row r="22" spans="1:60" x14ac:dyDescent="0.2">
      <c r="A22" s="9">
        <v>19</v>
      </c>
      <c r="B22" s="10" t="s">
        <v>2621</v>
      </c>
      <c r="C22" s="50" t="s">
        <v>28</v>
      </c>
      <c r="D22" s="11">
        <f>VLOOKUP($B22,'RD Peer Performance'!$B$1:$K$68,Ranking!D$1,)</f>
        <v>-14.36</v>
      </c>
      <c r="E22" s="11">
        <f>VLOOKUP($B22,'RD Peer Performance'!$B$1:$K$68,Ranking!E$1,)</f>
        <v>2.4500000000000002</v>
      </c>
      <c r="F22" s="11">
        <f>VLOOKUP($B22,'RD Peer Performance'!$B$1:$K$68,Ranking!F$1,)</f>
        <v>-2.2000000000000002</v>
      </c>
      <c r="G22" s="11">
        <f>VLOOKUP($B22,'RD Peer Performance'!$B$1:$K$68,Ranking!G$1,)</f>
        <v>2.4500000000000002</v>
      </c>
      <c r="H22" s="11">
        <f>VLOOKUP($B22,'RD Peer Performance'!$B$1:$K$68,Ranking!H$1,)</f>
        <v>13.63</v>
      </c>
      <c r="I22" s="11">
        <f>VLOOKUP($B22,'RD Peer Performance'!$B$1:$K$68,Ranking!I$1,)</f>
        <v>-2.71</v>
      </c>
      <c r="J22" s="11">
        <f>VLOOKUP($B22,'RD Peer Performance'!$B$1:$K$68,Ranking!J$1,)</f>
        <v>-16.77</v>
      </c>
      <c r="K22" s="50" t="s">
        <v>28</v>
      </c>
      <c r="L22" s="11">
        <f>VLOOKUP($B22,'RD Peer Performance'!$B$1:$K$79,Ranking!L$1,)</f>
        <v>-4.6500000000000004</v>
      </c>
      <c r="M22" s="11">
        <f>VLOOKUP($B22,'RD Peer Performance'!$B$1:$K$79,Ranking!M$1,)</f>
        <v>1.47</v>
      </c>
      <c r="N22" s="50" t="s">
        <v>28</v>
      </c>
      <c r="O22" s="19"/>
      <c r="P22" s="13"/>
      <c r="Q22" s="16"/>
      <c r="R22" s="15"/>
      <c r="S22" s="15"/>
      <c r="T22" s="15"/>
      <c r="U22" s="15"/>
      <c r="V22" s="15"/>
      <c r="W22" s="15"/>
      <c r="X22" s="15"/>
      <c r="Y22" s="15"/>
      <c r="Z22" s="15"/>
      <c r="AA22" s="32"/>
      <c r="AB22" s="62" t="str">
        <f t="shared" si="4"/>
        <v/>
      </c>
      <c r="AC22" s="62">
        <f t="shared" si="5"/>
        <v>12.5</v>
      </c>
      <c r="AD22" s="62">
        <f t="shared" si="6"/>
        <v>45.833333333333329</v>
      </c>
      <c r="AE22" s="62">
        <f t="shared" si="7"/>
        <v>45.833333333333329</v>
      </c>
      <c r="AF22" s="62">
        <f t="shared" si="8"/>
        <v>16.666666666666664</v>
      </c>
      <c r="AG22" s="62">
        <f t="shared" si="9"/>
        <v>8.3333333333333321</v>
      </c>
      <c r="AH22" s="62" t="str">
        <f t="shared" si="10"/>
        <v/>
      </c>
      <c r="AI22" s="62">
        <f t="shared" si="11"/>
        <v>20.833333333333336</v>
      </c>
      <c r="AJ22" s="62">
        <f t="shared" si="12"/>
        <v>37.5</v>
      </c>
      <c r="AK22" s="62" t="str">
        <f t="shared" si="13"/>
        <v/>
      </c>
      <c r="AL22" s="64"/>
      <c r="AM22" s="62" t="str">
        <f t="shared" si="14"/>
        <v/>
      </c>
      <c r="AN22" s="62" t="str">
        <f t="shared" si="15"/>
        <v/>
      </c>
      <c r="AO22" s="62" t="str">
        <f t="shared" si="16"/>
        <v/>
      </c>
      <c r="AP22" s="62" t="str">
        <f t="shared" si="17"/>
        <v/>
      </c>
      <c r="AQ22" s="62" t="str">
        <f t="shared" si="18"/>
        <v/>
      </c>
      <c r="AR22" s="62" t="str">
        <f t="shared" si="19"/>
        <v/>
      </c>
      <c r="AS22" s="62" t="str">
        <f t="shared" si="20"/>
        <v/>
      </c>
      <c r="AT22" s="62" t="str">
        <f t="shared" si="21"/>
        <v/>
      </c>
      <c r="AU22" s="62" t="str">
        <f t="shared" si="22"/>
        <v/>
      </c>
      <c r="AV22" s="62" t="str">
        <f t="shared" si="23"/>
        <v/>
      </c>
      <c r="AW22" s="64"/>
      <c r="AX22" s="62" t="str">
        <f t="shared" si="24"/>
        <v/>
      </c>
      <c r="AY22" s="62">
        <f t="shared" si="25"/>
        <v>4</v>
      </c>
      <c r="AZ22" s="62">
        <f t="shared" si="26"/>
        <v>12</v>
      </c>
      <c r="BA22" s="62">
        <f t="shared" si="27"/>
        <v>12</v>
      </c>
      <c r="BB22" s="62">
        <f t="shared" si="28"/>
        <v>5</v>
      </c>
      <c r="BC22" s="62">
        <f t="shared" si="29"/>
        <v>3</v>
      </c>
      <c r="BD22" s="62" t="str">
        <f t="shared" si="30"/>
        <v/>
      </c>
      <c r="BE22" s="62">
        <f t="shared" si="31"/>
        <v>6</v>
      </c>
      <c r="BF22" s="62">
        <f t="shared" si="32"/>
        <v>10</v>
      </c>
      <c r="BG22" s="62" t="str">
        <f t="shared" si="33"/>
        <v/>
      </c>
    </row>
    <row r="23" spans="1:60" x14ac:dyDescent="0.2">
      <c r="A23" s="9">
        <v>20</v>
      </c>
      <c r="B23" s="10" t="s">
        <v>26</v>
      </c>
      <c r="C23" s="50">
        <f>VLOOKUP($B23,'Peers-Inc or Ho'!$C$6:$G$28,5,FALSE)</f>
        <v>8.6964334995604815E-3</v>
      </c>
      <c r="D23" s="11">
        <f>VLOOKUP($B23,'RD Peer Performance'!$B$1:$K$68,Ranking!D$1,)</f>
        <v>-17.78</v>
      </c>
      <c r="E23" s="11">
        <f>VLOOKUP($B23,'RD Peer Performance'!$B$1:$K$68,Ranking!E$1,)</f>
        <v>3.79</v>
      </c>
      <c r="F23" s="11">
        <f>VLOOKUP($B23,'RD Peer Performance'!$B$1:$K$68,Ranking!F$1,)</f>
        <v>-1.87</v>
      </c>
      <c r="G23" s="11">
        <f>VLOOKUP($B23,'RD Peer Performance'!$B$1:$K$68,Ranking!G$1,)</f>
        <v>3.79</v>
      </c>
      <c r="H23" s="11">
        <f>VLOOKUP($B23,'RD Peer Performance'!$B$1:$K$68,Ranking!H$1,)</f>
        <v>19.14</v>
      </c>
      <c r="I23" s="11">
        <f>VLOOKUP($B23,'RD Peer Performance'!$B$1:$K$68,Ranking!I$1,)</f>
        <v>-1.54</v>
      </c>
      <c r="J23" s="11">
        <f>VLOOKUP($B23,'RD Peer Performance'!$B$1:$K$68,Ranking!J$1,)</f>
        <v>-20.43</v>
      </c>
      <c r="K23" s="50" t="s">
        <v>28</v>
      </c>
      <c r="L23" s="11">
        <f>VLOOKUP($B23,'RD Peer Performance'!$B$1:$K$79,Ranking!L$1,)</f>
        <v>-6.02</v>
      </c>
      <c r="M23" s="11">
        <f>VLOOKUP($B23,'RD Peer Performance'!$B$1:$K$79,Ranking!M$1,)</f>
        <v>0.06</v>
      </c>
      <c r="N23" s="50" t="s">
        <v>28</v>
      </c>
      <c r="O23" s="19">
        <v>1811.08</v>
      </c>
      <c r="P23" s="13"/>
      <c r="Q23" s="16"/>
      <c r="R23" s="15"/>
      <c r="S23" s="15"/>
      <c r="T23" s="15"/>
      <c r="U23" s="15"/>
      <c r="V23" s="15"/>
      <c r="W23" s="15"/>
      <c r="X23" s="15"/>
      <c r="Y23" s="15"/>
      <c r="Z23" s="15"/>
      <c r="AA23" s="32"/>
      <c r="AB23" s="62">
        <f t="shared" si="4"/>
        <v>80</v>
      </c>
      <c r="AC23" s="62">
        <f t="shared" si="5"/>
        <v>54.166666666666664</v>
      </c>
      <c r="AD23" s="62">
        <f t="shared" si="6"/>
        <v>4.1666666666666661</v>
      </c>
      <c r="AE23" s="62">
        <f t="shared" si="7"/>
        <v>4.1666666666666661</v>
      </c>
      <c r="AF23" s="62">
        <f t="shared" si="8"/>
        <v>8.3333333333333321</v>
      </c>
      <c r="AG23" s="62">
        <f t="shared" si="9"/>
        <v>66.666666666666657</v>
      </c>
      <c r="AH23" s="62" t="str">
        <f t="shared" si="10"/>
        <v/>
      </c>
      <c r="AI23" s="62">
        <f t="shared" si="11"/>
        <v>58.333333333333336</v>
      </c>
      <c r="AJ23" s="62">
        <f t="shared" si="12"/>
        <v>79.166666666666657</v>
      </c>
      <c r="AK23" s="62" t="str">
        <f t="shared" si="13"/>
        <v/>
      </c>
      <c r="AL23" s="64"/>
      <c r="AM23" s="62" t="str">
        <f t="shared" si="14"/>
        <v/>
      </c>
      <c r="AN23" s="62" t="str">
        <f t="shared" si="15"/>
        <v/>
      </c>
      <c r="AO23" s="62" t="str">
        <f t="shared" si="16"/>
        <v/>
      </c>
      <c r="AP23" s="62" t="str">
        <f t="shared" si="17"/>
        <v/>
      </c>
      <c r="AQ23" s="62" t="str">
        <f t="shared" si="18"/>
        <v/>
      </c>
      <c r="AR23" s="62" t="str">
        <f t="shared" si="19"/>
        <v/>
      </c>
      <c r="AS23" s="62" t="str">
        <f t="shared" si="20"/>
        <v/>
      </c>
      <c r="AT23" s="62" t="str">
        <f t="shared" si="21"/>
        <v/>
      </c>
      <c r="AU23" s="62" t="str">
        <f t="shared" si="22"/>
        <v/>
      </c>
      <c r="AV23" s="62" t="str">
        <f t="shared" si="23"/>
        <v/>
      </c>
      <c r="AW23" s="64"/>
      <c r="AX23" s="62">
        <f t="shared" si="24"/>
        <v>17</v>
      </c>
      <c r="AY23" s="62">
        <f t="shared" si="25"/>
        <v>14</v>
      </c>
      <c r="AZ23" s="62">
        <f t="shared" si="26"/>
        <v>2</v>
      </c>
      <c r="BA23" s="62">
        <f t="shared" si="27"/>
        <v>2</v>
      </c>
      <c r="BB23" s="62">
        <f t="shared" si="28"/>
        <v>3</v>
      </c>
      <c r="BC23" s="62">
        <f t="shared" si="29"/>
        <v>17</v>
      </c>
      <c r="BD23" s="62" t="str">
        <f t="shared" si="30"/>
        <v/>
      </c>
      <c r="BE23" s="62">
        <f t="shared" si="31"/>
        <v>15</v>
      </c>
      <c r="BF23" s="62">
        <f t="shared" si="32"/>
        <v>20</v>
      </c>
      <c r="BG23" s="62" t="str">
        <f t="shared" si="33"/>
        <v/>
      </c>
    </row>
    <row r="24" spans="1:60" x14ac:dyDescent="0.2">
      <c r="A24" s="9">
        <v>21</v>
      </c>
      <c r="B24" s="10" t="s">
        <v>2180</v>
      </c>
      <c r="C24" s="50" t="s">
        <v>28</v>
      </c>
      <c r="D24" s="11">
        <f>VLOOKUP($B24,'RD Peer Performance'!$B$1:$K$68,Ranking!D$1,)</f>
        <v>-17.91</v>
      </c>
      <c r="E24" s="11">
        <f>VLOOKUP($B24,'RD Peer Performance'!$B$1:$K$68,Ranking!E$1,)</f>
        <v>2.5099999999999998</v>
      </c>
      <c r="F24" s="11">
        <f>VLOOKUP($B24,'RD Peer Performance'!$B$1:$K$68,Ranking!F$1,)</f>
        <v>-1.91</v>
      </c>
      <c r="G24" s="11">
        <f>VLOOKUP($B24,'RD Peer Performance'!$B$1:$K$68,Ranking!G$1,)</f>
        <v>2.5099999999999998</v>
      </c>
      <c r="H24" s="11">
        <f>VLOOKUP($B24,'RD Peer Performance'!$B$1:$K$68,Ranking!H$1,)</f>
        <v>12.93</v>
      </c>
      <c r="I24" s="11">
        <f>VLOOKUP($B24,'RD Peer Performance'!$B$1:$K$68,Ranking!I$1,)</f>
        <v>-6.09</v>
      </c>
      <c r="J24" s="11">
        <f>VLOOKUP($B24,'RD Peer Performance'!$B$1:$K$68,Ranking!J$1,)</f>
        <v>-20.98</v>
      </c>
      <c r="K24" s="50" t="s">
        <v>28</v>
      </c>
      <c r="L24" s="11">
        <f>VLOOKUP($B24,'RD Peer Performance'!$B$1:$K$79,Ranking!L$1,)</f>
        <v>-5.45</v>
      </c>
      <c r="M24" s="11">
        <f>VLOOKUP($B24,'RD Peer Performance'!$B$1:$K$79,Ranking!M$1,)</f>
        <v>1.84</v>
      </c>
      <c r="N24" s="50" t="s">
        <v>28</v>
      </c>
      <c r="O24" s="19">
        <v>2374.884</v>
      </c>
      <c r="P24" s="13"/>
      <c r="Q24" s="16"/>
      <c r="R24" s="15"/>
      <c r="S24" s="15"/>
      <c r="T24" s="15"/>
      <c r="U24" s="15"/>
      <c r="V24" s="15"/>
      <c r="W24" s="15"/>
      <c r="X24" s="15"/>
      <c r="Y24" s="15"/>
      <c r="Z24" s="15"/>
      <c r="AA24" s="32"/>
      <c r="AB24" s="62" t="str">
        <f t="shared" si="4"/>
        <v/>
      </c>
      <c r="AC24" s="62">
        <f t="shared" si="5"/>
        <v>75</v>
      </c>
      <c r="AD24" s="62">
        <f t="shared" si="6"/>
        <v>41.666666666666671</v>
      </c>
      <c r="AE24" s="62">
        <f t="shared" si="7"/>
        <v>58.333333333333336</v>
      </c>
      <c r="AF24" s="62">
        <f t="shared" si="8"/>
        <v>87.5</v>
      </c>
      <c r="AG24" s="62">
        <f t="shared" si="9"/>
        <v>75</v>
      </c>
      <c r="AH24" s="62" t="str">
        <f t="shared" si="10"/>
        <v/>
      </c>
      <c r="AI24" s="62">
        <f t="shared" si="11"/>
        <v>41.666666666666671</v>
      </c>
      <c r="AJ24" s="62">
        <f t="shared" si="12"/>
        <v>20.833333333333336</v>
      </c>
      <c r="AK24" s="62" t="str">
        <f t="shared" si="13"/>
        <v/>
      </c>
      <c r="AL24" s="64"/>
      <c r="AM24" s="62" t="str">
        <f t="shared" si="14"/>
        <v/>
      </c>
      <c r="AN24" s="62" t="str">
        <f t="shared" si="15"/>
        <v/>
      </c>
      <c r="AO24" s="62" t="str">
        <f t="shared" si="16"/>
        <v/>
      </c>
      <c r="AP24" s="62" t="str">
        <f t="shared" si="17"/>
        <v/>
      </c>
      <c r="AQ24" s="62" t="str">
        <f t="shared" si="18"/>
        <v/>
      </c>
      <c r="AR24" s="62" t="str">
        <f t="shared" si="19"/>
        <v/>
      </c>
      <c r="AS24" s="62" t="str">
        <f t="shared" si="20"/>
        <v/>
      </c>
      <c r="AT24" s="62" t="str">
        <f t="shared" si="21"/>
        <v/>
      </c>
      <c r="AU24" s="62" t="str">
        <f t="shared" si="22"/>
        <v/>
      </c>
      <c r="AV24" s="62" t="str">
        <f t="shared" si="23"/>
        <v/>
      </c>
      <c r="AW24" s="64"/>
      <c r="AX24" s="62" t="str">
        <f t="shared" si="24"/>
        <v/>
      </c>
      <c r="AY24" s="62">
        <f t="shared" si="25"/>
        <v>19</v>
      </c>
      <c r="AZ24" s="62">
        <f t="shared" si="26"/>
        <v>11</v>
      </c>
      <c r="BA24" s="62">
        <f t="shared" si="27"/>
        <v>15</v>
      </c>
      <c r="BB24" s="62">
        <f t="shared" si="28"/>
        <v>22</v>
      </c>
      <c r="BC24" s="62">
        <f t="shared" si="29"/>
        <v>19</v>
      </c>
      <c r="BD24" s="62" t="str">
        <f t="shared" si="30"/>
        <v/>
      </c>
      <c r="BE24" s="62">
        <f t="shared" si="31"/>
        <v>11</v>
      </c>
      <c r="BF24" s="62">
        <f t="shared" si="32"/>
        <v>6</v>
      </c>
      <c r="BG24" s="62" t="str">
        <f t="shared" si="33"/>
        <v/>
      </c>
    </row>
    <row r="25" spans="1:60" x14ac:dyDescent="0.2">
      <c r="A25" s="9">
        <v>22</v>
      </c>
      <c r="B25" s="10" t="s">
        <v>141</v>
      </c>
      <c r="C25" s="50">
        <f>VLOOKUP($B25,'Peers-Inc or Ho'!$C$6:$G$28,5,FALSE)</f>
        <v>7.7218797640352718E-3</v>
      </c>
      <c r="D25" s="11">
        <f>VLOOKUP($B25,'RD Peer Performance'!$B$1:$K$68,Ranking!D$1,)</f>
        <v>-17.07</v>
      </c>
      <c r="E25" s="11">
        <f>VLOOKUP($B25,'RD Peer Performance'!$B$1:$K$68,Ranking!E$1,)</f>
        <v>3.62</v>
      </c>
      <c r="F25" s="11">
        <f>VLOOKUP($B25,'RD Peer Performance'!$B$1:$K$68,Ranking!F$1,)</f>
        <v>-2.0299999999999998</v>
      </c>
      <c r="G25" s="11">
        <f>VLOOKUP($B25,'RD Peer Performance'!$B$1:$K$68,Ranking!G$1,)</f>
        <v>3.62</v>
      </c>
      <c r="H25" s="11">
        <f>VLOOKUP($B25,'RD Peer Performance'!$B$1:$K$68,Ranking!H$1,)</f>
        <v>18.75</v>
      </c>
      <c r="I25" s="11">
        <f>VLOOKUP($B25,'RD Peer Performance'!$B$1:$K$68,Ranking!I$1,)</f>
        <v>-0.51</v>
      </c>
      <c r="J25" s="11">
        <f>VLOOKUP($B25,'RD Peer Performance'!$B$1:$K$68,Ranking!J$1,)</f>
        <v>-21.31</v>
      </c>
      <c r="K25" s="50" t="s">
        <v>28</v>
      </c>
      <c r="L25" s="11">
        <f>VLOOKUP($B25,'RD Peer Performance'!$B$1:$K$79,Ranking!L$1,)</f>
        <v>-5.36</v>
      </c>
      <c r="M25" s="11">
        <f>VLOOKUP($B25,'RD Peer Performance'!$B$1:$K$79,Ranking!M$1,)</f>
        <v>1.52</v>
      </c>
      <c r="N25" s="50" t="s">
        <v>28</v>
      </c>
      <c r="O25" s="19">
        <v>3441.904</v>
      </c>
      <c r="P25" s="13"/>
      <c r="Q25" s="16"/>
      <c r="R25" s="15"/>
      <c r="S25" s="15"/>
      <c r="T25" s="15"/>
      <c r="U25" s="15"/>
      <c r="V25" s="15"/>
      <c r="W25" s="15"/>
      <c r="X25" s="15"/>
      <c r="Y25" s="15"/>
      <c r="Z25" s="15"/>
      <c r="AA25" s="32"/>
      <c r="AB25" s="62">
        <f t="shared" si="4"/>
        <v>85</v>
      </c>
      <c r="AC25" s="62">
        <f t="shared" si="5"/>
        <v>37.5</v>
      </c>
      <c r="AD25" s="62">
        <f t="shared" si="6"/>
        <v>8.3333333333333321</v>
      </c>
      <c r="AE25" s="62">
        <f t="shared" si="7"/>
        <v>8.3333333333333321</v>
      </c>
      <c r="AF25" s="62">
        <f t="shared" si="8"/>
        <v>4.1666666666666661</v>
      </c>
      <c r="AG25" s="62">
        <f t="shared" si="9"/>
        <v>79.166666666666657</v>
      </c>
      <c r="AH25" s="62" t="str">
        <f t="shared" si="10"/>
        <v/>
      </c>
      <c r="AI25" s="62">
        <f t="shared" si="11"/>
        <v>37.5</v>
      </c>
      <c r="AJ25" s="62">
        <f t="shared" si="12"/>
        <v>29.166666666666668</v>
      </c>
      <c r="AK25" s="62" t="str">
        <f t="shared" si="13"/>
        <v/>
      </c>
      <c r="AL25" s="64"/>
      <c r="AM25" s="62" t="str">
        <f t="shared" si="14"/>
        <v/>
      </c>
      <c r="AN25" s="62" t="str">
        <f t="shared" si="15"/>
        <v/>
      </c>
      <c r="AO25" s="62" t="str">
        <f t="shared" si="16"/>
        <v/>
      </c>
      <c r="AP25" s="62" t="str">
        <f t="shared" si="17"/>
        <v/>
      </c>
      <c r="AQ25" s="62" t="str">
        <f t="shared" si="18"/>
        <v/>
      </c>
      <c r="AR25" s="62" t="str">
        <f t="shared" si="19"/>
        <v/>
      </c>
      <c r="AS25" s="62" t="str">
        <f t="shared" si="20"/>
        <v/>
      </c>
      <c r="AT25" s="62" t="str">
        <f t="shared" si="21"/>
        <v/>
      </c>
      <c r="AU25" s="62" t="str">
        <f t="shared" si="22"/>
        <v/>
      </c>
      <c r="AV25" s="62" t="str">
        <f t="shared" si="23"/>
        <v/>
      </c>
      <c r="AW25" s="64"/>
      <c r="AX25" s="62">
        <f t="shared" si="24"/>
        <v>18</v>
      </c>
      <c r="AY25" s="62">
        <f t="shared" si="25"/>
        <v>10</v>
      </c>
      <c r="AZ25" s="62">
        <f t="shared" si="26"/>
        <v>3</v>
      </c>
      <c r="BA25" s="62">
        <f t="shared" si="27"/>
        <v>3</v>
      </c>
      <c r="BB25" s="62">
        <f t="shared" si="28"/>
        <v>2</v>
      </c>
      <c r="BC25" s="62">
        <f t="shared" si="29"/>
        <v>20</v>
      </c>
      <c r="BD25" s="62" t="str">
        <f t="shared" si="30"/>
        <v/>
      </c>
      <c r="BE25" s="62">
        <f t="shared" si="31"/>
        <v>10</v>
      </c>
      <c r="BF25" s="62">
        <f t="shared" si="32"/>
        <v>8</v>
      </c>
      <c r="BG25" s="62" t="str">
        <f t="shared" si="33"/>
        <v/>
      </c>
    </row>
    <row r="26" spans="1:60" x14ac:dyDescent="0.2">
      <c r="A26" s="9">
        <v>23</v>
      </c>
      <c r="B26" s="10" t="s">
        <v>142</v>
      </c>
      <c r="C26" s="50">
        <f>VLOOKUP($B26,'Peers-Inc or Ho'!$C$6:$G$28,5,FALSE)</f>
        <v>8.3102032122579758E-2</v>
      </c>
      <c r="D26" s="11">
        <f>VLOOKUP($B26,'RD Peer Performance'!$B$1:$K$68,Ranking!D$1,)</f>
        <v>-17.41</v>
      </c>
      <c r="E26" s="11">
        <f>VLOOKUP($B26,'RD Peer Performance'!$B$1:$K$68,Ranking!E$1,)</f>
        <v>2.54</v>
      </c>
      <c r="F26" s="11">
        <f>VLOOKUP($B26,'RD Peer Performance'!$B$1:$K$68,Ranking!F$1,)</f>
        <v>-2.2799999999999998</v>
      </c>
      <c r="G26" s="11">
        <f>VLOOKUP($B26,'RD Peer Performance'!$B$1:$K$68,Ranking!G$1,)</f>
        <v>2.54</v>
      </c>
      <c r="H26" s="11">
        <f>VLOOKUP($B26,'RD Peer Performance'!$B$1:$K$68,Ranking!H$1,)</f>
        <v>14.09</v>
      </c>
      <c r="I26" s="11">
        <f>VLOOKUP($B26,'RD Peer Performance'!$B$1:$K$68,Ranking!I$1,)</f>
        <v>-4.75</v>
      </c>
      <c r="J26" s="11">
        <f>VLOOKUP($B26,'RD Peer Performance'!$B$1:$K$68,Ranking!J$1,)</f>
        <v>-19.87</v>
      </c>
      <c r="K26" s="50" t="s">
        <v>28</v>
      </c>
      <c r="L26" s="11">
        <f>VLOOKUP($B26,'RD Peer Performance'!$B$1:$K$79,Ranking!L$1,)</f>
        <v>-3.09</v>
      </c>
      <c r="M26" s="11">
        <f>VLOOKUP($B26,'RD Peer Performance'!$B$1:$K$79,Ranking!M$1,)</f>
        <v>2.61</v>
      </c>
      <c r="N26" s="50" t="s">
        <v>28</v>
      </c>
      <c r="O26" s="19">
        <v>295.99779999999998</v>
      </c>
      <c r="P26" s="13"/>
      <c r="Q26" s="16"/>
      <c r="R26" s="15"/>
      <c r="S26" s="15"/>
      <c r="T26" s="15"/>
      <c r="U26" s="15"/>
      <c r="V26" s="15"/>
      <c r="W26" s="15"/>
      <c r="X26" s="15"/>
      <c r="Y26" s="15"/>
      <c r="Z26" s="15"/>
      <c r="AA26" s="32"/>
      <c r="AB26" s="62">
        <f t="shared" si="4"/>
        <v>65</v>
      </c>
      <c r="AC26" s="62">
        <f t="shared" si="5"/>
        <v>41.666666666666671</v>
      </c>
      <c r="AD26" s="62">
        <f t="shared" si="6"/>
        <v>37.5</v>
      </c>
      <c r="AE26" s="62">
        <f t="shared" si="7"/>
        <v>37.5</v>
      </c>
      <c r="AF26" s="62">
        <f t="shared" si="8"/>
        <v>54.166666666666664</v>
      </c>
      <c r="AG26" s="62">
        <f t="shared" si="9"/>
        <v>54.166666666666664</v>
      </c>
      <c r="AH26" s="62" t="str">
        <f t="shared" si="10"/>
        <v/>
      </c>
      <c r="AI26" s="62">
        <f t="shared" si="11"/>
        <v>8.3333333333333321</v>
      </c>
      <c r="AJ26" s="62">
        <f t="shared" si="12"/>
        <v>8.3333333333333321</v>
      </c>
      <c r="AK26" s="62" t="str">
        <f t="shared" si="13"/>
        <v/>
      </c>
      <c r="AL26" s="64"/>
      <c r="AM26" s="62" t="str">
        <f t="shared" si="14"/>
        <v/>
      </c>
      <c r="AN26" s="62" t="str">
        <f t="shared" si="15"/>
        <v/>
      </c>
      <c r="AO26" s="62" t="str">
        <f t="shared" si="16"/>
        <v/>
      </c>
      <c r="AP26" s="62" t="str">
        <f t="shared" si="17"/>
        <v/>
      </c>
      <c r="AQ26" s="62" t="str">
        <f t="shared" si="18"/>
        <v/>
      </c>
      <c r="AR26" s="62" t="str">
        <f t="shared" si="19"/>
        <v/>
      </c>
      <c r="AS26" s="62" t="str">
        <f t="shared" si="20"/>
        <v/>
      </c>
      <c r="AT26" s="62" t="str">
        <f t="shared" si="21"/>
        <v/>
      </c>
      <c r="AU26" s="62" t="str">
        <f t="shared" si="22"/>
        <v/>
      </c>
      <c r="AV26" s="62" t="str">
        <f t="shared" si="23"/>
        <v/>
      </c>
      <c r="AW26" s="64"/>
      <c r="AX26" s="62">
        <f t="shared" si="24"/>
        <v>14</v>
      </c>
      <c r="AY26" s="62">
        <f t="shared" si="25"/>
        <v>11</v>
      </c>
      <c r="AZ26" s="62">
        <f t="shared" si="26"/>
        <v>10</v>
      </c>
      <c r="BA26" s="62">
        <f t="shared" si="27"/>
        <v>10</v>
      </c>
      <c r="BB26" s="62">
        <f t="shared" si="28"/>
        <v>14</v>
      </c>
      <c r="BC26" s="62">
        <f t="shared" si="29"/>
        <v>14</v>
      </c>
      <c r="BD26" s="62" t="str">
        <f t="shared" si="30"/>
        <v/>
      </c>
      <c r="BE26" s="62">
        <f t="shared" si="31"/>
        <v>3</v>
      </c>
      <c r="BF26" s="62">
        <f t="shared" si="32"/>
        <v>3</v>
      </c>
      <c r="BG26" s="62" t="str">
        <f t="shared" si="33"/>
        <v/>
      </c>
    </row>
    <row r="27" spans="1:60" x14ac:dyDescent="0.2">
      <c r="A27" s="9">
        <v>24</v>
      </c>
      <c r="B27" s="10" t="s">
        <v>20</v>
      </c>
      <c r="C27" s="50">
        <f>VLOOKUP($B27,'Peers-Inc or Ho'!$C$6:$G$28,5,FALSE)</f>
        <v>0.14408922926221118</v>
      </c>
      <c r="D27" s="11">
        <f>VLOOKUP($B27,'RD Peer Performance'!$B$1:$K$68,Ranking!D$1,)</f>
        <v>-17.809999999999999</v>
      </c>
      <c r="E27" s="11">
        <f>VLOOKUP($B27,'RD Peer Performance'!$B$1:$K$68,Ranking!E$1,)</f>
        <v>2.84</v>
      </c>
      <c r="F27" s="11">
        <f>VLOOKUP($B27,'RD Peer Performance'!$B$1:$K$68,Ranking!F$1,)</f>
        <v>-2.69</v>
      </c>
      <c r="G27" s="11">
        <f>VLOOKUP($B27,'RD Peer Performance'!$B$1:$K$68,Ranking!G$1,)</f>
        <v>2.84</v>
      </c>
      <c r="H27" s="11">
        <f>VLOOKUP($B27,'RD Peer Performance'!$B$1:$K$68,Ranking!H$1,)</f>
        <v>14.29</v>
      </c>
      <c r="I27" s="11">
        <f>VLOOKUP($B27,'RD Peer Performance'!$B$1:$K$68,Ranking!I$1,)</f>
        <v>-5.9</v>
      </c>
      <c r="J27" s="11">
        <f>VLOOKUP($B27,'RD Peer Performance'!$B$1:$K$68,Ranking!J$1,)</f>
        <v>-17.97</v>
      </c>
      <c r="K27" s="50" t="s">
        <v>28</v>
      </c>
      <c r="L27" s="11">
        <f>VLOOKUP($B27,'RD Peer Performance'!$B$1:$K$79,Ranking!L$1,)</f>
        <v>-5.87</v>
      </c>
      <c r="M27" s="11">
        <f>VLOOKUP($B27,'RD Peer Performance'!$B$1:$K$79,Ranking!M$1,)</f>
        <v>1.21</v>
      </c>
      <c r="N27" s="50" t="s">
        <v>28</v>
      </c>
      <c r="O27" s="19">
        <v>405.81479999999999</v>
      </c>
      <c r="P27" s="13"/>
      <c r="Q27" s="16"/>
      <c r="R27" s="15"/>
      <c r="S27" s="15"/>
      <c r="T27" s="15"/>
      <c r="U27" s="15"/>
      <c r="V27" s="15"/>
      <c r="W27" s="15"/>
      <c r="X27" s="15"/>
      <c r="Y27" s="15"/>
      <c r="Z27" s="15"/>
      <c r="AA27" s="32"/>
      <c r="AB27" s="62">
        <f t="shared" si="4"/>
        <v>45</v>
      </c>
      <c r="AC27" s="62">
        <f t="shared" si="5"/>
        <v>58.333333333333336</v>
      </c>
      <c r="AD27" s="62">
        <f t="shared" si="6"/>
        <v>29.166666666666668</v>
      </c>
      <c r="AE27" s="62">
        <f t="shared" si="7"/>
        <v>33.333333333333329</v>
      </c>
      <c r="AF27" s="62">
        <f t="shared" si="8"/>
        <v>79.166666666666657</v>
      </c>
      <c r="AG27" s="62">
        <f t="shared" si="9"/>
        <v>25</v>
      </c>
      <c r="AH27" s="62" t="str">
        <f t="shared" si="10"/>
        <v/>
      </c>
      <c r="AI27" s="62">
        <f t="shared" si="11"/>
        <v>54.166666666666664</v>
      </c>
      <c r="AJ27" s="62">
        <f t="shared" si="12"/>
        <v>45.833333333333329</v>
      </c>
      <c r="AK27" s="62" t="str">
        <f t="shared" si="13"/>
        <v/>
      </c>
      <c r="AL27" s="64"/>
      <c r="AM27" s="62" t="str">
        <f t="shared" si="14"/>
        <v/>
      </c>
      <c r="AN27" s="62" t="str">
        <f t="shared" si="15"/>
        <v/>
      </c>
      <c r="AO27" s="62" t="str">
        <f t="shared" si="16"/>
        <v/>
      </c>
      <c r="AP27" s="62" t="str">
        <f t="shared" si="17"/>
        <v/>
      </c>
      <c r="AQ27" s="62" t="str">
        <f t="shared" si="18"/>
        <v/>
      </c>
      <c r="AR27" s="62" t="str">
        <f t="shared" si="19"/>
        <v/>
      </c>
      <c r="AS27" s="62" t="str">
        <f t="shared" si="20"/>
        <v/>
      </c>
      <c r="AT27" s="62" t="str">
        <f t="shared" si="21"/>
        <v/>
      </c>
      <c r="AU27" s="62" t="str">
        <f t="shared" si="22"/>
        <v/>
      </c>
      <c r="AV27" s="62" t="str">
        <f t="shared" si="23"/>
        <v/>
      </c>
      <c r="AW27" s="64"/>
      <c r="AX27" s="62">
        <f t="shared" si="24"/>
        <v>10</v>
      </c>
      <c r="AY27" s="62">
        <f t="shared" si="25"/>
        <v>15</v>
      </c>
      <c r="AZ27" s="62">
        <f t="shared" si="26"/>
        <v>8</v>
      </c>
      <c r="BA27" s="62">
        <f t="shared" si="27"/>
        <v>9</v>
      </c>
      <c r="BB27" s="62">
        <f t="shared" si="28"/>
        <v>20</v>
      </c>
      <c r="BC27" s="62">
        <f t="shared" si="29"/>
        <v>7</v>
      </c>
      <c r="BD27" s="62" t="str">
        <f t="shared" si="30"/>
        <v/>
      </c>
      <c r="BE27" s="62">
        <f t="shared" si="31"/>
        <v>14</v>
      </c>
      <c r="BF27" s="62">
        <f t="shared" si="32"/>
        <v>12</v>
      </c>
      <c r="BG27" s="62" t="str">
        <f t="shared" si="33"/>
        <v/>
      </c>
    </row>
    <row r="28" spans="1:60" s="24" customFormat="1" ht="15" x14ac:dyDescent="0.25">
      <c r="A28" s="9">
        <v>25</v>
      </c>
      <c r="B28" s="10" t="s">
        <v>639</v>
      </c>
      <c r="C28" s="50" t="s">
        <v>28</v>
      </c>
      <c r="D28" s="11">
        <f>VLOOKUP($B28,'RD Peer Performance'!$B$1:$K$68,Ranking!D$1,)</f>
        <v>-18.18</v>
      </c>
      <c r="E28" s="11">
        <f>VLOOKUP($B28,'RD Peer Performance'!$B$1:$K$68,Ranking!E$1,)</f>
        <v>2.04</v>
      </c>
      <c r="F28" s="11">
        <f>VLOOKUP($B28,'RD Peer Performance'!$B$1:$K$68,Ranking!F$1,)</f>
        <v>-2.13</v>
      </c>
      <c r="G28" s="11">
        <f>VLOOKUP($B28,'RD Peer Performance'!$B$1:$K$68,Ranking!G$1,)</f>
        <v>2.04</v>
      </c>
      <c r="H28" s="11">
        <f>VLOOKUP($B28,'RD Peer Performance'!$B$1:$K$68,Ranking!H$1,)</f>
        <v>11.45</v>
      </c>
      <c r="I28" s="11">
        <f>VLOOKUP($B28,'RD Peer Performance'!$B$1:$K$68,Ranking!I$1,)</f>
        <v>-4.47</v>
      </c>
      <c r="J28" s="11">
        <f>VLOOKUP($B28,'RD Peer Performance'!$B$1:$K$68,Ranking!J$1,)</f>
        <v>-21.32</v>
      </c>
      <c r="K28" s="50" t="s">
        <v>28</v>
      </c>
      <c r="L28" s="11">
        <f>VLOOKUP($B28,'RD Peer Performance'!$B$1:$K$79,Ranking!L$1,)</f>
        <v>-6.18</v>
      </c>
      <c r="M28" s="11">
        <f>VLOOKUP($B28,'RD Peer Performance'!$B$1:$K$79,Ranking!M$1,)</f>
        <v>1.1399999999999999</v>
      </c>
      <c r="N28" s="50" t="s">
        <v>28</v>
      </c>
      <c r="O28" s="20" t="e">
        <v>#VALUE!</v>
      </c>
      <c r="P28" s="21"/>
      <c r="Q28" s="22"/>
      <c r="R28" s="23"/>
      <c r="S28" s="23"/>
      <c r="T28" s="23"/>
      <c r="U28" s="23"/>
      <c r="V28" s="23"/>
      <c r="W28" s="23"/>
      <c r="X28" s="23"/>
      <c r="Y28" s="23"/>
      <c r="Z28" s="23"/>
      <c r="AA28" s="33"/>
      <c r="AB28" s="62" t="str">
        <f t="shared" si="4"/>
        <v/>
      </c>
      <c r="AC28" s="62">
        <f t="shared" si="5"/>
        <v>83.333333333333343</v>
      </c>
      <c r="AD28" s="62">
        <f t="shared" si="6"/>
        <v>66.666666666666657</v>
      </c>
      <c r="AE28" s="62">
        <f t="shared" si="7"/>
        <v>79.166666666666657</v>
      </c>
      <c r="AF28" s="62">
        <f t="shared" si="8"/>
        <v>45.833333333333329</v>
      </c>
      <c r="AG28" s="62">
        <f t="shared" si="9"/>
        <v>83.333333333333343</v>
      </c>
      <c r="AH28" s="62" t="str">
        <f t="shared" si="10"/>
        <v/>
      </c>
      <c r="AI28" s="62">
        <f t="shared" si="11"/>
        <v>62.5</v>
      </c>
      <c r="AJ28" s="62">
        <f t="shared" si="12"/>
        <v>50</v>
      </c>
      <c r="AK28" s="62" t="str">
        <f t="shared" si="13"/>
        <v/>
      </c>
      <c r="AL28" s="64"/>
      <c r="AM28" s="62" t="str">
        <f t="shared" si="14"/>
        <v/>
      </c>
      <c r="AN28" s="62" t="str">
        <f t="shared" si="15"/>
        <v/>
      </c>
      <c r="AO28" s="62" t="str">
        <f t="shared" si="16"/>
        <v/>
      </c>
      <c r="AP28" s="62" t="str">
        <f t="shared" si="17"/>
        <v/>
      </c>
      <c r="AQ28" s="62" t="str">
        <f t="shared" si="18"/>
        <v/>
      </c>
      <c r="AR28" s="62" t="str">
        <f t="shared" si="19"/>
        <v/>
      </c>
      <c r="AS28" s="62" t="str">
        <f t="shared" si="20"/>
        <v/>
      </c>
      <c r="AT28" s="62" t="str">
        <f t="shared" si="21"/>
        <v/>
      </c>
      <c r="AU28" s="62" t="str">
        <f t="shared" si="22"/>
        <v/>
      </c>
      <c r="AV28" s="62" t="str">
        <f t="shared" si="23"/>
        <v/>
      </c>
      <c r="AW28" s="64"/>
      <c r="AX28" s="62" t="str">
        <f t="shared" si="24"/>
        <v/>
      </c>
      <c r="AY28" s="62">
        <f t="shared" si="25"/>
        <v>21</v>
      </c>
      <c r="AZ28" s="62">
        <f t="shared" si="26"/>
        <v>17</v>
      </c>
      <c r="BA28" s="62">
        <f t="shared" si="27"/>
        <v>20</v>
      </c>
      <c r="BB28" s="62">
        <f t="shared" si="28"/>
        <v>12</v>
      </c>
      <c r="BC28" s="62">
        <f t="shared" si="29"/>
        <v>21</v>
      </c>
      <c r="BD28" s="62" t="str">
        <f t="shared" si="30"/>
        <v/>
      </c>
      <c r="BE28" s="62">
        <f t="shared" si="31"/>
        <v>16</v>
      </c>
      <c r="BF28" s="62">
        <f t="shared" si="32"/>
        <v>13</v>
      </c>
      <c r="BG28" s="62" t="str">
        <f t="shared" si="33"/>
        <v/>
      </c>
      <c r="BH28" s="5"/>
    </row>
    <row r="29" spans="1:60" s="24" customFormat="1" ht="15" x14ac:dyDescent="0.25">
      <c r="A29" s="42" t="s">
        <v>98</v>
      </c>
      <c r="B29" s="45" t="s">
        <v>102</v>
      </c>
      <c r="C29" s="46">
        <f>IFERROR(AVERAGE(C4:C28),"")</f>
        <v>0.14373236386302862</v>
      </c>
      <c r="D29" s="46">
        <f t="shared" ref="D29:J29" si="34">IFERROR(AVERAGE(D4:D28),"")</f>
        <v>-17.274000000000004</v>
      </c>
      <c r="E29" s="46">
        <f t="shared" si="34"/>
        <v>2.3855999999999997</v>
      </c>
      <c r="F29" s="46">
        <f t="shared" si="34"/>
        <v>-2.1764000000000001</v>
      </c>
      <c r="G29" s="46">
        <f t="shared" si="34"/>
        <v>2.3855999999999997</v>
      </c>
      <c r="H29" s="46">
        <f t="shared" si="34"/>
        <v>13.894799999999998</v>
      </c>
      <c r="I29" s="46">
        <f t="shared" si="34"/>
        <v>-4.5348000000000006</v>
      </c>
      <c r="J29" s="46">
        <f t="shared" si="34"/>
        <v>-19.997199999999999</v>
      </c>
      <c r="K29" s="46" t="str">
        <f>IFERROR(AVERAGE(K4:K28),"")</f>
        <v/>
      </c>
      <c r="L29" s="46">
        <f>IFERROR(AVERAGE(L4:L28),"")</f>
        <v>-5.7060000000000004</v>
      </c>
      <c r="M29" s="46">
        <f>IFERROR(AVERAGE(M4:M28),"")</f>
        <v>1.0435999999999999</v>
      </c>
      <c r="N29" s="46" t="str">
        <f>IFERROR(AVERAGE(N4:N28),"")</f>
        <v/>
      </c>
      <c r="O29" s="43" t="e">
        <f>AVERAGE(O4:O28)</f>
        <v>#VALUE!</v>
      </c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4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57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57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5"/>
    </row>
    <row r="30" spans="1:60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60" ht="15.75" x14ac:dyDescent="0.25">
      <c r="A31" s="5" t="s">
        <v>27</v>
      </c>
      <c r="B31" s="6"/>
      <c r="C31" s="34" t="s">
        <v>41</v>
      </c>
      <c r="D31" s="34"/>
      <c r="E31" s="34"/>
      <c r="F31" s="35"/>
      <c r="G31" s="35"/>
      <c r="H31" s="34"/>
      <c r="I31" s="34"/>
      <c r="J31" s="34"/>
      <c r="K31" s="34"/>
      <c r="L31" s="34"/>
      <c r="M31" s="34"/>
      <c r="N31" s="34"/>
      <c r="V31" s="1"/>
      <c r="W31" s="1"/>
      <c r="X31" s="1"/>
      <c r="Y31" s="1"/>
      <c r="Z31" s="1"/>
      <c r="AB31" s="36" t="s">
        <v>40</v>
      </c>
      <c r="AC31" s="37"/>
      <c r="AD31" s="37"/>
      <c r="AE31" s="37"/>
      <c r="AF31" s="37"/>
      <c r="AG31" s="38"/>
      <c r="AH31" s="37"/>
      <c r="AI31" s="36"/>
      <c r="AJ31" s="37"/>
      <c r="AK31" s="37"/>
      <c r="AL31" s="55"/>
      <c r="AM31" s="36"/>
      <c r="AN31" s="53"/>
      <c r="AO31" s="53"/>
      <c r="AP31" s="53"/>
      <c r="AQ31" s="53" t="s">
        <v>120</v>
      </c>
      <c r="AR31" s="53"/>
      <c r="AS31" s="53"/>
      <c r="AT31" s="53"/>
      <c r="AU31" s="53"/>
      <c r="AV31" s="54"/>
      <c r="AW31" s="55"/>
      <c r="AX31" s="36"/>
      <c r="AY31" s="53"/>
      <c r="AZ31" s="53"/>
      <c r="BA31" s="53"/>
      <c r="BB31" s="53" t="s">
        <v>119</v>
      </c>
      <c r="BC31" s="53"/>
      <c r="BD31" s="53"/>
      <c r="BE31" s="53"/>
      <c r="BF31" s="53"/>
      <c r="BG31" s="54"/>
    </row>
    <row r="32" spans="1:60" ht="15.75" x14ac:dyDescent="0.25">
      <c r="A32" s="8" t="s">
        <v>9</v>
      </c>
      <c r="B32" s="8" t="s">
        <v>10</v>
      </c>
      <c r="C32" s="8" t="s">
        <v>11</v>
      </c>
      <c r="D32" s="8" t="s">
        <v>1</v>
      </c>
      <c r="E32" s="8" t="s">
        <v>2</v>
      </c>
      <c r="F32" s="8" t="s">
        <v>3</v>
      </c>
      <c r="G32" s="8" t="s">
        <v>4</v>
      </c>
      <c r="H32" s="8" t="s">
        <v>5</v>
      </c>
      <c r="I32" s="8" t="s">
        <v>6</v>
      </c>
      <c r="J32" s="8" t="s">
        <v>7</v>
      </c>
      <c r="K32" s="8" t="s">
        <v>95</v>
      </c>
      <c r="L32" s="8" t="s">
        <v>42</v>
      </c>
      <c r="M32" s="8" t="s">
        <v>43</v>
      </c>
      <c r="N32" s="8" t="s">
        <v>97</v>
      </c>
      <c r="O32" s="8" t="s">
        <v>12</v>
      </c>
      <c r="P32" s="8"/>
      <c r="Q32" s="8" t="s">
        <v>13</v>
      </c>
      <c r="R32" s="8" t="s">
        <v>0</v>
      </c>
      <c r="S32" s="8" t="s">
        <v>14</v>
      </c>
      <c r="T32" s="8" t="s">
        <v>1</v>
      </c>
      <c r="U32" s="8" t="s">
        <v>2</v>
      </c>
      <c r="V32" s="8" t="s">
        <v>3</v>
      </c>
      <c r="W32" s="8" t="s">
        <v>4</v>
      </c>
      <c r="X32" s="8" t="s">
        <v>5</v>
      </c>
      <c r="Y32" s="8" t="s">
        <v>6</v>
      </c>
      <c r="Z32" s="8" t="s">
        <v>7</v>
      </c>
      <c r="AA32" s="31"/>
      <c r="AB32" s="8" t="s">
        <v>96</v>
      </c>
      <c r="AC32" s="8" t="s">
        <v>1</v>
      </c>
      <c r="AD32" s="8" t="s">
        <v>4</v>
      </c>
      <c r="AE32" s="8" t="s">
        <v>5</v>
      </c>
      <c r="AF32" s="8" t="s">
        <v>6</v>
      </c>
      <c r="AG32" s="8" t="s">
        <v>7</v>
      </c>
      <c r="AH32" s="8" t="s">
        <v>95</v>
      </c>
      <c r="AI32" s="8" t="s">
        <v>42</v>
      </c>
      <c r="AJ32" s="8" t="s">
        <v>43</v>
      </c>
      <c r="AK32" s="8" t="s">
        <v>97</v>
      </c>
      <c r="AL32" s="58"/>
      <c r="AM32" s="8" t="s">
        <v>96</v>
      </c>
      <c r="AN32" s="8" t="s">
        <v>1</v>
      </c>
      <c r="AO32" s="8" t="s">
        <v>4</v>
      </c>
      <c r="AP32" s="8" t="s">
        <v>5</v>
      </c>
      <c r="AQ32" s="8" t="s">
        <v>6</v>
      </c>
      <c r="AR32" s="8" t="s">
        <v>7</v>
      </c>
      <c r="AS32" s="8" t="s">
        <v>95</v>
      </c>
      <c r="AT32" s="8" t="s">
        <v>42</v>
      </c>
      <c r="AU32" s="8" t="s">
        <v>43</v>
      </c>
      <c r="AV32" s="52" t="s">
        <v>97</v>
      </c>
      <c r="AW32" s="58"/>
      <c r="AX32" s="8" t="s">
        <v>96</v>
      </c>
      <c r="AY32" s="8" t="s">
        <v>1</v>
      </c>
      <c r="AZ32" s="8" t="s">
        <v>4</v>
      </c>
      <c r="BA32" s="8" t="s">
        <v>5</v>
      </c>
      <c r="BB32" s="8" t="s">
        <v>6</v>
      </c>
      <c r="BC32" s="8" t="s">
        <v>7</v>
      </c>
      <c r="BD32" s="8" t="s">
        <v>95</v>
      </c>
      <c r="BE32" s="8" t="s">
        <v>42</v>
      </c>
      <c r="BF32" s="8" t="s">
        <v>43</v>
      </c>
      <c r="BG32" s="52" t="s">
        <v>97</v>
      </c>
    </row>
    <row r="33" spans="1:59" x14ac:dyDescent="0.2">
      <c r="A33" s="17">
        <v>1</v>
      </c>
      <c r="B33" s="26" t="s">
        <v>2180</v>
      </c>
      <c r="C33" s="18">
        <f>VLOOKUP($B33,'Peers-Inc or Ho'!$C$36:$G$60,5,FALSE)</f>
        <v>4.8599999999999907E-2</v>
      </c>
      <c r="D33" s="18">
        <f>VLOOKUP($B33,'RD Peer Performance'!$B$1:$K$68,Ranking!D$1,)</f>
        <v>-17.91</v>
      </c>
      <c r="E33" s="18">
        <f>VLOOKUP($B33,'RD Peer Performance'!$B$1:$K$68,Ranking!E$1,)</f>
        <v>2.5099999999999998</v>
      </c>
      <c r="F33" s="18">
        <f>VLOOKUP($B33,'RD Peer Performance'!$B$1:$K$68,Ranking!F$1,)</f>
        <v>-1.91</v>
      </c>
      <c r="G33" s="18">
        <f>VLOOKUP($B33,'RD Peer Performance'!$B$1:$K$68,Ranking!G$1,)</f>
        <v>2.5099999999999998</v>
      </c>
      <c r="H33" s="18">
        <f>VLOOKUP($B33,'RD Peer Performance'!$B$1:$K$68,Ranking!H$1,)</f>
        <v>12.93</v>
      </c>
      <c r="I33" s="18">
        <f>VLOOKUP($B33,'RD Peer Performance'!$B$1:$K$68,Ranking!I$1,)</f>
        <v>-6.09</v>
      </c>
      <c r="J33" s="18">
        <f>VLOOKUP($B33,'RD Peer Performance'!$B$1:$K$68,Ranking!J$1,)</f>
        <v>-20.98</v>
      </c>
      <c r="K33" s="25" t="s">
        <v>28</v>
      </c>
      <c r="L33" s="18">
        <f>VLOOKUP($B33,'RD Peer Performance'!$B$1:$K$79,Ranking!L$1,)</f>
        <v>-5.45</v>
      </c>
      <c r="M33" s="18">
        <f>VLOOKUP($B33,'RD Peer Performance'!$B$1:$K$79,Ranking!M$1,)</f>
        <v>1.84</v>
      </c>
      <c r="N33" s="25" t="s">
        <v>28</v>
      </c>
      <c r="O33" s="19">
        <v>498.3168</v>
      </c>
      <c r="P33" s="13"/>
      <c r="Q33" s="16"/>
      <c r="R33" s="15"/>
      <c r="S33" s="15"/>
      <c r="T33" s="15"/>
      <c r="U33" s="15"/>
      <c r="V33" s="15"/>
      <c r="W33" s="15"/>
      <c r="X33" s="15"/>
      <c r="Y33" s="15"/>
      <c r="Z33" s="15"/>
      <c r="AA33" s="26" t="s">
        <v>99</v>
      </c>
      <c r="AB33" s="65">
        <f>IF(C33="n.a.","",IF(RANK(C33,C$33:C$57)=1,1,(RANK(C33,C$33:C$57)-1)/(COUNT(C$33:C$57)-1)*100))</f>
        <v>13.043478260869565</v>
      </c>
      <c r="AC33" s="66">
        <f>IF(D33="n.a.","",IF(RANK(D33,D$33:D$57)=1,1,(RANK(D33,D$33:D$57)-1)/(COUNT(D$33:D$57)-1)*100))</f>
        <v>75</v>
      </c>
      <c r="AD33" s="66">
        <f t="shared" ref="AD33:AK34" si="35">IF(G33="n.a.","",IF(RANK(G33,G$33:G$57)=1,1,(RANK(G33,G$33:G$57)-1)/(COUNT(G$33:G$57)-1)*100))</f>
        <v>41.666666666666671</v>
      </c>
      <c r="AE33" s="66">
        <f t="shared" si="35"/>
        <v>58.333333333333336</v>
      </c>
      <c r="AF33" s="66">
        <f t="shared" si="35"/>
        <v>87.5</v>
      </c>
      <c r="AG33" s="66">
        <f t="shared" si="35"/>
        <v>75</v>
      </c>
      <c r="AH33" s="66" t="str">
        <f t="shared" si="35"/>
        <v/>
      </c>
      <c r="AI33" s="63">
        <f t="shared" si="35"/>
        <v>41.666666666666671</v>
      </c>
      <c r="AJ33" s="66">
        <f t="shared" si="35"/>
        <v>20.833333333333336</v>
      </c>
      <c r="AK33" s="67" t="str">
        <f t="shared" si="35"/>
        <v/>
      </c>
      <c r="AL33" s="64"/>
      <c r="AM33" s="65">
        <f>IF($AA33="","",COUNT(C$33:C$57))</f>
        <v>24</v>
      </c>
      <c r="AN33" s="66">
        <f>IF($AA33="","",COUNT(D$33:D$57))</f>
        <v>25</v>
      </c>
      <c r="AO33" s="66">
        <f>IF($AA33="","",COUNT(G$33:G$57))</f>
        <v>25</v>
      </c>
      <c r="AP33" s="66">
        <f t="shared" ref="AP33:AV33" si="36">IF($AA33="","",COUNT(H$33:H$57))</f>
        <v>25</v>
      </c>
      <c r="AQ33" s="66">
        <f t="shared" si="36"/>
        <v>25</v>
      </c>
      <c r="AR33" s="66">
        <f t="shared" si="36"/>
        <v>25</v>
      </c>
      <c r="AS33" s="66">
        <f t="shared" si="36"/>
        <v>0</v>
      </c>
      <c r="AT33" s="63">
        <f t="shared" si="36"/>
        <v>25</v>
      </c>
      <c r="AU33" s="66">
        <f t="shared" si="36"/>
        <v>25</v>
      </c>
      <c r="AV33" s="67">
        <f t="shared" si="36"/>
        <v>0</v>
      </c>
      <c r="AW33" s="64"/>
      <c r="AX33" s="65">
        <f>IF(C33="n.a.","",RANK(C33,C$33:C$57))</f>
        <v>4</v>
      </c>
      <c r="AY33" s="66">
        <f>IF(D33="n.a.","",RANK(D33,D$33:D$57))</f>
        <v>19</v>
      </c>
      <c r="AZ33" s="66">
        <f>IF(G33="n.a.","",RANK(G33,G$33:G$57))</f>
        <v>11</v>
      </c>
      <c r="BA33" s="66">
        <f t="shared" ref="BA33:BG33" si="37">IF(H33="n.a.","",RANK(H33,H$33:H$57))</f>
        <v>15</v>
      </c>
      <c r="BB33" s="66">
        <f t="shared" si="37"/>
        <v>22</v>
      </c>
      <c r="BC33" s="66">
        <f t="shared" si="37"/>
        <v>19</v>
      </c>
      <c r="BD33" s="66" t="str">
        <f t="shared" si="37"/>
        <v/>
      </c>
      <c r="BE33" s="63">
        <f t="shared" si="37"/>
        <v>11</v>
      </c>
      <c r="BF33" s="66">
        <f t="shared" si="37"/>
        <v>6</v>
      </c>
      <c r="BG33" s="67" t="str">
        <f t="shared" si="37"/>
        <v/>
      </c>
    </row>
    <row r="34" spans="1:59" x14ac:dyDescent="0.2">
      <c r="A34" s="9">
        <v>2</v>
      </c>
      <c r="B34" s="10" t="s">
        <v>17</v>
      </c>
      <c r="C34" s="11">
        <f>VLOOKUP($B34,'Peers-Inc or Ho'!$C$36:$G$60,5,FALSE)</f>
        <v>0.11229065351489616</v>
      </c>
      <c r="D34" s="11">
        <f>VLOOKUP($B34,'RD Peer Performance'!$B$1:$K$68,Ranking!D$1,)</f>
        <v>-8.93</v>
      </c>
      <c r="E34" s="11">
        <f>VLOOKUP($B34,'RD Peer Performance'!$B$1:$K$68,Ranking!E$1,)</f>
        <v>1.5</v>
      </c>
      <c r="F34" s="11">
        <f>VLOOKUP($B34,'RD Peer Performance'!$B$1:$K$68,Ranking!F$1,)</f>
        <v>-2.2000000000000002</v>
      </c>
      <c r="G34" s="11">
        <f>VLOOKUP($B34,'RD Peer Performance'!$B$1:$K$68,Ranking!G$1,)</f>
        <v>1.5</v>
      </c>
      <c r="H34" s="11">
        <f>VLOOKUP($B34,'RD Peer Performance'!$B$1:$K$68,Ranking!H$1,)</f>
        <v>10.61</v>
      </c>
      <c r="I34" s="11">
        <f>VLOOKUP($B34,'RD Peer Performance'!$B$1:$K$68,Ranking!I$1,)</f>
        <v>0.8</v>
      </c>
      <c r="J34" s="11">
        <f>VLOOKUP($B34,'RD Peer Performance'!$B$1:$K$68,Ranking!J$1,)</f>
        <v>-11.34</v>
      </c>
      <c r="K34" s="50" t="s">
        <v>28</v>
      </c>
      <c r="L34" s="11">
        <f>VLOOKUP($B34,'RD Peer Performance'!$B$1:$K$79,Ranking!L$1,)</f>
        <v>-1.37</v>
      </c>
      <c r="M34" s="11">
        <f>VLOOKUP($B34,'RD Peer Performance'!$B$1:$K$79,Ranking!M$1,)</f>
        <v>4.82</v>
      </c>
      <c r="N34" s="50" t="s">
        <v>28</v>
      </c>
      <c r="O34" s="12">
        <v>209.4496</v>
      </c>
      <c r="P34" s="13"/>
      <c r="Q34" s="14"/>
      <c r="R34" s="15"/>
      <c r="S34" s="15"/>
      <c r="T34" s="15"/>
      <c r="U34" s="15"/>
      <c r="V34" s="15"/>
      <c r="W34" s="15"/>
      <c r="X34" s="15"/>
      <c r="Y34" s="15"/>
      <c r="Z34" s="15"/>
      <c r="AA34" s="32"/>
      <c r="AB34" s="62">
        <f>IF(C34="n.a.","",IF(RANK(C34,C$33:C$57)=1,1,(RANK(C34,C$33:C$57)-1)/(COUNT(C$33:C$57)-1)*100))</f>
        <v>1</v>
      </c>
      <c r="AC34" s="62">
        <f>IF(D34="n.a.","",IF(RANK(D34,D$33:D$57)=1,1,(RANK(D34,D$33:D$57)-1)/(COUNT(D$33:D$57)-1)*100))</f>
        <v>1</v>
      </c>
      <c r="AD34" s="62">
        <f t="shared" si="35"/>
        <v>79.166666666666657</v>
      </c>
      <c r="AE34" s="62">
        <f t="shared" si="35"/>
        <v>87.5</v>
      </c>
      <c r="AF34" s="62">
        <f t="shared" si="35"/>
        <v>1</v>
      </c>
      <c r="AG34" s="62">
        <f t="shared" si="35"/>
        <v>1</v>
      </c>
      <c r="AH34" s="62" t="str">
        <f t="shared" si="35"/>
        <v/>
      </c>
      <c r="AI34" s="62">
        <f t="shared" si="35"/>
        <v>1</v>
      </c>
      <c r="AJ34" s="62">
        <f t="shared" si="35"/>
        <v>1</v>
      </c>
      <c r="AK34" s="62" t="str">
        <f t="shared" si="35"/>
        <v/>
      </c>
      <c r="AL34" s="64"/>
      <c r="AM34" s="62" t="str">
        <f>IF($AA34="","",COUNT(C$33:C$57))</f>
        <v/>
      </c>
      <c r="AN34" s="62" t="str">
        <f>IF($AA34="","",COUNT(D$33:D$57))</f>
        <v/>
      </c>
      <c r="AO34" s="62" t="str">
        <f>IF($AA34="","",COUNT(G$33:G$57))</f>
        <v/>
      </c>
      <c r="AP34" s="62" t="str">
        <f t="shared" ref="AP34:AV34" si="38">IF($AA34="","",COUNT(H$33:H$57))</f>
        <v/>
      </c>
      <c r="AQ34" s="62" t="str">
        <f t="shared" si="38"/>
        <v/>
      </c>
      <c r="AR34" s="62" t="str">
        <f t="shared" si="38"/>
        <v/>
      </c>
      <c r="AS34" s="62" t="str">
        <f t="shared" si="38"/>
        <v/>
      </c>
      <c r="AT34" s="62" t="str">
        <f t="shared" si="38"/>
        <v/>
      </c>
      <c r="AU34" s="62" t="str">
        <f t="shared" si="38"/>
        <v/>
      </c>
      <c r="AV34" s="62" t="str">
        <f t="shared" si="38"/>
        <v/>
      </c>
      <c r="AW34" s="64"/>
      <c r="AX34" s="62">
        <f>IF(C34="n.a.","",RANK(C34,C$33:C$57))</f>
        <v>1</v>
      </c>
      <c r="AY34" s="62">
        <f>IF(D34="n.a.","",RANK(D34,D$33:D$57))</f>
        <v>1</v>
      </c>
      <c r="AZ34" s="62">
        <f>IF(G34="n.a.","",RANK(G34,G$33:G$57))</f>
        <v>20</v>
      </c>
      <c r="BA34" s="62">
        <f t="shared" ref="BA34:BG34" si="39">IF(H34="n.a.","",RANK(H34,H$33:H$57))</f>
        <v>22</v>
      </c>
      <c r="BB34" s="62">
        <f t="shared" si="39"/>
        <v>1</v>
      </c>
      <c r="BC34" s="62">
        <f t="shared" si="39"/>
        <v>1</v>
      </c>
      <c r="BD34" s="62" t="str">
        <f t="shared" si="39"/>
        <v/>
      </c>
      <c r="BE34" s="62">
        <f t="shared" si="39"/>
        <v>1</v>
      </c>
      <c r="BF34" s="62">
        <f t="shared" si="39"/>
        <v>1</v>
      </c>
      <c r="BG34" s="62" t="str">
        <f t="shared" si="39"/>
        <v/>
      </c>
    </row>
    <row r="35" spans="1:59" x14ac:dyDescent="0.2">
      <c r="A35" s="9">
        <v>3</v>
      </c>
      <c r="B35" s="10" t="s">
        <v>18</v>
      </c>
      <c r="C35" s="11">
        <f>VLOOKUP($B35,'Peers-Inc or Ho'!$C$36:$G$60,5,FALSE)</f>
        <v>-0.178185392373608</v>
      </c>
      <c r="D35" s="11">
        <f>VLOOKUP($B35,'RD Peer Performance'!$B$1:$K$68,Ranking!D$1,)</f>
        <v>-17.48</v>
      </c>
      <c r="E35" s="11">
        <f>VLOOKUP($B35,'RD Peer Performance'!$B$1:$K$68,Ranking!E$1,)</f>
        <v>1.78</v>
      </c>
      <c r="F35" s="11">
        <f>VLOOKUP($B35,'RD Peer Performance'!$B$1:$K$68,Ranking!F$1,)</f>
        <v>-1.7</v>
      </c>
      <c r="G35" s="11">
        <f>VLOOKUP($B35,'RD Peer Performance'!$B$1:$K$68,Ranking!G$1,)</f>
        <v>1.78</v>
      </c>
      <c r="H35" s="11">
        <f>VLOOKUP($B35,'RD Peer Performance'!$B$1:$K$68,Ranking!H$1,)</f>
        <v>10.4</v>
      </c>
      <c r="I35" s="11">
        <f>VLOOKUP($B35,'RD Peer Performance'!$B$1:$K$68,Ranking!I$1,)</f>
        <v>-5.36</v>
      </c>
      <c r="J35" s="11">
        <f>VLOOKUP($B35,'RD Peer Performance'!$B$1:$K$68,Ranking!J$1,)</f>
        <v>-19.71</v>
      </c>
      <c r="K35" s="50" t="s">
        <v>28</v>
      </c>
      <c r="L35" s="11">
        <f>VLOOKUP($B35,'RD Peer Performance'!$B$1:$K$79,Ranking!L$1,)</f>
        <v>-6.7</v>
      </c>
      <c r="M35" s="11">
        <f>VLOOKUP($B35,'RD Peer Performance'!$B$1:$K$79,Ranking!M$1,)</f>
        <v>-1.0900000000000001</v>
      </c>
      <c r="N35" s="50" t="s">
        <v>28</v>
      </c>
      <c r="O35" s="12">
        <v>438.59829999999999</v>
      </c>
      <c r="P35" s="13"/>
      <c r="Q35" s="16"/>
      <c r="R35" s="15"/>
      <c r="S35" s="15"/>
      <c r="T35" s="15"/>
      <c r="U35" s="15"/>
      <c r="V35" s="15"/>
      <c r="W35" s="15"/>
      <c r="X35" s="15"/>
      <c r="Y35" s="15"/>
      <c r="Z35" s="15"/>
      <c r="AA35" s="32"/>
      <c r="AB35" s="62">
        <f t="shared" ref="AB35:AB57" si="40">IF(C35="n.a.","",IF(RANK(C35,C$33:C$57)=1,1,(RANK(C35,C$33:C$57)-1)/(COUNT(C$33:C$57)-1)*100))</f>
        <v>69.565217391304344</v>
      </c>
      <c r="AC35" s="62">
        <f t="shared" ref="AC35:AC57" si="41">IF(D35="n.a.","",IF(RANK(D35,D$33:D$57)=1,1,(RANK(D35,D$33:D$57)-1)/(COUNT(D$33:D$57)-1)*100))</f>
        <v>45.833333333333329</v>
      </c>
      <c r="AD35" s="62">
        <f t="shared" ref="AD35:AD57" si="42">IF(G35="n.a.","",IF(RANK(G35,G$33:G$57)=1,1,(RANK(G35,G$33:G$57)-1)/(COUNT(G$33:G$57)-1)*100))</f>
        <v>75</v>
      </c>
      <c r="AE35" s="62">
        <f t="shared" ref="AE35:AE57" si="43">IF(H35="n.a.","",IF(RANK(H35,H$33:H$57)=1,1,(RANK(H35,H$33:H$57)-1)/(COUNT(H$33:H$57)-1)*100))</f>
        <v>95.833333333333343</v>
      </c>
      <c r="AF35" s="62">
        <f t="shared" ref="AF35:AF57" si="44">IF(I35="n.a.","",IF(RANK(I35,I$33:I$57)=1,1,(RANK(I35,I$33:I$57)-1)/(COUNT(I$33:I$57)-1)*100))</f>
        <v>75</v>
      </c>
      <c r="AG35" s="62">
        <f t="shared" ref="AG35:AG57" si="45">IF(J35="n.a.","",IF(RANK(J35,J$33:J$57)=1,1,(RANK(J35,J$33:J$57)-1)/(COUNT(J$33:J$57)-1)*100))</f>
        <v>50</v>
      </c>
      <c r="AH35" s="62" t="str">
        <f t="shared" ref="AH35:AH57" si="46">IF(K35="n.a.","",IF(RANK(K35,K$33:K$57)=1,1,(RANK(K35,K$33:K$57)-1)/(COUNT(K$33:K$57)-1)*100))</f>
        <v/>
      </c>
      <c r="AI35" s="62">
        <f t="shared" ref="AI35:AI57" si="47">IF(L35="n.a.","",IF(RANK(L35,L$33:L$57)=1,1,(RANK(L35,L$33:L$57)-1)/(COUNT(L$33:L$57)-1)*100))</f>
        <v>83.333333333333343</v>
      </c>
      <c r="AJ35" s="62">
        <f t="shared" ref="AJ35:AJ57" si="48">IF(M35="n.a.","",IF(RANK(M35,M$33:M$57)=1,1,(RANK(M35,M$33:M$57)-1)/(COUNT(M$33:M$57)-1)*100))</f>
        <v>100</v>
      </c>
      <c r="AK35" s="62" t="str">
        <f t="shared" ref="AK35:AK57" si="49">IF(N35="n.a.","",IF(RANK(N35,N$33:N$57)=1,1,(RANK(N35,N$33:N$57)-1)/(COUNT(N$33:N$57)-1)*100))</f>
        <v/>
      </c>
      <c r="AL35" s="64"/>
      <c r="AM35" s="62" t="str">
        <f t="shared" ref="AM35:AM57" si="50">IF($AA35="","",COUNT(C$33:C$57))</f>
        <v/>
      </c>
      <c r="AN35" s="62" t="str">
        <f t="shared" ref="AN35:AN57" si="51">IF($AA35="","",COUNT(D$33:D$57))</f>
        <v/>
      </c>
      <c r="AO35" s="62" t="str">
        <f t="shared" ref="AO35:AO57" si="52">IF($AA35="","",COUNT(G$33:G$57))</f>
        <v/>
      </c>
      <c r="AP35" s="62" t="str">
        <f t="shared" ref="AP35:AP57" si="53">IF($AA35="","",COUNT(H$33:H$57))</f>
        <v/>
      </c>
      <c r="AQ35" s="62" t="str">
        <f t="shared" ref="AQ35:AQ57" si="54">IF($AA35="","",COUNT(I$33:I$57))</f>
        <v/>
      </c>
      <c r="AR35" s="62" t="str">
        <f t="shared" ref="AR35:AR57" si="55">IF($AA35="","",COUNT(J$33:J$57))</f>
        <v/>
      </c>
      <c r="AS35" s="62" t="str">
        <f t="shared" ref="AS35:AS57" si="56">IF($AA35="","",COUNT(K$33:K$57))</f>
        <v/>
      </c>
      <c r="AT35" s="62" t="str">
        <f t="shared" ref="AT35:AT57" si="57">IF($AA35="","",COUNT(L$33:L$57))</f>
        <v/>
      </c>
      <c r="AU35" s="62" t="str">
        <f t="shared" ref="AU35:AU57" si="58">IF($AA35="","",COUNT(M$33:M$57))</f>
        <v/>
      </c>
      <c r="AV35" s="62" t="str">
        <f t="shared" ref="AV35:AV57" si="59">IF($AA35="","",COUNT(N$33:N$57))</f>
        <v/>
      </c>
      <c r="AW35" s="64"/>
      <c r="AX35" s="62">
        <f t="shared" ref="AX35:AX57" si="60">IF(C35="n.a.","",RANK(C35,C$33:C$57))</f>
        <v>17</v>
      </c>
      <c r="AY35" s="62">
        <f t="shared" ref="AY35:AY57" si="61">IF(D35="n.a.","",RANK(D35,D$33:D$57))</f>
        <v>12</v>
      </c>
      <c r="AZ35" s="62">
        <f t="shared" ref="AZ35:AZ57" si="62">IF(G35="n.a.","",RANK(G35,G$33:G$57))</f>
        <v>19</v>
      </c>
      <c r="BA35" s="62">
        <f t="shared" ref="BA35:BA57" si="63">IF(H35="n.a.","",RANK(H35,H$33:H$57))</f>
        <v>24</v>
      </c>
      <c r="BB35" s="62">
        <f t="shared" ref="BB35:BB57" si="64">IF(I35="n.a.","",RANK(I35,I$33:I$57))</f>
        <v>19</v>
      </c>
      <c r="BC35" s="62">
        <f t="shared" ref="BC35:BC57" si="65">IF(J35="n.a.","",RANK(J35,J$33:J$57))</f>
        <v>13</v>
      </c>
      <c r="BD35" s="62" t="str">
        <f t="shared" ref="BD35:BD57" si="66">IF(K35="n.a.","",RANK(K35,K$33:K$57))</f>
        <v/>
      </c>
      <c r="BE35" s="62">
        <f t="shared" ref="BE35:BE57" si="67">IF(L35="n.a.","",RANK(L35,L$33:L$57))</f>
        <v>21</v>
      </c>
      <c r="BF35" s="62">
        <f t="shared" ref="BF35:BF57" si="68">IF(M35="n.a.","",RANK(M35,M$33:M$57))</f>
        <v>25</v>
      </c>
      <c r="BG35" s="62" t="str">
        <f t="shared" ref="BG35:BG57" si="69">IF(N35="n.a.","",RANK(N35,N$33:N$57))</f>
        <v/>
      </c>
    </row>
    <row r="36" spans="1:59" x14ac:dyDescent="0.2">
      <c r="A36" s="9">
        <v>4</v>
      </c>
      <c r="B36" s="10" t="s">
        <v>118</v>
      </c>
      <c r="C36" s="11">
        <f>VLOOKUP($B36,'Peers-Inc or Ho'!$C$36:$G$60,5,FALSE)</f>
        <v>1.3506927443619079E-2</v>
      </c>
      <c r="D36" s="11">
        <f>VLOOKUP($B36,'RD Peer Performance'!$B$1:$K$68,Ranking!D$1,)</f>
        <v>-14.39</v>
      </c>
      <c r="E36" s="11">
        <f>VLOOKUP($B36,'RD Peer Performance'!$B$1:$K$68,Ranking!E$1,)</f>
        <v>1.43</v>
      </c>
      <c r="F36" s="11">
        <f>VLOOKUP($B36,'RD Peer Performance'!$B$1:$K$68,Ranking!F$1,)</f>
        <v>-2.2400000000000002</v>
      </c>
      <c r="G36" s="11">
        <f>VLOOKUP($B36,'RD Peer Performance'!$B$1:$K$68,Ranking!G$1,)</f>
        <v>1.43</v>
      </c>
      <c r="H36" s="11">
        <f>VLOOKUP($B36,'RD Peer Performance'!$B$1:$K$68,Ranking!H$1,)</f>
        <v>11.32</v>
      </c>
      <c r="I36" s="11">
        <f>VLOOKUP($B36,'RD Peer Performance'!$B$1:$K$68,Ranking!I$1,)</f>
        <v>-4.2699999999999996</v>
      </c>
      <c r="J36" s="11">
        <f>VLOOKUP($B36,'RD Peer Performance'!$B$1:$K$68,Ranking!J$1,)</f>
        <v>-17.59</v>
      </c>
      <c r="K36" s="50" t="s">
        <v>28</v>
      </c>
      <c r="L36" s="11">
        <f>VLOOKUP($B36,'RD Peer Performance'!$B$1:$K$79,Ranking!L$1,)</f>
        <v>-5.17</v>
      </c>
      <c r="M36" s="11">
        <f>VLOOKUP($B36,'RD Peer Performance'!$B$1:$K$79,Ranking!M$1,)</f>
        <v>1.75</v>
      </c>
      <c r="N36" s="50" t="s">
        <v>28</v>
      </c>
      <c r="O36" s="19">
        <v>818.18610000000001</v>
      </c>
      <c r="P36" s="13"/>
      <c r="Q36" s="16"/>
      <c r="R36" s="15"/>
      <c r="S36" s="15"/>
      <c r="T36" s="15"/>
      <c r="U36" s="15"/>
      <c r="V36" s="15"/>
      <c r="W36" s="15"/>
      <c r="X36" s="15"/>
      <c r="Y36" s="15"/>
      <c r="Z36" s="15"/>
      <c r="AA36" s="32"/>
      <c r="AB36" s="62">
        <f t="shared" si="40"/>
        <v>21.739130434782609</v>
      </c>
      <c r="AC36" s="62">
        <f t="shared" si="41"/>
        <v>16.666666666666664</v>
      </c>
      <c r="AD36" s="62">
        <f t="shared" si="42"/>
        <v>91.666666666666657</v>
      </c>
      <c r="AE36" s="62">
        <f t="shared" si="43"/>
        <v>83.333333333333343</v>
      </c>
      <c r="AF36" s="62">
        <f t="shared" si="44"/>
        <v>29.166666666666668</v>
      </c>
      <c r="AG36" s="62">
        <f t="shared" si="45"/>
        <v>12.5</v>
      </c>
      <c r="AH36" s="62" t="str">
        <f t="shared" si="46"/>
        <v/>
      </c>
      <c r="AI36" s="62">
        <f t="shared" si="47"/>
        <v>29.166666666666668</v>
      </c>
      <c r="AJ36" s="62">
        <f t="shared" si="48"/>
        <v>25</v>
      </c>
      <c r="AK36" s="62" t="str">
        <f t="shared" si="49"/>
        <v/>
      </c>
      <c r="AL36" s="64"/>
      <c r="AM36" s="62" t="str">
        <f t="shared" si="50"/>
        <v/>
      </c>
      <c r="AN36" s="62" t="str">
        <f t="shared" si="51"/>
        <v/>
      </c>
      <c r="AO36" s="62" t="str">
        <f t="shared" si="52"/>
        <v/>
      </c>
      <c r="AP36" s="62" t="str">
        <f t="shared" si="53"/>
        <v/>
      </c>
      <c r="AQ36" s="62" t="str">
        <f t="shared" si="54"/>
        <v/>
      </c>
      <c r="AR36" s="62" t="str">
        <f t="shared" si="55"/>
        <v/>
      </c>
      <c r="AS36" s="62" t="str">
        <f t="shared" si="56"/>
        <v/>
      </c>
      <c r="AT36" s="62" t="str">
        <f t="shared" si="57"/>
        <v/>
      </c>
      <c r="AU36" s="62" t="str">
        <f t="shared" si="58"/>
        <v/>
      </c>
      <c r="AV36" s="62" t="str">
        <f t="shared" si="59"/>
        <v/>
      </c>
      <c r="AW36" s="64"/>
      <c r="AX36" s="62">
        <f t="shared" si="60"/>
        <v>6</v>
      </c>
      <c r="AY36" s="62">
        <f t="shared" si="61"/>
        <v>5</v>
      </c>
      <c r="AZ36" s="62">
        <f t="shared" si="62"/>
        <v>23</v>
      </c>
      <c r="BA36" s="62">
        <f t="shared" si="63"/>
        <v>21</v>
      </c>
      <c r="BB36" s="62">
        <f t="shared" si="64"/>
        <v>8</v>
      </c>
      <c r="BC36" s="62">
        <f t="shared" si="65"/>
        <v>4</v>
      </c>
      <c r="BD36" s="62" t="str">
        <f t="shared" si="66"/>
        <v/>
      </c>
      <c r="BE36" s="62">
        <f t="shared" si="67"/>
        <v>8</v>
      </c>
      <c r="BF36" s="62">
        <f t="shared" si="68"/>
        <v>7</v>
      </c>
      <c r="BG36" s="62" t="str">
        <f t="shared" si="69"/>
        <v/>
      </c>
    </row>
    <row r="37" spans="1:59" x14ac:dyDescent="0.2">
      <c r="A37" s="9">
        <v>5</v>
      </c>
      <c r="B37" s="10" t="s">
        <v>135</v>
      </c>
      <c r="C37" s="11">
        <f>VLOOKUP($B37,'Peers-Inc or Ho'!$C$36:$G$60,5,FALSE)</f>
        <v>4.2787888251438422E-2</v>
      </c>
      <c r="D37" s="11">
        <f>VLOOKUP($B37,'RD Peer Performance'!$B$1:$K$68,Ranking!D$1,)</f>
        <v>-14.17</v>
      </c>
      <c r="E37" s="11">
        <f>VLOOKUP($B37,'RD Peer Performance'!$B$1:$K$68,Ranking!E$1,)</f>
        <v>1.48</v>
      </c>
      <c r="F37" s="11">
        <f>VLOOKUP($B37,'RD Peer Performance'!$B$1:$K$68,Ranking!F$1,)</f>
        <v>-2.2400000000000002</v>
      </c>
      <c r="G37" s="11">
        <f>VLOOKUP($B37,'RD Peer Performance'!$B$1:$K$68,Ranking!G$1,)</f>
        <v>1.48</v>
      </c>
      <c r="H37" s="11">
        <f>VLOOKUP($B37,'RD Peer Performance'!$B$1:$K$68,Ranking!H$1,)</f>
        <v>10.49</v>
      </c>
      <c r="I37" s="11">
        <f>VLOOKUP($B37,'RD Peer Performance'!$B$1:$K$68,Ranking!I$1,)</f>
        <v>-3.98</v>
      </c>
      <c r="J37" s="11">
        <f>VLOOKUP($B37,'RD Peer Performance'!$B$1:$K$68,Ranking!J$1,)</f>
        <v>-16.670000000000002</v>
      </c>
      <c r="K37" s="50" t="s">
        <v>28</v>
      </c>
      <c r="L37" s="11">
        <f>VLOOKUP($B37,'RD Peer Performance'!$B$1:$K$79,Ranking!L$1,)</f>
        <v>-3.99</v>
      </c>
      <c r="M37" s="11">
        <f>VLOOKUP($B37,'RD Peer Performance'!$B$1:$K$79,Ranking!M$1,)</f>
        <v>2.46</v>
      </c>
      <c r="N37" s="50" t="s">
        <v>28</v>
      </c>
      <c r="O37" s="19">
        <v>3007.7739999999999</v>
      </c>
      <c r="P37" s="13"/>
      <c r="Q37" s="16"/>
      <c r="R37" s="15"/>
      <c r="S37" s="15"/>
      <c r="T37" s="15"/>
      <c r="U37" s="15"/>
      <c r="V37" s="15"/>
      <c r="W37" s="15"/>
      <c r="X37" s="15"/>
      <c r="Y37" s="15"/>
      <c r="Z37" s="15"/>
      <c r="AA37" s="32"/>
      <c r="AB37" s="62">
        <f t="shared" si="40"/>
        <v>17.391304347826086</v>
      </c>
      <c r="AC37" s="62">
        <f t="shared" si="41"/>
        <v>8.3333333333333321</v>
      </c>
      <c r="AD37" s="62">
        <f t="shared" si="42"/>
        <v>83.333333333333343</v>
      </c>
      <c r="AE37" s="62">
        <f t="shared" si="43"/>
        <v>91.666666666666657</v>
      </c>
      <c r="AF37" s="62">
        <f t="shared" si="44"/>
        <v>25</v>
      </c>
      <c r="AG37" s="62">
        <f t="shared" si="45"/>
        <v>4.1666666666666661</v>
      </c>
      <c r="AH37" s="62" t="str">
        <f t="shared" si="46"/>
        <v/>
      </c>
      <c r="AI37" s="62">
        <f t="shared" si="47"/>
        <v>12.5</v>
      </c>
      <c r="AJ37" s="62">
        <f t="shared" si="48"/>
        <v>12.5</v>
      </c>
      <c r="AK37" s="62" t="str">
        <f t="shared" si="49"/>
        <v/>
      </c>
      <c r="AL37" s="64"/>
      <c r="AM37" s="62" t="str">
        <f t="shared" si="50"/>
        <v/>
      </c>
      <c r="AN37" s="62" t="str">
        <f t="shared" si="51"/>
        <v/>
      </c>
      <c r="AO37" s="62" t="str">
        <f t="shared" si="52"/>
        <v/>
      </c>
      <c r="AP37" s="62" t="str">
        <f t="shared" si="53"/>
        <v/>
      </c>
      <c r="AQ37" s="62" t="str">
        <f t="shared" si="54"/>
        <v/>
      </c>
      <c r="AR37" s="62" t="str">
        <f t="shared" si="55"/>
        <v/>
      </c>
      <c r="AS37" s="62" t="str">
        <f t="shared" si="56"/>
        <v/>
      </c>
      <c r="AT37" s="62" t="str">
        <f t="shared" si="57"/>
        <v/>
      </c>
      <c r="AU37" s="62" t="str">
        <f t="shared" si="58"/>
        <v/>
      </c>
      <c r="AV37" s="62" t="str">
        <f t="shared" si="59"/>
        <v/>
      </c>
      <c r="AW37" s="64"/>
      <c r="AX37" s="62">
        <f t="shared" si="60"/>
        <v>5</v>
      </c>
      <c r="AY37" s="62">
        <f t="shared" si="61"/>
        <v>3</v>
      </c>
      <c r="AZ37" s="62">
        <f t="shared" si="62"/>
        <v>21</v>
      </c>
      <c r="BA37" s="62">
        <f t="shared" si="63"/>
        <v>23</v>
      </c>
      <c r="BB37" s="62">
        <f t="shared" si="64"/>
        <v>7</v>
      </c>
      <c r="BC37" s="62">
        <f t="shared" si="65"/>
        <v>2</v>
      </c>
      <c r="BD37" s="62" t="str">
        <f t="shared" si="66"/>
        <v/>
      </c>
      <c r="BE37" s="62">
        <f t="shared" si="67"/>
        <v>4</v>
      </c>
      <c r="BF37" s="62">
        <f t="shared" si="68"/>
        <v>4</v>
      </c>
      <c r="BG37" s="62" t="str">
        <f t="shared" si="69"/>
        <v/>
      </c>
    </row>
    <row r="38" spans="1:59" x14ac:dyDescent="0.2">
      <c r="A38" s="9">
        <v>6</v>
      </c>
      <c r="B38" s="10" t="s">
        <v>16</v>
      </c>
      <c r="C38" s="11">
        <f>VLOOKUP($B38,'Peers-Inc or Ho'!$C$36:$G$60,5,FALSE)</f>
        <v>-5.2287437926540302E-2</v>
      </c>
      <c r="D38" s="11">
        <f>VLOOKUP($B38,'RD Peer Performance'!$B$1:$K$68,Ranking!D$1,)</f>
        <v>-13.45</v>
      </c>
      <c r="E38" s="11">
        <f>VLOOKUP($B38,'RD Peer Performance'!$B$1:$K$68,Ranking!E$1,)</f>
        <v>1.21</v>
      </c>
      <c r="F38" s="11">
        <f>VLOOKUP($B38,'RD Peer Performance'!$B$1:$K$68,Ranking!F$1,)</f>
        <v>-2.21</v>
      </c>
      <c r="G38" s="11">
        <f>VLOOKUP($B38,'RD Peer Performance'!$B$1:$K$68,Ranking!G$1,)</f>
        <v>1.21</v>
      </c>
      <c r="H38" s="11">
        <f>VLOOKUP($B38,'RD Peer Performance'!$B$1:$K$68,Ranking!H$1,)</f>
        <v>10.38</v>
      </c>
      <c r="I38" s="11">
        <f>VLOOKUP($B38,'RD Peer Performance'!$B$1:$K$68,Ranking!I$1,)</f>
        <v>-3.32</v>
      </c>
      <c r="J38" s="11">
        <f>VLOOKUP($B38,'RD Peer Performance'!$B$1:$K$68,Ranking!J$1,)</f>
        <v>-17.61</v>
      </c>
      <c r="K38" s="50" t="s">
        <v>28</v>
      </c>
      <c r="L38" s="11">
        <f>VLOOKUP($B38,'RD Peer Performance'!$B$1:$K$79,Ranking!L$1,)</f>
        <v>-5.76</v>
      </c>
      <c r="M38" s="11">
        <f>VLOOKUP($B38,'RD Peer Performance'!$B$1:$K$79,Ranking!M$1,)</f>
        <v>0.91</v>
      </c>
      <c r="N38" s="50" t="s">
        <v>28</v>
      </c>
      <c r="O38" s="19">
        <v>2868.306</v>
      </c>
      <c r="P38" s="13"/>
      <c r="Q38" s="16"/>
      <c r="R38" s="15"/>
      <c r="S38" s="15"/>
      <c r="T38" s="15"/>
      <c r="U38" s="15"/>
      <c r="V38" s="15"/>
      <c r="W38" s="15"/>
      <c r="X38" s="15"/>
      <c r="Y38" s="15"/>
      <c r="Z38" s="15"/>
      <c r="AA38" s="32"/>
      <c r="AB38" s="62">
        <f t="shared" si="40"/>
        <v>30.434782608695656</v>
      </c>
      <c r="AC38" s="62">
        <f t="shared" si="41"/>
        <v>4.1666666666666661</v>
      </c>
      <c r="AD38" s="62">
        <f t="shared" si="42"/>
        <v>95.833333333333343</v>
      </c>
      <c r="AE38" s="62">
        <f t="shared" si="43"/>
        <v>100</v>
      </c>
      <c r="AF38" s="62">
        <f t="shared" si="44"/>
        <v>20.833333333333336</v>
      </c>
      <c r="AG38" s="62">
        <f t="shared" si="45"/>
        <v>16.666666666666664</v>
      </c>
      <c r="AH38" s="62" t="str">
        <f t="shared" si="46"/>
        <v/>
      </c>
      <c r="AI38" s="62">
        <f t="shared" si="47"/>
        <v>50</v>
      </c>
      <c r="AJ38" s="62">
        <f t="shared" si="48"/>
        <v>58.333333333333336</v>
      </c>
      <c r="AK38" s="62" t="str">
        <f t="shared" si="49"/>
        <v/>
      </c>
      <c r="AL38" s="64"/>
      <c r="AM38" s="62" t="str">
        <f t="shared" si="50"/>
        <v/>
      </c>
      <c r="AN38" s="62" t="str">
        <f t="shared" si="51"/>
        <v/>
      </c>
      <c r="AO38" s="62" t="str">
        <f t="shared" si="52"/>
        <v/>
      </c>
      <c r="AP38" s="62" t="str">
        <f t="shared" si="53"/>
        <v/>
      </c>
      <c r="AQ38" s="62" t="str">
        <f t="shared" si="54"/>
        <v/>
      </c>
      <c r="AR38" s="62" t="str">
        <f t="shared" si="55"/>
        <v/>
      </c>
      <c r="AS38" s="62" t="str">
        <f t="shared" si="56"/>
        <v/>
      </c>
      <c r="AT38" s="62" t="str">
        <f t="shared" si="57"/>
        <v/>
      </c>
      <c r="AU38" s="62" t="str">
        <f t="shared" si="58"/>
        <v/>
      </c>
      <c r="AV38" s="62" t="str">
        <f t="shared" si="59"/>
        <v/>
      </c>
      <c r="AW38" s="64"/>
      <c r="AX38" s="62">
        <f t="shared" si="60"/>
        <v>8</v>
      </c>
      <c r="AY38" s="62">
        <f t="shared" si="61"/>
        <v>2</v>
      </c>
      <c r="AZ38" s="62">
        <f t="shared" si="62"/>
        <v>24</v>
      </c>
      <c r="BA38" s="62">
        <f t="shared" si="63"/>
        <v>25</v>
      </c>
      <c r="BB38" s="62">
        <f t="shared" si="64"/>
        <v>6</v>
      </c>
      <c r="BC38" s="62">
        <f t="shared" si="65"/>
        <v>5</v>
      </c>
      <c r="BD38" s="62" t="str">
        <f t="shared" si="66"/>
        <v/>
      </c>
      <c r="BE38" s="62">
        <f t="shared" si="67"/>
        <v>13</v>
      </c>
      <c r="BF38" s="62">
        <f t="shared" si="68"/>
        <v>15</v>
      </c>
      <c r="BG38" s="62" t="str">
        <f t="shared" si="69"/>
        <v/>
      </c>
    </row>
    <row r="39" spans="1:59" x14ac:dyDescent="0.2">
      <c r="A39" s="9">
        <v>7</v>
      </c>
      <c r="B39" s="10" t="s">
        <v>970</v>
      </c>
      <c r="C39" s="11">
        <f>VLOOKUP($B39,'Peers-Inc or Ho'!$C$36:$G$60,5,FALSE)</f>
        <v>-0.21297181940966403</v>
      </c>
      <c r="D39" s="11">
        <f>VLOOKUP($B39,'RD Peer Performance'!$B$1:$K$68,Ranking!D$1,)</f>
        <v>-28.83</v>
      </c>
      <c r="E39" s="11">
        <f>VLOOKUP($B39,'RD Peer Performance'!$B$1:$K$68,Ranking!E$1,)</f>
        <v>2.29</v>
      </c>
      <c r="F39" s="11">
        <f>VLOOKUP($B39,'RD Peer Performance'!$B$1:$K$68,Ranking!F$1,)</f>
        <v>-2.35</v>
      </c>
      <c r="G39" s="11">
        <f>VLOOKUP($B39,'RD Peer Performance'!$B$1:$K$68,Ranking!G$1,)</f>
        <v>2.29</v>
      </c>
      <c r="H39" s="11">
        <f>VLOOKUP($B39,'RD Peer Performance'!$B$1:$K$68,Ranking!H$1,)</f>
        <v>12.14</v>
      </c>
      <c r="I39" s="11">
        <f>VLOOKUP($B39,'RD Peer Performance'!$B$1:$K$68,Ranking!I$1,)</f>
        <v>-12.79</v>
      </c>
      <c r="J39" s="11">
        <f>VLOOKUP($B39,'RD Peer Performance'!$B$1:$K$68,Ranking!J$1,)</f>
        <v>-31.13</v>
      </c>
      <c r="K39" s="50" t="s">
        <v>28</v>
      </c>
      <c r="L39" s="11">
        <f>VLOOKUP($B39,'RD Peer Performance'!$B$1:$K$79,Ranking!L$1,)</f>
        <v>-11.62</v>
      </c>
      <c r="M39" s="11">
        <f>VLOOKUP($B39,'RD Peer Performance'!$B$1:$K$79,Ranking!M$1,)</f>
        <v>0.92</v>
      </c>
      <c r="N39" s="50" t="s">
        <v>28</v>
      </c>
      <c r="O39" s="19">
        <v>2969.8119999999999</v>
      </c>
      <c r="P39" s="13"/>
      <c r="Q39" s="16"/>
      <c r="R39" s="15"/>
      <c r="S39" s="15"/>
      <c r="T39" s="15"/>
      <c r="U39" s="15"/>
      <c r="V39" s="15"/>
      <c r="W39" s="15"/>
      <c r="X39" s="15"/>
      <c r="Y39" s="15"/>
      <c r="Z39" s="15"/>
      <c r="AA39" s="32"/>
      <c r="AB39" s="62">
        <f t="shared" si="40"/>
        <v>73.91304347826086</v>
      </c>
      <c r="AC39" s="62">
        <f t="shared" si="41"/>
        <v>100</v>
      </c>
      <c r="AD39" s="62">
        <f t="shared" si="42"/>
        <v>62.5</v>
      </c>
      <c r="AE39" s="62">
        <f t="shared" si="43"/>
        <v>70.833333333333343</v>
      </c>
      <c r="AF39" s="62">
        <f t="shared" si="44"/>
        <v>100</v>
      </c>
      <c r="AG39" s="62">
        <f t="shared" si="45"/>
        <v>100</v>
      </c>
      <c r="AH39" s="62" t="str">
        <f t="shared" si="46"/>
        <v/>
      </c>
      <c r="AI39" s="62">
        <f t="shared" si="47"/>
        <v>100</v>
      </c>
      <c r="AJ39" s="62">
        <f t="shared" si="48"/>
        <v>54.166666666666664</v>
      </c>
      <c r="AK39" s="62" t="str">
        <f t="shared" si="49"/>
        <v/>
      </c>
      <c r="AL39" s="64"/>
      <c r="AM39" s="62" t="str">
        <f t="shared" si="50"/>
        <v/>
      </c>
      <c r="AN39" s="62" t="str">
        <f t="shared" si="51"/>
        <v/>
      </c>
      <c r="AO39" s="62" t="str">
        <f t="shared" si="52"/>
        <v/>
      </c>
      <c r="AP39" s="62" t="str">
        <f t="shared" si="53"/>
        <v/>
      </c>
      <c r="AQ39" s="62" t="str">
        <f t="shared" si="54"/>
        <v/>
      </c>
      <c r="AR39" s="62" t="str">
        <f t="shared" si="55"/>
        <v/>
      </c>
      <c r="AS39" s="62" t="str">
        <f t="shared" si="56"/>
        <v/>
      </c>
      <c r="AT39" s="62" t="str">
        <f t="shared" si="57"/>
        <v/>
      </c>
      <c r="AU39" s="62" t="str">
        <f t="shared" si="58"/>
        <v/>
      </c>
      <c r="AV39" s="62" t="str">
        <f t="shared" si="59"/>
        <v/>
      </c>
      <c r="AW39" s="64"/>
      <c r="AX39" s="62">
        <f t="shared" si="60"/>
        <v>18</v>
      </c>
      <c r="AY39" s="62">
        <f t="shared" si="61"/>
        <v>25</v>
      </c>
      <c r="AZ39" s="62">
        <f t="shared" si="62"/>
        <v>16</v>
      </c>
      <c r="BA39" s="62">
        <f t="shared" si="63"/>
        <v>18</v>
      </c>
      <c r="BB39" s="62">
        <f t="shared" si="64"/>
        <v>25</v>
      </c>
      <c r="BC39" s="62">
        <f t="shared" si="65"/>
        <v>25</v>
      </c>
      <c r="BD39" s="62" t="str">
        <f t="shared" si="66"/>
        <v/>
      </c>
      <c r="BE39" s="62">
        <f t="shared" si="67"/>
        <v>25</v>
      </c>
      <c r="BF39" s="62">
        <f t="shared" si="68"/>
        <v>14</v>
      </c>
      <c r="BG39" s="62" t="str">
        <f t="shared" si="69"/>
        <v/>
      </c>
    </row>
    <row r="40" spans="1:59" ht="14.25" customHeight="1" x14ac:dyDescent="0.2">
      <c r="A40" s="9">
        <v>8</v>
      </c>
      <c r="B40" s="10" t="s">
        <v>740</v>
      </c>
      <c r="C40" s="11">
        <f>VLOOKUP($B40,'Peers-Inc or Ho'!$C$36:$G$60,5,FALSE)</f>
        <v>-0.36516522273057422</v>
      </c>
      <c r="D40" s="11">
        <f>VLOOKUP($B40,'RD Peer Performance'!$B$1:$K$68,Ranking!D$1,)</f>
        <v>-16.399999999999999</v>
      </c>
      <c r="E40" s="11">
        <f>VLOOKUP($B40,'RD Peer Performance'!$B$1:$K$68,Ranking!E$1,)</f>
        <v>2.94</v>
      </c>
      <c r="F40" s="11">
        <f>VLOOKUP($B40,'RD Peer Performance'!$B$1:$K$68,Ranking!F$1,)</f>
        <v>-2.56</v>
      </c>
      <c r="G40" s="11">
        <f>VLOOKUP($B40,'RD Peer Performance'!$B$1:$K$68,Ranking!G$1,)</f>
        <v>2.94</v>
      </c>
      <c r="H40" s="11">
        <f>VLOOKUP($B40,'RD Peer Performance'!$B$1:$K$68,Ranking!H$1,)</f>
        <v>14.49</v>
      </c>
      <c r="I40" s="11">
        <f>VLOOKUP($B40,'RD Peer Performance'!$B$1:$K$68,Ranking!I$1,)</f>
        <v>-4.3099999999999996</v>
      </c>
      <c r="J40" s="11">
        <f>VLOOKUP($B40,'RD Peer Performance'!$B$1:$K$68,Ranking!J$1,)</f>
        <v>-17.850000000000001</v>
      </c>
      <c r="K40" s="50" t="s">
        <v>28</v>
      </c>
      <c r="L40" s="11">
        <f>VLOOKUP($B40,'RD Peer Performance'!$B$1:$K$79,Ranking!L$1,)</f>
        <v>-6.28</v>
      </c>
      <c r="M40" s="11">
        <f>VLOOKUP($B40,'RD Peer Performance'!$B$1:$K$79,Ranking!M$1,)</f>
        <v>0.26</v>
      </c>
      <c r="N40" s="50" t="s">
        <v>28</v>
      </c>
      <c r="O40" s="19">
        <v>534.73219999999992</v>
      </c>
      <c r="P40" s="13"/>
      <c r="Q40" s="16"/>
      <c r="R40" s="15"/>
      <c r="S40" s="15"/>
      <c r="T40" s="15"/>
      <c r="U40" s="15"/>
      <c r="V40" s="15"/>
      <c r="W40" s="15"/>
      <c r="X40" s="15"/>
      <c r="Y40" s="15"/>
      <c r="Z40" s="15"/>
      <c r="AA40" s="32"/>
      <c r="AB40" s="62">
        <f t="shared" si="40"/>
        <v>100</v>
      </c>
      <c r="AC40" s="62">
        <f t="shared" si="41"/>
        <v>33.333333333333329</v>
      </c>
      <c r="AD40" s="62">
        <f t="shared" si="42"/>
        <v>25</v>
      </c>
      <c r="AE40" s="62">
        <f t="shared" si="43"/>
        <v>29.166666666666668</v>
      </c>
      <c r="AF40" s="62">
        <f t="shared" si="44"/>
        <v>33.333333333333329</v>
      </c>
      <c r="AG40" s="62">
        <f t="shared" si="45"/>
        <v>20.833333333333336</v>
      </c>
      <c r="AH40" s="62" t="str">
        <f t="shared" si="46"/>
        <v/>
      </c>
      <c r="AI40" s="62">
        <f t="shared" si="47"/>
        <v>70.833333333333343</v>
      </c>
      <c r="AJ40" s="62">
        <f t="shared" si="48"/>
        <v>70.833333333333343</v>
      </c>
      <c r="AK40" s="62" t="str">
        <f t="shared" si="49"/>
        <v/>
      </c>
      <c r="AL40" s="64"/>
      <c r="AM40" s="62" t="str">
        <f t="shared" si="50"/>
        <v/>
      </c>
      <c r="AN40" s="62" t="str">
        <f t="shared" si="51"/>
        <v/>
      </c>
      <c r="AO40" s="62" t="str">
        <f t="shared" si="52"/>
        <v/>
      </c>
      <c r="AP40" s="62" t="str">
        <f t="shared" si="53"/>
        <v/>
      </c>
      <c r="AQ40" s="62" t="str">
        <f t="shared" si="54"/>
        <v/>
      </c>
      <c r="AR40" s="62" t="str">
        <f t="shared" si="55"/>
        <v/>
      </c>
      <c r="AS40" s="62" t="str">
        <f t="shared" si="56"/>
        <v/>
      </c>
      <c r="AT40" s="62" t="str">
        <f t="shared" si="57"/>
        <v/>
      </c>
      <c r="AU40" s="62" t="str">
        <f t="shared" si="58"/>
        <v/>
      </c>
      <c r="AV40" s="62" t="str">
        <f t="shared" si="59"/>
        <v/>
      </c>
      <c r="AW40" s="64"/>
      <c r="AX40" s="62">
        <f t="shared" si="60"/>
        <v>24</v>
      </c>
      <c r="AY40" s="62">
        <f t="shared" si="61"/>
        <v>9</v>
      </c>
      <c r="AZ40" s="62">
        <f t="shared" si="62"/>
        <v>7</v>
      </c>
      <c r="BA40" s="62">
        <f t="shared" si="63"/>
        <v>8</v>
      </c>
      <c r="BB40" s="62">
        <f t="shared" si="64"/>
        <v>9</v>
      </c>
      <c r="BC40" s="62">
        <f t="shared" si="65"/>
        <v>6</v>
      </c>
      <c r="BD40" s="62" t="str">
        <f t="shared" si="66"/>
        <v/>
      </c>
      <c r="BE40" s="62">
        <f t="shared" si="67"/>
        <v>18</v>
      </c>
      <c r="BF40" s="62">
        <f t="shared" si="68"/>
        <v>18</v>
      </c>
      <c r="BG40" s="62" t="str">
        <f t="shared" si="69"/>
        <v/>
      </c>
    </row>
    <row r="41" spans="1:59" x14ac:dyDescent="0.2">
      <c r="A41" s="9">
        <v>9</v>
      </c>
      <c r="B41" s="10" t="s">
        <v>25</v>
      </c>
      <c r="C41" s="11">
        <f>VLOOKUP($B41,'Peers-Inc or Ho'!$C$36:$G$60,5,FALSE)</f>
        <v>-0.2469352457822013</v>
      </c>
      <c r="D41" s="11">
        <f>VLOOKUP($B41,'RD Peer Performance'!$B$1:$K$68,Ranking!D$1,)</f>
        <v>-19.37</v>
      </c>
      <c r="E41" s="11">
        <f>VLOOKUP($B41,'RD Peer Performance'!$B$1:$K$68,Ranking!E$1,)</f>
        <v>1.1399999999999999</v>
      </c>
      <c r="F41" s="11">
        <f>VLOOKUP($B41,'RD Peer Performance'!$B$1:$K$68,Ranking!F$1,)</f>
        <v>-2.34</v>
      </c>
      <c r="G41" s="11">
        <f>VLOOKUP($B41,'RD Peer Performance'!$B$1:$K$68,Ranking!G$1,)</f>
        <v>1.1399999999999999</v>
      </c>
      <c r="H41" s="11">
        <f>VLOOKUP($B41,'RD Peer Performance'!$B$1:$K$68,Ranking!H$1,)</f>
        <v>13.3</v>
      </c>
      <c r="I41" s="11">
        <f>VLOOKUP($B41,'RD Peer Performance'!$B$1:$K$68,Ranking!I$1,)</f>
        <v>-4.5199999999999996</v>
      </c>
      <c r="J41" s="11">
        <f>VLOOKUP($B41,'RD Peer Performance'!$B$1:$K$68,Ranking!J$1,)</f>
        <v>-23.79</v>
      </c>
      <c r="K41" s="50" t="s">
        <v>28</v>
      </c>
      <c r="L41" s="11">
        <f>VLOOKUP($B41,'RD Peer Performance'!$B$1:$K$79,Ranking!L$1,)</f>
        <v>-6.19</v>
      </c>
      <c r="M41" s="11">
        <f>VLOOKUP($B41,'RD Peer Performance'!$B$1:$K$79,Ranking!M$1,)</f>
        <v>-0.49</v>
      </c>
      <c r="N41" s="50" t="s">
        <v>28</v>
      </c>
      <c r="O41" s="19">
        <v>1805.461</v>
      </c>
      <c r="P41" s="13"/>
      <c r="Q41" s="16"/>
      <c r="R41" s="15"/>
      <c r="S41" s="15"/>
      <c r="T41" s="15"/>
      <c r="U41" s="15"/>
      <c r="V41" s="15"/>
      <c r="W41" s="15"/>
      <c r="X41" s="15"/>
      <c r="Y41" s="15"/>
      <c r="Z41" s="15"/>
      <c r="AA41" s="32"/>
      <c r="AB41" s="62">
        <f t="shared" si="40"/>
        <v>91.304347826086953</v>
      </c>
      <c r="AC41" s="62">
        <f t="shared" si="41"/>
        <v>87.5</v>
      </c>
      <c r="AD41" s="62">
        <f t="shared" si="42"/>
        <v>100</v>
      </c>
      <c r="AE41" s="62">
        <f t="shared" si="43"/>
        <v>54.166666666666664</v>
      </c>
      <c r="AF41" s="62">
        <f t="shared" si="44"/>
        <v>50</v>
      </c>
      <c r="AG41" s="62">
        <f t="shared" si="45"/>
        <v>87.5</v>
      </c>
      <c r="AH41" s="62" t="str">
        <f t="shared" si="46"/>
        <v/>
      </c>
      <c r="AI41" s="62">
        <f t="shared" si="47"/>
        <v>66.666666666666657</v>
      </c>
      <c r="AJ41" s="62">
        <f t="shared" si="48"/>
        <v>83.333333333333343</v>
      </c>
      <c r="AK41" s="62" t="str">
        <f t="shared" si="49"/>
        <v/>
      </c>
      <c r="AL41" s="64"/>
      <c r="AM41" s="62" t="str">
        <f t="shared" si="50"/>
        <v/>
      </c>
      <c r="AN41" s="62" t="str">
        <f t="shared" si="51"/>
        <v/>
      </c>
      <c r="AO41" s="62" t="str">
        <f t="shared" si="52"/>
        <v/>
      </c>
      <c r="AP41" s="62" t="str">
        <f t="shared" si="53"/>
        <v/>
      </c>
      <c r="AQ41" s="62" t="str">
        <f t="shared" si="54"/>
        <v/>
      </c>
      <c r="AR41" s="62" t="str">
        <f t="shared" si="55"/>
        <v/>
      </c>
      <c r="AS41" s="62" t="str">
        <f t="shared" si="56"/>
        <v/>
      </c>
      <c r="AT41" s="62" t="str">
        <f t="shared" si="57"/>
        <v/>
      </c>
      <c r="AU41" s="62" t="str">
        <f t="shared" si="58"/>
        <v/>
      </c>
      <c r="AV41" s="62" t="str">
        <f t="shared" si="59"/>
        <v/>
      </c>
      <c r="AW41" s="64"/>
      <c r="AX41" s="62">
        <f t="shared" si="60"/>
        <v>22</v>
      </c>
      <c r="AY41" s="62">
        <f t="shared" si="61"/>
        <v>22</v>
      </c>
      <c r="AZ41" s="62">
        <f t="shared" si="62"/>
        <v>25</v>
      </c>
      <c r="BA41" s="62">
        <f t="shared" si="63"/>
        <v>14</v>
      </c>
      <c r="BB41" s="62">
        <f t="shared" si="64"/>
        <v>13</v>
      </c>
      <c r="BC41" s="62">
        <f t="shared" si="65"/>
        <v>22</v>
      </c>
      <c r="BD41" s="62" t="str">
        <f t="shared" si="66"/>
        <v/>
      </c>
      <c r="BE41" s="62">
        <f t="shared" si="67"/>
        <v>17</v>
      </c>
      <c r="BF41" s="62">
        <f t="shared" si="68"/>
        <v>21</v>
      </c>
      <c r="BG41" s="62" t="str">
        <f t="shared" si="69"/>
        <v/>
      </c>
    </row>
    <row r="42" spans="1:59" x14ac:dyDescent="0.2">
      <c r="A42" s="9">
        <v>10</v>
      </c>
      <c r="B42" s="10" t="s">
        <v>15</v>
      </c>
      <c r="C42" s="11">
        <f>VLOOKUP($B42,'Peers-Inc or Ho'!$C$36:$G$60,5,FALSE)</f>
        <v>-7.3882845778556305E-2</v>
      </c>
      <c r="D42" s="11">
        <f>VLOOKUP($B42,'RD Peer Performance'!$B$1:$K$68,Ranking!D$1,)</f>
        <v>-15.25</v>
      </c>
      <c r="E42" s="11">
        <f>VLOOKUP($B42,'RD Peer Performance'!$B$1:$K$68,Ranking!E$1,)</f>
        <v>2.63</v>
      </c>
      <c r="F42" s="11">
        <f>VLOOKUP($B42,'RD Peer Performance'!$B$1:$K$68,Ranking!F$1,)</f>
        <v>-2.4700000000000002</v>
      </c>
      <c r="G42" s="11">
        <f>VLOOKUP($B42,'RD Peer Performance'!$B$1:$K$68,Ranking!G$1,)</f>
        <v>2.63</v>
      </c>
      <c r="H42" s="11">
        <f>VLOOKUP($B42,'RD Peer Performance'!$B$1:$K$68,Ranking!H$1,)</f>
        <v>13.91</v>
      </c>
      <c r="I42" s="11">
        <f>VLOOKUP($B42,'RD Peer Performance'!$B$1:$K$68,Ranking!I$1,)</f>
        <v>-4.33</v>
      </c>
      <c r="J42" s="11">
        <f>VLOOKUP($B42,'RD Peer Performance'!$B$1:$K$68,Ranking!J$1,)</f>
        <v>-18.010000000000002</v>
      </c>
      <c r="K42" s="50" t="s">
        <v>28</v>
      </c>
      <c r="L42" s="11">
        <f>VLOOKUP($B42,'RD Peer Performance'!$B$1:$K$79,Ranking!L$1,)</f>
        <v>-5.57</v>
      </c>
      <c r="M42" s="11">
        <f>VLOOKUP($B42,'RD Peer Performance'!$B$1:$K$79,Ranking!M$1,)</f>
        <v>1.36</v>
      </c>
      <c r="N42" s="50" t="s">
        <v>28</v>
      </c>
      <c r="O42" s="19">
        <v>0.18307519999999999</v>
      </c>
      <c r="P42" s="13"/>
      <c r="Q42" s="16"/>
      <c r="R42" s="15"/>
      <c r="S42" s="15"/>
      <c r="T42" s="15"/>
      <c r="U42" s="15"/>
      <c r="V42" s="15"/>
      <c r="W42" s="15"/>
      <c r="X42" s="15"/>
      <c r="Y42" s="15"/>
      <c r="Z42" s="15"/>
      <c r="AA42" s="32"/>
      <c r="AB42" s="62">
        <f t="shared" si="40"/>
        <v>34.782608695652172</v>
      </c>
      <c r="AC42" s="62">
        <f t="shared" si="41"/>
        <v>20.833333333333336</v>
      </c>
      <c r="AD42" s="62">
        <f t="shared" si="42"/>
        <v>33.333333333333329</v>
      </c>
      <c r="AE42" s="62">
        <f t="shared" si="43"/>
        <v>41.666666666666671</v>
      </c>
      <c r="AF42" s="62">
        <f t="shared" si="44"/>
        <v>41.666666666666671</v>
      </c>
      <c r="AG42" s="62">
        <f t="shared" si="45"/>
        <v>29.166666666666668</v>
      </c>
      <c r="AH42" s="62" t="str">
        <f t="shared" si="46"/>
        <v/>
      </c>
      <c r="AI42" s="62">
        <f t="shared" si="47"/>
        <v>45.833333333333329</v>
      </c>
      <c r="AJ42" s="62">
        <f t="shared" si="48"/>
        <v>41.666666666666671</v>
      </c>
      <c r="AK42" s="62" t="str">
        <f t="shared" si="49"/>
        <v/>
      </c>
      <c r="AL42" s="64"/>
      <c r="AM42" s="62" t="str">
        <f t="shared" si="50"/>
        <v/>
      </c>
      <c r="AN42" s="62" t="str">
        <f t="shared" si="51"/>
        <v/>
      </c>
      <c r="AO42" s="62" t="str">
        <f t="shared" si="52"/>
        <v/>
      </c>
      <c r="AP42" s="62" t="str">
        <f t="shared" si="53"/>
        <v/>
      </c>
      <c r="AQ42" s="62" t="str">
        <f t="shared" si="54"/>
        <v/>
      </c>
      <c r="AR42" s="62" t="str">
        <f t="shared" si="55"/>
        <v/>
      </c>
      <c r="AS42" s="62" t="str">
        <f t="shared" si="56"/>
        <v/>
      </c>
      <c r="AT42" s="62" t="str">
        <f t="shared" si="57"/>
        <v/>
      </c>
      <c r="AU42" s="62" t="str">
        <f t="shared" si="58"/>
        <v/>
      </c>
      <c r="AV42" s="62" t="str">
        <f t="shared" si="59"/>
        <v/>
      </c>
      <c r="AW42" s="64"/>
      <c r="AX42" s="62">
        <f t="shared" si="60"/>
        <v>9</v>
      </c>
      <c r="AY42" s="62">
        <f t="shared" si="61"/>
        <v>6</v>
      </c>
      <c r="AZ42" s="62">
        <f t="shared" si="62"/>
        <v>9</v>
      </c>
      <c r="BA42" s="62">
        <f t="shared" si="63"/>
        <v>11</v>
      </c>
      <c r="BB42" s="62">
        <f t="shared" si="64"/>
        <v>11</v>
      </c>
      <c r="BC42" s="62">
        <f t="shared" si="65"/>
        <v>8</v>
      </c>
      <c r="BD42" s="62" t="str">
        <f t="shared" si="66"/>
        <v/>
      </c>
      <c r="BE42" s="62">
        <f t="shared" si="67"/>
        <v>12</v>
      </c>
      <c r="BF42" s="62">
        <f t="shared" si="68"/>
        <v>11</v>
      </c>
      <c r="BG42" s="62" t="str">
        <f t="shared" si="69"/>
        <v/>
      </c>
    </row>
    <row r="43" spans="1:59" x14ac:dyDescent="0.2">
      <c r="A43" s="9">
        <v>11</v>
      </c>
      <c r="B43" s="10" t="s">
        <v>136</v>
      </c>
      <c r="C43" s="11">
        <f>VLOOKUP($B43,'Peers-Inc or Ho'!$C$36:$G$60,5,FALSE)</f>
        <v>-0.26401003196744527</v>
      </c>
      <c r="D43" s="11">
        <f>VLOOKUP($B43,'RD Peer Performance'!$B$1:$K$68,Ranking!D$1,)</f>
        <v>-21.07</v>
      </c>
      <c r="E43" s="11">
        <f>VLOOKUP($B43,'RD Peer Performance'!$B$1:$K$68,Ranking!E$1,)</f>
        <v>1.82</v>
      </c>
      <c r="F43" s="11">
        <f>VLOOKUP($B43,'RD Peer Performance'!$B$1:$K$68,Ranking!F$1,)</f>
        <v>-2.04</v>
      </c>
      <c r="G43" s="11">
        <f>VLOOKUP($B43,'RD Peer Performance'!$B$1:$K$68,Ranking!G$1,)</f>
        <v>1.82</v>
      </c>
      <c r="H43" s="11">
        <f>VLOOKUP($B43,'RD Peer Performance'!$B$1:$K$68,Ranking!H$1,)</f>
        <v>18.5</v>
      </c>
      <c r="I43" s="11">
        <f>VLOOKUP($B43,'RD Peer Performance'!$B$1:$K$68,Ranking!I$1,)</f>
        <v>-6.26</v>
      </c>
      <c r="J43" s="11">
        <f>VLOOKUP($B43,'RD Peer Performance'!$B$1:$K$68,Ranking!J$1,)</f>
        <v>-27.25</v>
      </c>
      <c r="K43" s="50" t="s">
        <v>28</v>
      </c>
      <c r="L43" s="11">
        <f>VLOOKUP($B43,'RD Peer Performance'!$B$1:$K$79,Ranking!L$1,)</f>
        <v>-7.91</v>
      </c>
      <c r="M43" s="11">
        <f>VLOOKUP($B43,'RD Peer Performance'!$B$1:$K$79,Ranking!M$1,)</f>
        <v>-0.94</v>
      </c>
      <c r="N43" s="50" t="s">
        <v>28</v>
      </c>
      <c r="O43" s="19">
        <v>695.08109999999999</v>
      </c>
      <c r="P43" s="13"/>
      <c r="Q43" s="16"/>
      <c r="R43" s="15"/>
      <c r="S43" s="15"/>
      <c r="T43" s="15"/>
      <c r="U43" s="15"/>
      <c r="V43" s="15"/>
      <c r="W43" s="15"/>
      <c r="X43" s="15"/>
      <c r="Y43" s="15"/>
      <c r="Z43" s="15"/>
      <c r="AA43" s="32"/>
      <c r="AB43" s="62">
        <f t="shared" si="40"/>
        <v>95.652173913043484</v>
      </c>
      <c r="AC43" s="62">
        <f t="shared" si="41"/>
        <v>95.833333333333343</v>
      </c>
      <c r="AD43" s="62">
        <f t="shared" si="42"/>
        <v>70.833333333333343</v>
      </c>
      <c r="AE43" s="62">
        <f t="shared" si="43"/>
        <v>12.5</v>
      </c>
      <c r="AF43" s="62">
        <f t="shared" si="44"/>
        <v>91.666666666666657</v>
      </c>
      <c r="AG43" s="62">
        <f t="shared" si="45"/>
        <v>95.833333333333343</v>
      </c>
      <c r="AH43" s="62" t="str">
        <f t="shared" si="46"/>
        <v/>
      </c>
      <c r="AI43" s="62">
        <f t="shared" si="47"/>
        <v>95.833333333333343</v>
      </c>
      <c r="AJ43" s="62">
        <f t="shared" si="48"/>
        <v>91.666666666666657</v>
      </c>
      <c r="AK43" s="62" t="str">
        <f t="shared" si="49"/>
        <v/>
      </c>
      <c r="AL43" s="64"/>
      <c r="AM43" s="62" t="str">
        <f t="shared" si="50"/>
        <v/>
      </c>
      <c r="AN43" s="62" t="str">
        <f t="shared" si="51"/>
        <v/>
      </c>
      <c r="AO43" s="62" t="str">
        <f t="shared" si="52"/>
        <v/>
      </c>
      <c r="AP43" s="62" t="str">
        <f t="shared" si="53"/>
        <v/>
      </c>
      <c r="AQ43" s="62" t="str">
        <f t="shared" si="54"/>
        <v/>
      </c>
      <c r="AR43" s="62" t="str">
        <f t="shared" si="55"/>
        <v/>
      </c>
      <c r="AS43" s="62" t="str">
        <f t="shared" si="56"/>
        <v/>
      </c>
      <c r="AT43" s="62" t="str">
        <f t="shared" si="57"/>
        <v/>
      </c>
      <c r="AU43" s="62" t="str">
        <f t="shared" si="58"/>
        <v/>
      </c>
      <c r="AV43" s="62" t="str">
        <f t="shared" si="59"/>
        <v/>
      </c>
      <c r="AW43" s="64"/>
      <c r="AX43" s="62">
        <f t="shared" si="60"/>
        <v>23</v>
      </c>
      <c r="AY43" s="62">
        <f t="shared" si="61"/>
        <v>24</v>
      </c>
      <c r="AZ43" s="62">
        <f t="shared" si="62"/>
        <v>18</v>
      </c>
      <c r="BA43" s="62">
        <f t="shared" si="63"/>
        <v>4</v>
      </c>
      <c r="BB43" s="62">
        <f t="shared" si="64"/>
        <v>23</v>
      </c>
      <c r="BC43" s="62">
        <f t="shared" si="65"/>
        <v>24</v>
      </c>
      <c r="BD43" s="62" t="str">
        <f t="shared" si="66"/>
        <v/>
      </c>
      <c r="BE43" s="62">
        <f t="shared" si="67"/>
        <v>24</v>
      </c>
      <c r="BF43" s="62">
        <f t="shared" si="68"/>
        <v>23</v>
      </c>
      <c r="BG43" s="62" t="str">
        <f t="shared" si="69"/>
        <v/>
      </c>
    </row>
    <row r="44" spans="1:59" x14ac:dyDescent="0.2">
      <c r="A44" s="9">
        <v>12</v>
      </c>
      <c r="B44" s="10" t="s">
        <v>21</v>
      </c>
      <c r="C44" s="11">
        <f>VLOOKUP($B44,'Peers-Inc or Ho'!$C$36:$G$60,5,FALSE)</f>
        <v>-0.16633440386720144</v>
      </c>
      <c r="D44" s="11">
        <f>VLOOKUP($B44,'RD Peer Performance'!$B$1:$K$68,Ranking!D$1,)</f>
        <v>-17.559999999999999</v>
      </c>
      <c r="E44" s="11">
        <f>VLOOKUP($B44,'RD Peer Performance'!$B$1:$K$68,Ranking!E$1,)</f>
        <v>3</v>
      </c>
      <c r="F44" s="11">
        <f>VLOOKUP($B44,'RD Peer Performance'!$B$1:$K$68,Ranking!F$1,)</f>
        <v>-2.19</v>
      </c>
      <c r="G44" s="11">
        <f>VLOOKUP($B44,'RD Peer Performance'!$B$1:$K$68,Ranking!G$1,)</f>
        <v>3</v>
      </c>
      <c r="H44" s="11">
        <f>VLOOKUP($B44,'RD Peer Performance'!$B$1:$K$68,Ranking!H$1,)</f>
        <v>13.38</v>
      </c>
      <c r="I44" s="11">
        <f>VLOOKUP($B44,'RD Peer Performance'!$B$1:$K$68,Ranking!I$1,)</f>
        <v>-5.9</v>
      </c>
      <c r="J44" s="11">
        <f>VLOOKUP($B44,'RD Peer Performance'!$B$1:$K$68,Ranking!J$1,)</f>
        <v>-20.04</v>
      </c>
      <c r="K44" s="50" t="s">
        <v>28</v>
      </c>
      <c r="L44" s="11">
        <f>VLOOKUP($B44,'RD Peer Performance'!$B$1:$K$79,Ranking!L$1,)</f>
        <v>-6.73</v>
      </c>
      <c r="M44" s="11">
        <f>VLOOKUP($B44,'RD Peer Performance'!$B$1:$K$79,Ranking!M$1,)</f>
        <v>-0.59</v>
      </c>
      <c r="N44" s="50" t="s">
        <v>28</v>
      </c>
      <c r="O44" s="19">
        <v>2464.04</v>
      </c>
      <c r="P44" s="13"/>
      <c r="Q44" s="16"/>
      <c r="R44" s="15"/>
      <c r="S44" s="15"/>
      <c r="T44" s="15"/>
      <c r="U44" s="15"/>
      <c r="V44" s="15"/>
      <c r="W44" s="15"/>
      <c r="X44" s="15"/>
      <c r="Y44" s="15"/>
      <c r="Z44" s="15"/>
      <c r="AA44" s="32"/>
      <c r="AB44" s="62">
        <f t="shared" si="40"/>
        <v>65.217391304347828</v>
      </c>
      <c r="AC44" s="62">
        <f t="shared" si="41"/>
        <v>50</v>
      </c>
      <c r="AD44" s="62">
        <f t="shared" si="42"/>
        <v>20.833333333333336</v>
      </c>
      <c r="AE44" s="62">
        <f t="shared" si="43"/>
        <v>50</v>
      </c>
      <c r="AF44" s="62">
        <f t="shared" si="44"/>
        <v>79.166666666666657</v>
      </c>
      <c r="AG44" s="62">
        <f t="shared" si="45"/>
        <v>62.5</v>
      </c>
      <c r="AH44" s="62" t="str">
        <f t="shared" si="46"/>
        <v/>
      </c>
      <c r="AI44" s="62">
        <f t="shared" si="47"/>
        <v>87.5</v>
      </c>
      <c r="AJ44" s="62">
        <f t="shared" si="48"/>
        <v>87.5</v>
      </c>
      <c r="AK44" s="62" t="str">
        <f t="shared" si="49"/>
        <v/>
      </c>
      <c r="AL44" s="64"/>
      <c r="AM44" s="62" t="str">
        <f t="shared" si="50"/>
        <v/>
      </c>
      <c r="AN44" s="62" t="str">
        <f t="shared" si="51"/>
        <v/>
      </c>
      <c r="AO44" s="62" t="str">
        <f t="shared" si="52"/>
        <v/>
      </c>
      <c r="AP44" s="62" t="str">
        <f t="shared" si="53"/>
        <v/>
      </c>
      <c r="AQ44" s="62" t="str">
        <f t="shared" si="54"/>
        <v/>
      </c>
      <c r="AR44" s="62" t="str">
        <f t="shared" si="55"/>
        <v/>
      </c>
      <c r="AS44" s="62" t="str">
        <f t="shared" si="56"/>
        <v/>
      </c>
      <c r="AT44" s="62" t="str">
        <f t="shared" si="57"/>
        <v/>
      </c>
      <c r="AU44" s="62" t="str">
        <f t="shared" si="58"/>
        <v/>
      </c>
      <c r="AV44" s="62" t="str">
        <f t="shared" si="59"/>
        <v/>
      </c>
      <c r="AW44" s="64"/>
      <c r="AX44" s="62">
        <f t="shared" si="60"/>
        <v>16</v>
      </c>
      <c r="AY44" s="62">
        <f t="shared" si="61"/>
        <v>13</v>
      </c>
      <c r="AZ44" s="62">
        <f t="shared" si="62"/>
        <v>6</v>
      </c>
      <c r="BA44" s="62">
        <f t="shared" si="63"/>
        <v>13</v>
      </c>
      <c r="BB44" s="62">
        <f t="shared" si="64"/>
        <v>20</v>
      </c>
      <c r="BC44" s="62">
        <f t="shared" si="65"/>
        <v>16</v>
      </c>
      <c r="BD44" s="62" t="str">
        <f t="shared" si="66"/>
        <v/>
      </c>
      <c r="BE44" s="62">
        <f t="shared" si="67"/>
        <v>22</v>
      </c>
      <c r="BF44" s="62">
        <f t="shared" si="68"/>
        <v>22</v>
      </c>
      <c r="BG44" s="62" t="str">
        <f t="shared" si="69"/>
        <v/>
      </c>
    </row>
    <row r="45" spans="1:59" x14ac:dyDescent="0.2">
      <c r="A45" s="9">
        <v>13</v>
      </c>
      <c r="B45" s="10" t="s">
        <v>137</v>
      </c>
      <c r="C45" s="11">
        <f>VLOOKUP($B45,'Peers-Inc or Ho'!$C$36:$G$60,5,FALSE)</f>
        <v>-9.1756059537507817E-2</v>
      </c>
      <c r="D45" s="11">
        <f>VLOOKUP($B45,'RD Peer Performance'!$B$1:$K$68,Ranking!D$1,)</f>
        <v>-17.899999999999999</v>
      </c>
      <c r="E45" s="11">
        <f>VLOOKUP($B45,'RD Peer Performance'!$B$1:$K$68,Ranking!E$1,)</f>
        <v>2.41</v>
      </c>
      <c r="F45" s="11">
        <f>VLOOKUP($B45,'RD Peer Performance'!$B$1:$K$68,Ranking!F$1,)</f>
        <v>-2.57</v>
      </c>
      <c r="G45" s="11">
        <f>VLOOKUP($B45,'RD Peer Performance'!$B$1:$K$68,Ranking!G$1,)</f>
        <v>2.41</v>
      </c>
      <c r="H45" s="11">
        <f>VLOOKUP($B45,'RD Peer Performance'!$B$1:$K$68,Ranking!H$1,)</f>
        <v>14.89</v>
      </c>
      <c r="I45" s="11">
        <f>VLOOKUP($B45,'RD Peer Performance'!$B$1:$K$68,Ranking!I$1,)</f>
        <v>-4.3099999999999996</v>
      </c>
      <c r="J45" s="11">
        <f>VLOOKUP($B45,'RD Peer Performance'!$B$1:$K$68,Ranking!J$1,)</f>
        <v>-19.3</v>
      </c>
      <c r="K45" s="50" t="s">
        <v>28</v>
      </c>
      <c r="L45" s="11">
        <f>VLOOKUP($B45,'RD Peer Performance'!$B$1:$K$79,Ranking!L$1,)</f>
        <v>-5.33</v>
      </c>
      <c r="M45" s="11">
        <f>VLOOKUP($B45,'RD Peer Performance'!$B$1:$K$79,Ranking!M$1,)</f>
        <v>1.85</v>
      </c>
      <c r="N45" s="50" t="s">
        <v>28</v>
      </c>
      <c r="O45" s="19">
        <v>1620.423</v>
      </c>
      <c r="P45" s="13"/>
      <c r="Q45" s="16"/>
      <c r="R45" s="15"/>
      <c r="S45" s="15"/>
      <c r="T45" s="15"/>
      <c r="U45" s="15"/>
      <c r="V45" s="15"/>
      <c r="W45" s="15"/>
      <c r="X45" s="15"/>
      <c r="Y45" s="15"/>
      <c r="Z45" s="15"/>
      <c r="AA45" s="32"/>
      <c r="AB45" s="62">
        <f t="shared" si="40"/>
        <v>39.130434782608695</v>
      </c>
      <c r="AC45" s="62">
        <f t="shared" si="41"/>
        <v>70.833333333333343</v>
      </c>
      <c r="AD45" s="62">
        <f t="shared" si="42"/>
        <v>50</v>
      </c>
      <c r="AE45" s="62">
        <f t="shared" si="43"/>
        <v>25</v>
      </c>
      <c r="AF45" s="62">
        <f t="shared" si="44"/>
        <v>33.333333333333329</v>
      </c>
      <c r="AG45" s="62">
        <f t="shared" si="45"/>
        <v>41.666666666666671</v>
      </c>
      <c r="AH45" s="62" t="str">
        <f t="shared" si="46"/>
        <v/>
      </c>
      <c r="AI45" s="62">
        <f t="shared" si="47"/>
        <v>33.333333333333329</v>
      </c>
      <c r="AJ45" s="62">
        <f t="shared" si="48"/>
        <v>16.666666666666664</v>
      </c>
      <c r="AK45" s="62" t="str">
        <f t="shared" si="49"/>
        <v/>
      </c>
      <c r="AL45" s="64"/>
      <c r="AM45" s="62" t="str">
        <f t="shared" si="50"/>
        <v/>
      </c>
      <c r="AN45" s="62" t="str">
        <f t="shared" si="51"/>
        <v/>
      </c>
      <c r="AO45" s="62" t="str">
        <f t="shared" si="52"/>
        <v/>
      </c>
      <c r="AP45" s="62" t="str">
        <f t="shared" si="53"/>
        <v/>
      </c>
      <c r="AQ45" s="62" t="str">
        <f t="shared" si="54"/>
        <v/>
      </c>
      <c r="AR45" s="62" t="str">
        <f t="shared" si="55"/>
        <v/>
      </c>
      <c r="AS45" s="62" t="str">
        <f t="shared" si="56"/>
        <v/>
      </c>
      <c r="AT45" s="62" t="str">
        <f t="shared" si="57"/>
        <v/>
      </c>
      <c r="AU45" s="62" t="str">
        <f t="shared" si="58"/>
        <v/>
      </c>
      <c r="AV45" s="62" t="str">
        <f t="shared" si="59"/>
        <v/>
      </c>
      <c r="AW45" s="64"/>
      <c r="AX45" s="62">
        <f t="shared" si="60"/>
        <v>10</v>
      </c>
      <c r="AY45" s="62">
        <f t="shared" si="61"/>
        <v>18</v>
      </c>
      <c r="AZ45" s="62">
        <f t="shared" si="62"/>
        <v>13</v>
      </c>
      <c r="BA45" s="62">
        <f t="shared" si="63"/>
        <v>7</v>
      </c>
      <c r="BB45" s="62">
        <f t="shared" si="64"/>
        <v>9</v>
      </c>
      <c r="BC45" s="62">
        <f t="shared" si="65"/>
        <v>11</v>
      </c>
      <c r="BD45" s="62" t="str">
        <f t="shared" si="66"/>
        <v/>
      </c>
      <c r="BE45" s="62">
        <f t="shared" si="67"/>
        <v>9</v>
      </c>
      <c r="BF45" s="62">
        <f t="shared" si="68"/>
        <v>5</v>
      </c>
      <c r="BG45" s="62" t="str">
        <f t="shared" si="69"/>
        <v/>
      </c>
    </row>
    <row r="46" spans="1:59" x14ac:dyDescent="0.2">
      <c r="A46" s="9">
        <v>14</v>
      </c>
      <c r="B46" s="10" t="s">
        <v>2453</v>
      </c>
      <c r="C46" s="11">
        <f>VLOOKUP($B46,'Peers-Inc or Ho'!$C$36:$G$60,5,FALSE)</f>
        <v>-0.22439489793829212</v>
      </c>
      <c r="D46" s="11">
        <f>VLOOKUP($B46,'RD Peer Performance'!$B$1:$K$68,Ranking!D$1,)</f>
        <v>-18.16</v>
      </c>
      <c r="E46" s="11">
        <f>VLOOKUP($B46,'RD Peer Performance'!$B$1:$K$68,Ranking!E$1,)</f>
        <v>3.18</v>
      </c>
      <c r="F46" s="11">
        <f>VLOOKUP($B46,'RD Peer Performance'!$B$1:$K$68,Ranking!F$1,)</f>
        <v>-2.37</v>
      </c>
      <c r="G46" s="11">
        <f>VLOOKUP($B46,'RD Peer Performance'!$B$1:$K$68,Ranking!G$1,)</f>
        <v>3.18</v>
      </c>
      <c r="H46" s="11">
        <f>VLOOKUP($B46,'RD Peer Performance'!$B$1:$K$68,Ranking!H$1,)</f>
        <v>16.8</v>
      </c>
      <c r="I46" s="11">
        <f>VLOOKUP($B46,'RD Peer Performance'!$B$1:$K$68,Ranking!I$1,)</f>
        <v>-4.92</v>
      </c>
      <c r="J46" s="11">
        <f>VLOOKUP($B46,'RD Peer Performance'!$B$1:$K$68,Ranking!J$1,)</f>
        <v>-19.54</v>
      </c>
      <c r="K46" s="50" t="s">
        <v>28</v>
      </c>
      <c r="L46" s="11">
        <f>VLOOKUP($B46,'RD Peer Performance'!$B$1:$K$79,Ranking!L$1,)</f>
        <v>-7.66</v>
      </c>
      <c r="M46" s="11">
        <f>VLOOKUP($B46,'RD Peer Performance'!$B$1:$K$79,Ranking!M$1,)</f>
        <v>-1.01</v>
      </c>
      <c r="N46" s="50" t="s">
        <v>28</v>
      </c>
      <c r="O46" s="19">
        <v>1494.4739999999999</v>
      </c>
      <c r="P46" s="13"/>
      <c r="Q46" s="16"/>
      <c r="R46" s="15"/>
      <c r="S46" s="15"/>
      <c r="T46" s="15"/>
      <c r="U46" s="15"/>
      <c r="V46" s="15"/>
      <c r="W46" s="15"/>
      <c r="X46" s="15"/>
      <c r="Y46" s="15"/>
      <c r="Z46" s="15"/>
      <c r="AA46" s="32"/>
      <c r="AB46" s="62">
        <f t="shared" si="40"/>
        <v>78.260869565217391</v>
      </c>
      <c r="AC46" s="62">
        <f t="shared" si="41"/>
        <v>79.166666666666657</v>
      </c>
      <c r="AD46" s="62">
        <f t="shared" si="42"/>
        <v>12.5</v>
      </c>
      <c r="AE46" s="62">
        <f t="shared" si="43"/>
        <v>16.666666666666664</v>
      </c>
      <c r="AF46" s="62">
        <f t="shared" si="44"/>
        <v>58.333333333333336</v>
      </c>
      <c r="AG46" s="62">
        <f t="shared" si="45"/>
        <v>45.833333333333329</v>
      </c>
      <c r="AH46" s="62" t="str">
        <f t="shared" si="46"/>
        <v/>
      </c>
      <c r="AI46" s="62">
        <f t="shared" si="47"/>
        <v>91.666666666666657</v>
      </c>
      <c r="AJ46" s="62">
        <f t="shared" si="48"/>
        <v>95.833333333333343</v>
      </c>
      <c r="AK46" s="62" t="str">
        <f t="shared" si="49"/>
        <v/>
      </c>
      <c r="AL46" s="64"/>
      <c r="AM46" s="62" t="str">
        <f t="shared" si="50"/>
        <v/>
      </c>
      <c r="AN46" s="62" t="str">
        <f t="shared" si="51"/>
        <v/>
      </c>
      <c r="AO46" s="62" t="str">
        <f t="shared" si="52"/>
        <v/>
      </c>
      <c r="AP46" s="62" t="str">
        <f t="shared" si="53"/>
        <v/>
      </c>
      <c r="AQ46" s="62" t="str">
        <f t="shared" si="54"/>
        <v/>
      </c>
      <c r="AR46" s="62" t="str">
        <f t="shared" si="55"/>
        <v/>
      </c>
      <c r="AS46" s="62" t="str">
        <f t="shared" si="56"/>
        <v/>
      </c>
      <c r="AT46" s="62" t="str">
        <f t="shared" si="57"/>
        <v/>
      </c>
      <c r="AU46" s="62" t="str">
        <f t="shared" si="58"/>
        <v/>
      </c>
      <c r="AV46" s="62" t="str">
        <f t="shared" si="59"/>
        <v/>
      </c>
      <c r="AW46" s="64"/>
      <c r="AX46" s="62">
        <f t="shared" si="60"/>
        <v>19</v>
      </c>
      <c r="AY46" s="62">
        <f t="shared" si="61"/>
        <v>20</v>
      </c>
      <c r="AZ46" s="62">
        <f t="shared" si="62"/>
        <v>4</v>
      </c>
      <c r="BA46" s="62">
        <f t="shared" si="63"/>
        <v>5</v>
      </c>
      <c r="BB46" s="62">
        <f t="shared" si="64"/>
        <v>15</v>
      </c>
      <c r="BC46" s="62">
        <f t="shared" si="65"/>
        <v>12</v>
      </c>
      <c r="BD46" s="62" t="str">
        <f t="shared" si="66"/>
        <v/>
      </c>
      <c r="BE46" s="62">
        <f t="shared" si="67"/>
        <v>23</v>
      </c>
      <c r="BF46" s="62">
        <f t="shared" si="68"/>
        <v>24</v>
      </c>
      <c r="BG46" s="62" t="str">
        <f t="shared" si="69"/>
        <v/>
      </c>
    </row>
    <row r="47" spans="1:59" x14ac:dyDescent="0.2">
      <c r="A47" s="9">
        <v>15</v>
      </c>
      <c r="B47" s="10" t="s">
        <v>22</v>
      </c>
      <c r="C47" s="11">
        <f>VLOOKUP($B47,'Peers-Inc or Ho'!$C$36:$G$60,5,FALSE)</f>
        <v>-5.2121352438118133E-3</v>
      </c>
      <c r="D47" s="11">
        <f>VLOOKUP($B47,'RD Peer Performance'!$B$1:$K$68,Ranking!D$1,)</f>
        <v>-16.29</v>
      </c>
      <c r="E47" s="11">
        <f>VLOOKUP($B47,'RD Peer Performance'!$B$1:$K$68,Ranking!E$1,)</f>
        <v>1.44</v>
      </c>
      <c r="F47" s="11">
        <f>VLOOKUP($B47,'RD Peer Performance'!$B$1:$K$68,Ranking!F$1,)</f>
        <v>-1.98</v>
      </c>
      <c r="G47" s="11">
        <f>VLOOKUP($B47,'RD Peer Performance'!$B$1:$K$68,Ranking!G$1,)</f>
        <v>1.44</v>
      </c>
      <c r="H47" s="11">
        <f>VLOOKUP($B47,'RD Peer Performance'!$B$1:$K$68,Ranking!H$1,)</f>
        <v>12.12</v>
      </c>
      <c r="I47" s="11">
        <f>VLOOKUP($B47,'RD Peer Performance'!$B$1:$K$68,Ranking!I$1,)</f>
        <v>-5.05</v>
      </c>
      <c r="J47" s="11">
        <f>VLOOKUP($B47,'RD Peer Performance'!$B$1:$K$68,Ranking!J$1,)</f>
        <v>-18.3</v>
      </c>
      <c r="K47" s="50" t="s">
        <v>28</v>
      </c>
      <c r="L47" s="11">
        <f>VLOOKUP($B47,'RD Peer Performance'!$B$1:$K$79,Ranking!L$1,)</f>
        <v>-3.02</v>
      </c>
      <c r="M47" s="11">
        <f>VLOOKUP($B47,'RD Peer Performance'!$B$1:$K$79,Ranking!M$1,)</f>
        <v>2.86</v>
      </c>
      <c r="N47" s="50" t="s">
        <v>28</v>
      </c>
      <c r="O47" s="19"/>
      <c r="P47" s="13"/>
      <c r="Q47" s="16"/>
      <c r="R47" s="15"/>
      <c r="S47" s="15"/>
      <c r="T47" s="15"/>
      <c r="U47" s="15"/>
      <c r="V47" s="15"/>
      <c r="W47" s="15"/>
      <c r="X47" s="15"/>
      <c r="Y47" s="15"/>
      <c r="Z47" s="15"/>
      <c r="AA47" s="32"/>
      <c r="AB47" s="62">
        <f t="shared" si="40"/>
        <v>26.086956521739129</v>
      </c>
      <c r="AC47" s="62">
        <f t="shared" si="41"/>
        <v>29.166666666666668</v>
      </c>
      <c r="AD47" s="62">
        <f t="shared" si="42"/>
        <v>87.5</v>
      </c>
      <c r="AE47" s="62">
        <f t="shared" si="43"/>
        <v>75</v>
      </c>
      <c r="AF47" s="62">
        <f t="shared" si="44"/>
        <v>62.5</v>
      </c>
      <c r="AG47" s="62">
        <f t="shared" si="45"/>
        <v>33.333333333333329</v>
      </c>
      <c r="AH47" s="62" t="str">
        <f t="shared" si="46"/>
        <v/>
      </c>
      <c r="AI47" s="62">
        <f t="shared" si="47"/>
        <v>4.1666666666666661</v>
      </c>
      <c r="AJ47" s="62">
        <f t="shared" si="48"/>
        <v>4.1666666666666661</v>
      </c>
      <c r="AK47" s="62" t="str">
        <f t="shared" si="49"/>
        <v/>
      </c>
      <c r="AL47" s="64"/>
      <c r="AM47" s="62" t="str">
        <f t="shared" si="50"/>
        <v/>
      </c>
      <c r="AN47" s="62" t="str">
        <f t="shared" si="51"/>
        <v/>
      </c>
      <c r="AO47" s="62" t="str">
        <f t="shared" si="52"/>
        <v/>
      </c>
      <c r="AP47" s="62" t="str">
        <f t="shared" si="53"/>
        <v/>
      </c>
      <c r="AQ47" s="62" t="str">
        <f t="shared" si="54"/>
        <v/>
      </c>
      <c r="AR47" s="62" t="str">
        <f t="shared" si="55"/>
        <v/>
      </c>
      <c r="AS47" s="62" t="str">
        <f t="shared" si="56"/>
        <v/>
      </c>
      <c r="AT47" s="62" t="str">
        <f t="shared" si="57"/>
        <v/>
      </c>
      <c r="AU47" s="62" t="str">
        <f t="shared" si="58"/>
        <v/>
      </c>
      <c r="AV47" s="62" t="str">
        <f t="shared" si="59"/>
        <v/>
      </c>
      <c r="AW47" s="64"/>
      <c r="AX47" s="62">
        <f t="shared" si="60"/>
        <v>7</v>
      </c>
      <c r="AY47" s="62">
        <f t="shared" si="61"/>
        <v>8</v>
      </c>
      <c r="AZ47" s="62">
        <f t="shared" si="62"/>
        <v>22</v>
      </c>
      <c r="BA47" s="62">
        <f t="shared" si="63"/>
        <v>19</v>
      </c>
      <c r="BB47" s="62">
        <f t="shared" si="64"/>
        <v>16</v>
      </c>
      <c r="BC47" s="62">
        <f t="shared" si="65"/>
        <v>9</v>
      </c>
      <c r="BD47" s="62" t="str">
        <f t="shared" si="66"/>
        <v/>
      </c>
      <c r="BE47" s="62">
        <f t="shared" si="67"/>
        <v>2</v>
      </c>
      <c r="BF47" s="62">
        <f t="shared" si="68"/>
        <v>2</v>
      </c>
      <c r="BG47" s="62" t="str">
        <f t="shared" si="69"/>
        <v/>
      </c>
    </row>
    <row r="48" spans="1:59" x14ac:dyDescent="0.2">
      <c r="A48" s="9">
        <v>16</v>
      </c>
      <c r="B48" s="10" t="s">
        <v>19</v>
      </c>
      <c r="C48" s="11">
        <f>VLOOKUP($B48,'Peers-Inc or Ho'!$C$36:$G$60,5,FALSE)</f>
        <v>-0.13898834721422787</v>
      </c>
      <c r="D48" s="11">
        <f>VLOOKUP($B48,'RD Peer Performance'!$B$1:$K$68,Ranking!D$1,)</f>
        <v>-17.809999999999999</v>
      </c>
      <c r="E48" s="11">
        <f>VLOOKUP($B48,'RD Peer Performance'!$B$1:$K$68,Ranking!E$1,)</f>
        <v>2.34</v>
      </c>
      <c r="F48" s="11">
        <f>VLOOKUP($B48,'RD Peer Performance'!$B$1:$K$68,Ranking!F$1,)</f>
        <v>-2.06</v>
      </c>
      <c r="G48" s="11">
        <f>VLOOKUP($B48,'RD Peer Performance'!$B$1:$K$68,Ranking!G$1,)</f>
        <v>2.34</v>
      </c>
      <c r="H48" s="11">
        <f>VLOOKUP($B48,'RD Peer Performance'!$B$1:$K$68,Ranking!H$1,)</f>
        <v>12.85</v>
      </c>
      <c r="I48" s="11">
        <f>VLOOKUP($B48,'RD Peer Performance'!$B$1:$K$68,Ranking!I$1,)</f>
        <v>-6.38</v>
      </c>
      <c r="J48" s="11">
        <f>VLOOKUP($B48,'RD Peer Performance'!$B$1:$K$68,Ranking!J$1,)</f>
        <v>-20.8</v>
      </c>
      <c r="K48" s="50" t="s">
        <v>28</v>
      </c>
      <c r="L48" s="11">
        <f>VLOOKUP($B48,'RD Peer Performance'!$B$1:$K$79,Ranking!L$1,)</f>
        <v>-6.62</v>
      </c>
      <c r="M48" s="11">
        <f>VLOOKUP($B48,'RD Peer Performance'!$B$1:$K$79,Ranking!M$1,)</f>
        <v>0.17</v>
      </c>
      <c r="N48" s="50" t="s">
        <v>28</v>
      </c>
      <c r="O48" s="19"/>
      <c r="P48" s="13"/>
      <c r="Q48" s="16"/>
      <c r="R48" s="15"/>
      <c r="S48" s="15"/>
      <c r="T48" s="15"/>
      <c r="U48" s="15"/>
      <c r="V48" s="15"/>
      <c r="W48" s="15"/>
      <c r="X48" s="15"/>
      <c r="Y48" s="15"/>
      <c r="Z48" s="15"/>
      <c r="AA48" s="32"/>
      <c r="AB48" s="62">
        <f t="shared" si="40"/>
        <v>52.173913043478258</v>
      </c>
      <c r="AC48" s="62">
        <f t="shared" si="41"/>
        <v>58.333333333333336</v>
      </c>
      <c r="AD48" s="62">
        <f t="shared" si="42"/>
        <v>54.166666666666664</v>
      </c>
      <c r="AE48" s="62">
        <f t="shared" si="43"/>
        <v>62.5</v>
      </c>
      <c r="AF48" s="62">
        <f t="shared" si="44"/>
        <v>95.833333333333343</v>
      </c>
      <c r="AG48" s="62">
        <f t="shared" si="45"/>
        <v>70.833333333333343</v>
      </c>
      <c r="AH48" s="62" t="str">
        <f t="shared" si="46"/>
        <v/>
      </c>
      <c r="AI48" s="62">
        <f t="shared" si="47"/>
        <v>79.166666666666657</v>
      </c>
      <c r="AJ48" s="62">
        <f t="shared" si="48"/>
        <v>75</v>
      </c>
      <c r="AK48" s="62" t="str">
        <f t="shared" si="49"/>
        <v/>
      </c>
      <c r="AL48" s="64"/>
      <c r="AM48" s="62" t="str">
        <f t="shared" si="50"/>
        <v/>
      </c>
      <c r="AN48" s="62" t="str">
        <f t="shared" si="51"/>
        <v/>
      </c>
      <c r="AO48" s="62" t="str">
        <f t="shared" si="52"/>
        <v/>
      </c>
      <c r="AP48" s="62" t="str">
        <f t="shared" si="53"/>
        <v/>
      </c>
      <c r="AQ48" s="62" t="str">
        <f t="shared" si="54"/>
        <v/>
      </c>
      <c r="AR48" s="62" t="str">
        <f t="shared" si="55"/>
        <v/>
      </c>
      <c r="AS48" s="62" t="str">
        <f t="shared" si="56"/>
        <v/>
      </c>
      <c r="AT48" s="62" t="str">
        <f t="shared" si="57"/>
        <v/>
      </c>
      <c r="AU48" s="62" t="str">
        <f t="shared" si="58"/>
        <v/>
      </c>
      <c r="AV48" s="62" t="str">
        <f t="shared" si="59"/>
        <v/>
      </c>
      <c r="AW48" s="64"/>
      <c r="AX48" s="62">
        <f t="shared" si="60"/>
        <v>13</v>
      </c>
      <c r="AY48" s="62">
        <f t="shared" si="61"/>
        <v>15</v>
      </c>
      <c r="AZ48" s="62">
        <f t="shared" si="62"/>
        <v>14</v>
      </c>
      <c r="BA48" s="62">
        <f t="shared" si="63"/>
        <v>16</v>
      </c>
      <c r="BB48" s="62">
        <f t="shared" si="64"/>
        <v>24</v>
      </c>
      <c r="BC48" s="62">
        <f t="shared" si="65"/>
        <v>18</v>
      </c>
      <c r="BD48" s="62" t="str">
        <f t="shared" si="66"/>
        <v/>
      </c>
      <c r="BE48" s="62">
        <f t="shared" si="67"/>
        <v>20</v>
      </c>
      <c r="BF48" s="62">
        <f t="shared" si="68"/>
        <v>19</v>
      </c>
      <c r="BG48" s="62" t="str">
        <f t="shared" si="69"/>
        <v/>
      </c>
    </row>
    <row r="49" spans="1:60" x14ac:dyDescent="0.2">
      <c r="A49" s="9">
        <v>17</v>
      </c>
      <c r="B49" s="10" t="s">
        <v>138</v>
      </c>
      <c r="C49" s="11">
        <f>VLOOKUP($B49,'Peers-Inc or Ho'!$C$36:$G$60,5,FALSE)</f>
        <v>5.5050850854194207E-2</v>
      </c>
      <c r="D49" s="11">
        <f>VLOOKUP($B49,'RD Peer Performance'!$B$1:$K$68,Ranking!D$1,)</f>
        <v>-20.54</v>
      </c>
      <c r="E49" s="11">
        <f>VLOOKUP($B49,'RD Peer Performance'!$B$1:$K$68,Ranking!E$1,)</f>
        <v>3.04</v>
      </c>
      <c r="F49" s="11">
        <f>VLOOKUP($B49,'RD Peer Performance'!$B$1:$K$68,Ranking!F$1,)</f>
        <v>-1.82</v>
      </c>
      <c r="G49" s="11">
        <f>VLOOKUP($B49,'RD Peer Performance'!$B$1:$K$68,Ranking!G$1,)</f>
        <v>3.04</v>
      </c>
      <c r="H49" s="11">
        <f>VLOOKUP($B49,'RD Peer Performance'!$B$1:$K$68,Ranking!H$1,)</f>
        <v>15.23</v>
      </c>
      <c r="I49" s="11">
        <f>VLOOKUP($B49,'RD Peer Performance'!$B$1:$K$68,Ranking!I$1,)</f>
        <v>-5.3</v>
      </c>
      <c r="J49" s="11">
        <f>VLOOKUP($B49,'RD Peer Performance'!$B$1:$K$68,Ranking!J$1,)</f>
        <v>-23.83</v>
      </c>
      <c r="K49" s="50" t="s">
        <v>28</v>
      </c>
      <c r="L49" s="11">
        <f>VLOOKUP($B49,'RD Peer Performance'!$B$1:$K$79,Ranking!L$1,)</f>
        <v>-6.47</v>
      </c>
      <c r="M49" s="11">
        <f>VLOOKUP($B49,'RD Peer Performance'!$B$1:$K$79,Ranking!M$1,)</f>
        <v>0.79</v>
      </c>
      <c r="N49" s="50" t="s">
        <v>28</v>
      </c>
      <c r="O49" s="19"/>
      <c r="P49" s="13"/>
      <c r="Q49" s="16"/>
      <c r="R49" s="15"/>
      <c r="S49" s="15"/>
      <c r="T49" s="15"/>
      <c r="U49" s="15"/>
      <c r="V49" s="15"/>
      <c r="W49" s="15"/>
      <c r="X49" s="15"/>
      <c r="Y49" s="15"/>
      <c r="Z49" s="15"/>
      <c r="AA49" s="32"/>
      <c r="AB49" s="62">
        <f t="shared" si="40"/>
        <v>4.3478260869565215</v>
      </c>
      <c r="AC49" s="62">
        <f t="shared" si="41"/>
        <v>91.666666666666657</v>
      </c>
      <c r="AD49" s="62">
        <f t="shared" si="42"/>
        <v>16.666666666666664</v>
      </c>
      <c r="AE49" s="62">
        <f t="shared" si="43"/>
        <v>20.833333333333336</v>
      </c>
      <c r="AF49" s="62">
        <f t="shared" si="44"/>
        <v>70.833333333333343</v>
      </c>
      <c r="AG49" s="62">
        <f t="shared" si="45"/>
        <v>91.666666666666657</v>
      </c>
      <c r="AH49" s="62" t="str">
        <f t="shared" si="46"/>
        <v/>
      </c>
      <c r="AI49" s="62">
        <f t="shared" si="47"/>
        <v>75</v>
      </c>
      <c r="AJ49" s="62">
        <f t="shared" si="48"/>
        <v>62.5</v>
      </c>
      <c r="AK49" s="62" t="str">
        <f t="shared" si="49"/>
        <v/>
      </c>
      <c r="AL49" s="64"/>
      <c r="AM49" s="62" t="str">
        <f t="shared" si="50"/>
        <v/>
      </c>
      <c r="AN49" s="62" t="str">
        <f t="shared" si="51"/>
        <v/>
      </c>
      <c r="AO49" s="62" t="str">
        <f t="shared" si="52"/>
        <v/>
      </c>
      <c r="AP49" s="62" t="str">
        <f t="shared" si="53"/>
        <v/>
      </c>
      <c r="AQ49" s="62" t="str">
        <f t="shared" si="54"/>
        <v/>
      </c>
      <c r="AR49" s="62" t="str">
        <f t="shared" si="55"/>
        <v/>
      </c>
      <c r="AS49" s="62" t="str">
        <f t="shared" si="56"/>
        <v/>
      </c>
      <c r="AT49" s="62" t="str">
        <f t="shared" si="57"/>
        <v/>
      </c>
      <c r="AU49" s="62" t="str">
        <f t="shared" si="58"/>
        <v/>
      </c>
      <c r="AV49" s="62" t="str">
        <f t="shared" si="59"/>
        <v/>
      </c>
      <c r="AW49" s="64"/>
      <c r="AX49" s="62">
        <f t="shared" si="60"/>
        <v>2</v>
      </c>
      <c r="AY49" s="62">
        <f t="shared" si="61"/>
        <v>23</v>
      </c>
      <c r="AZ49" s="62">
        <f t="shared" si="62"/>
        <v>5</v>
      </c>
      <c r="BA49" s="62">
        <f t="shared" si="63"/>
        <v>6</v>
      </c>
      <c r="BB49" s="62">
        <f t="shared" si="64"/>
        <v>18</v>
      </c>
      <c r="BC49" s="62">
        <f t="shared" si="65"/>
        <v>23</v>
      </c>
      <c r="BD49" s="62" t="str">
        <f t="shared" si="66"/>
        <v/>
      </c>
      <c r="BE49" s="62">
        <f t="shared" si="67"/>
        <v>19</v>
      </c>
      <c r="BF49" s="62">
        <f t="shared" si="68"/>
        <v>16</v>
      </c>
      <c r="BG49" s="62" t="str">
        <f t="shared" si="69"/>
        <v/>
      </c>
    </row>
    <row r="50" spans="1:60" x14ac:dyDescent="0.2">
      <c r="A50" s="9">
        <v>18</v>
      </c>
      <c r="B50" s="10" t="s">
        <v>139</v>
      </c>
      <c r="C50" s="11">
        <f>VLOOKUP($B50,'Peers-Inc or Ho'!$C$36:$G$60,5,FALSE)</f>
        <v>-0.15846198884471976</v>
      </c>
      <c r="D50" s="11">
        <f>VLOOKUP($B50,'RD Peer Performance'!$B$1:$K$68,Ranking!D$1,)</f>
        <v>-17.84</v>
      </c>
      <c r="E50" s="11">
        <f>VLOOKUP($B50,'RD Peer Performance'!$B$1:$K$68,Ranking!E$1,)</f>
        <v>3.88</v>
      </c>
      <c r="F50" s="11">
        <f>VLOOKUP($B50,'RD Peer Performance'!$B$1:$K$68,Ranking!F$1,)</f>
        <v>-1.89</v>
      </c>
      <c r="G50" s="11">
        <f>VLOOKUP($B50,'RD Peer Performance'!$B$1:$K$68,Ranking!G$1,)</f>
        <v>3.88</v>
      </c>
      <c r="H50" s="11">
        <f>VLOOKUP($B50,'RD Peer Performance'!$B$1:$K$68,Ranking!H$1,)</f>
        <v>19.75</v>
      </c>
      <c r="I50" s="11">
        <f>VLOOKUP($B50,'RD Peer Performance'!$B$1:$K$68,Ranking!I$1,)</f>
        <v>-1.92</v>
      </c>
      <c r="J50" s="11">
        <f>VLOOKUP($B50,'RD Peer Performance'!$B$1:$K$68,Ranking!J$1,)</f>
        <v>-19.989999999999998</v>
      </c>
      <c r="K50" s="50" t="s">
        <v>28</v>
      </c>
      <c r="L50" s="11">
        <f>VLOOKUP($B50,'RD Peer Performance'!$B$1:$K$79,Ranking!L$1,)</f>
        <v>-5.12</v>
      </c>
      <c r="M50" s="11">
        <f>VLOOKUP($B50,'RD Peer Performance'!$B$1:$K$79,Ranking!M$1,)</f>
        <v>1.52</v>
      </c>
      <c r="N50" s="50" t="s">
        <v>28</v>
      </c>
      <c r="O50" s="19"/>
      <c r="P50" s="13"/>
      <c r="Q50" s="16"/>
      <c r="R50" s="15"/>
      <c r="S50" s="15"/>
      <c r="T50" s="15"/>
      <c r="U50" s="15"/>
      <c r="V50" s="15"/>
      <c r="W50" s="15"/>
      <c r="X50" s="15"/>
      <c r="Y50" s="15"/>
      <c r="Z50" s="15"/>
      <c r="AA50" s="32"/>
      <c r="AB50" s="62">
        <f t="shared" si="40"/>
        <v>60.869565217391312</v>
      </c>
      <c r="AC50" s="62">
        <f t="shared" si="41"/>
        <v>66.666666666666657</v>
      </c>
      <c r="AD50" s="62">
        <f t="shared" si="42"/>
        <v>1</v>
      </c>
      <c r="AE50" s="62">
        <f t="shared" si="43"/>
        <v>1</v>
      </c>
      <c r="AF50" s="62">
        <f t="shared" si="44"/>
        <v>12.5</v>
      </c>
      <c r="AG50" s="62">
        <f t="shared" si="45"/>
        <v>58.333333333333336</v>
      </c>
      <c r="AH50" s="62" t="str">
        <f t="shared" si="46"/>
        <v/>
      </c>
      <c r="AI50" s="62">
        <f t="shared" si="47"/>
        <v>25</v>
      </c>
      <c r="AJ50" s="62">
        <f t="shared" si="48"/>
        <v>29.166666666666668</v>
      </c>
      <c r="AK50" s="62" t="str">
        <f t="shared" si="49"/>
        <v/>
      </c>
      <c r="AL50" s="64"/>
      <c r="AM50" s="62" t="str">
        <f t="shared" si="50"/>
        <v/>
      </c>
      <c r="AN50" s="62" t="str">
        <f t="shared" si="51"/>
        <v/>
      </c>
      <c r="AO50" s="62" t="str">
        <f t="shared" si="52"/>
        <v/>
      </c>
      <c r="AP50" s="62" t="str">
        <f t="shared" si="53"/>
        <v/>
      </c>
      <c r="AQ50" s="62" t="str">
        <f t="shared" si="54"/>
        <v/>
      </c>
      <c r="AR50" s="62" t="str">
        <f t="shared" si="55"/>
        <v/>
      </c>
      <c r="AS50" s="62" t="str">
        <f t="shared" si="56"/>
        <v/>
      </c>
      <c r="AT50" s="62" t="str">
        <f t="shared" si="57"/>
        <v/>
      </c>
      <c r="AU50" s="62" t="str">
        <f t="shared" si="58"/>
        <v/>
      </c>
      <c r="AV50" s="62" t="str">
        <f t="shared" si="59"/>
        <v/>
      </c>
      <c r="AW50" s="64"/>
      <c r="AX50" s="62">
        <f t="shared" si="60"/>
        <v>15</v>
      </c>
      <c r="AY50" s="62">
        <f t="shared" si="61"/>
        <v>17</v>
      </c>
      <c r="AZ50" s="62">
        <f t="shared" si="62"/>
        <v>1</v>
      </c>
      <c r="BA50" s="62">
        <f t="shared" si="63"/>
        <v>1</v>
      </c>
      <c r="BB50" s="62">
        <f t="shared" si="64"/>
        <v>4</v>
      </c>
      <c r="BC50" s="62">
        <f t="shared" si="65"/>
        <v>15</v>
      </c>
      <c r="BD50" s="62" t="str">
        <f t="shared" si="66"/>
        <v/>
      </c>
      <c r="BE50" s="62">
        <f t="shared" si="67"/>
        <v>7</v>
      </c>
      <c r="BF50" s="62">
        <f t="shared" si="68"/>
        <v>8</v>
      </c>
      <c r="BG50" s="62" t="str">
        <f t="shared" si="69"/>
        <v/>
      </c>
    </row>
    <row r="51" spans="1:60" x14ac:dyDescent="0.2">
      <c r="A51" s="9">
        <v>19</v>
      </c>
      <c r="B51" s="10" t="s">
        <v>2621</v>
      </c>
      <c r="C51" s="11" t="s">
        <v>28</v>
      </c>
      <c r="D51" s="11">
        <f>VLOOKUP($B51,'RD Peer Performance'!$B$1:$K$68,Ranking!D$1,)</f>
        <v>-14.36</v>
      </c>
      <c r="E51" s="11">
        <f>VLOOKUP($B51,'RD Peer Performance'!$B$1:$K$68,Ranking!E$1,)</f>
        <v>2.4500000000000002</v>
      </c>
      <c r="F51" s="11">
        <f>VLOOKUP($B51,'RD Peer Performance'!$B$1:$K$68,Ranking!F$1,)</f>
        <v>-2.2000000000000002</v>
      </c>
      <c r="G51" s="11">
        <f>VLOOKUP($B51,'RD Peer Performance'!$B$1:$K$68,Ranking!G$1,)</f>
        <v>2.4500000000000002</v>
      </c>
      <c r="H51" s="11">
        <f>VLOOKUP($B51,'RD Peer Performance'!$B$1:$K$68,Ranking!H$1,)</f>
        <v>13.63</v>
      </c>
      <c r="I51" s="11">
        <f>VLOOKUP($B51,'RD Peer Performance'!$B$1:$K$68,Ranking!I$1,)</f>
        <v>-2.71</v>
      </c>
      <c r="J51" s="11">
        <f>VLOOKUP($B51,'RD Peer Performance'!$B$1:$K$68,Ranking!J$1,)</f>
        <v>-16.77</v>
      </c>
      <c r="K51" s="50" t="s">
        <v>28</v>
      </c>
      <c r="L51" s="11">
        <f>VLOOKUP($B51,'RD Peer Performance'!$B$1:$K$79,Ranking!L$1,)</f>
        <v>-4.6500000000000004</v>
      </c>
      <c r="M51" s="11">
        <f>VLOOKUP($B51,'RD Peer Performance'!$B$1:$K$79,Ranking!M$1,)</f>
        <v>1.47</v>
      </c>
      <c r="N51" s="50" t="s">
        <v>28</v>
      </c>
      <c r="O51" s="19"/>
      <c r="P51" s="13"/>
      <c r="Q51" s="16"/>
      <c r="R51" s="15"/>
      <c r="S51" s="15"/>
      <c r="T51" s="15"/>
      <c r="U51" s="15"/>
      <c r="V51" s="15"/>
      <c r="W51" s="15"/>
      <c r="X51" s="15"/>
      <c r="Y51" s="15"/>
      <c r="Z51" s="15"/>
      <c r="AA51" s="32"/>
      <c r="AB51" s="62" t="str">
        <f t="shared" si="40"/>
        <v/>
      </c>
      <c r="AC51" s="62">
        <f t="shared" si="41"/>
        <v>12.5</v>
      </c>
      <c r="AD51" s="62">
        <f t="shared" si="42"/>
        <v>45.833333333333329</v>
      </c>
      <c r="AE51" s="62">
        <f t="shared" si="43"/>
        <v>45.833333333333329</v>
      </c>
      <c r="AF51" s="62">
        <f t="shared" si="44"/>
        <v>16.666666666666664</v>
      </c>
      <c r="AG51" s="62">
        <f t="shared" si="45"/>
        <v>8.3333333333333321</v>
      </c>
      <c r="AH51" s="62" t="str">
        <f t="shared" si="46"/>
        <v/>
      </c>
      <c r="AI51" s="62">
        <f t="shared" si="47"/>
        <v>20.833333333333336</v>
      </c>
      <c r="AJ51" s="62">
        <f t="shared" si="48"/>
        <v>37.5</v>
      </c>
      <c r="AK51" s="62" t="str">
        <f t="shared" si="49"/>
        <v/>
      </c>
      <c r="AL51" s="64"/>
      <c r="AM51" s="62" t="str">
        <f t="shared" si="50"/>
        <v/>
      </c>
      <c r="AN51" s="62" t="str">
        <f t="shared" si="51"/>
        <v/>
      </c>
      <c r="AO51" s="62" t="str">
        <f t="shared" si="52"/>
        <v/>
      </c>
      <c r="AP51" s="62" t="str">
        <f t="shared" si="53"/>
        <v/>
      </c>
      <c r="AQ51" s="62" t="str">
        <f t="shared" si="54"/>
        <v/>
      </c>
      <c r="AR51" s="62" t="str">
        <f t="shared" si="55"/>
        <v/>
      </c>
      <c r="AS51" s="62" t="str">
        <f t="shared" si="56"/>
        <v/>
      </c>
      <c r="AT51" s="62" t="str">
        <f t="shared" si="57"/>
        <v/>
      </c>
      <c r="AU51" s="62" t="str">
        <f t="shared" si="58"/>
        <v/>
      </c>
      <c r="AV51" s="62" t="str">
        <f t="shared" si="59"/>
        <v/>
      </c>
      <c r="AW51" s="64"/>
      <c r="AX51" s="62" t="str">
        <f t="shared" si="60"/>
        <v/>
      </c>
      <c r="AY51" s="62">
        <f t="shared" si="61"/>
        <v>4</v>
      </c>
      <c r="AZ51" s="62">
        <f t="shared" si="62"/>
        <v>12</v>
      </c>
      <c r="BA51" s="62">
        <f t="shared" si="63"/>
        <v>12</v>
      </c>
      <c r="BB51" s="62">
        <f t="shared" si="64"/>
        <v>5</v>
      </c>
      <c r="BC51" s="62">
        <f t="shared" si="65"/>
        <v>3</v>
      </c>
      <c r="BD51" s="62" t="str">
        <f t="shared" si="66"/>
        <v/>
      </c>
      <c r="BE51" s="62">
        <f t="shared" si="67"/>
        <v>6</v>
      </c>
      <c r="BF51" s="62">
        <f t="shared" si="68"/>
        <v>10</v>
      </c>
      <c r="BG51" s="62" t="str">
        <f t="shared" si="69"/>
        <v/>
      </c>
    </row>
    <row r="52" spans="1:60" x14ac:dyDescent="0.2">
      <c r="A52" s="9">
        <v>20</v>
      </c>
      <c r="B52" s="10" t="s">
        <v>26</v>
      </c>
      <c r="C52" s="11">
        <f>VLOOKUP($B52,'Peers-Inc or Ho'!$C$36:$G$60,5,FALSE)</f>
        <v>-0.23476254004732647</v>
      </c>
      <c r="D52" s="11">
        <f>VLOOKUP($B52,'RD Peer Performance'!$B$1:$K$68,Ranking!D$1,)</f>
        <v>-17.78</v>
      </c>
      <c r="E52" s="11">
        <f>VLOOKUP($B52,'RD Peer Performance'!$B$1:$K$68,Ranking!E$1,)</f>
        <v>3.79</v>
      </c>
      <c r="F52" s="11">
        <f>VLOOKUP($B52,'RD Peer Performance'!$B$1:$K$68,Ranking!F$1,)</f>
        <v>-1.87</v>
      </c>
      <c r="G52" s="11">
        <f>VLOOKUP($B52,'RD Peer Performance'!$B$1:$K$68,Ranking!G$1,)</f>
        <v>3.79</v>
      </c>
      <c r="H52" s="11">
        <f>VLOOKUP($B52,'RD Peer Performance'!$B$1:$K$68,Ranking!H$1,)</f>
        <v>19.14</v>
      </c>
      <c r="I52" s="11">
        <f>VLOOKUP($B52,'RD Peer Performance'!$B$1:$K$68,Ranking!I$1,)</f>
        <v>-1.54</v>
      </c>
      <c r="J52" s="11">
        <f>VLOOKUP($B52,'RD Peer Performance'!$B$1:$K$68,Ranking!J$1,)</f>
        <v>-20.43</v>
      </c>
      <c r="K52" s="50" t="s">
        <v>28</v>
      </c>
      <c r="L52" s="11">
        <f>VLOOKUP($B52,'RD Peer Performance'!$B$1:$K$79,Ranking!L$1,)</f>
        <v>-6.02</v>
      </c>
      <c r="M52" s="11">
        <f>VLOOKUP($B52,'RD Peer Performance'!$B$1:$K$79,Ranking!M$1,)</f>
        <v>0.06</v>
      </c>
      <c r="N52" s="50" t="s">
        <v>28</v>
      </c>
      <c r="O52" s="19">
        <v>1811.08</v>
      </c>
      <c r="P52" s="13"/>
      <c r="Q52" s="16"/>
      <c r="R52" s="15"/>
      <c r="S52" s="15"/>
      <c r="T52" s="15"/>
      <c r="U52" s="15"/>
      <c r="V52" s="15"/>
      <c r="W52" s="15"/>
      <c r="X52" s="15"/>
      <c r="Y52" s="15"/>
      <c r="Z52" s="15"/>
      <c r="AA52" s="32"/>
      <c r="AB52" s="62">
        <f t="shared" si="40"/>
        <v>82.608695652173907</v>
      </c>
      <c r="AC52" s="62">
        <f t="shared" si="41"/>
        <v>54.166666666666664</v>
      </c>
      <c r="AD52" s="62">
        <f t="shared" si="42"/>
        <v>4.1666666666666661</v>
      </c>
      <c r="AE52" s="62">
        <f t="shared" si="43"/>
        <v>4.1666666666666661</v>
      </c>
      <c r="AF52" s="62">
        <f t="shared" si="44"/>
        <v>8.3333333333333321</v>
      </c>
      <c r="AG52" s="62">
        <f t="shared" si="45"/>
        <v>66.666666666666657</v>
      </c>
      <c r="AH52" s="62" t="str">
        <f t="shared" si="46"/>
        <v/>
      </c>
      <c r="AI52" s="62">
        <f t="shared" si="47"/>
        <v>58.333333333333336</v>
      </c>
      <c r="AJ52" s="62">
        <f t="shared" si="48"/>
        <v>79.166666666666657</v>
      </c>
      <c r="AK52" s="62" t="str">
        <f t="shared" si="49"/>
        <v/>
      </c>
      <c r="AL52" s="64"/>
      <c r="AM52" s="62" t="str">
        <f t="shared" si="50"/>
        <v/>
      </c>
      <c r="AN52" s="62" t="str">
        <f t="shared" si="51"/>
        <v/>
      </c>
      <c r="AO52" s="62" t="str">
        <f t="shared" si="52"/>
        <v/>
      </c>
      <c r="AP52" s="62" t="str">
        <f t="shared" si="53"/>
        <v/>
      </c>
      <c r="AQ52" s="62" t="str">
        <f t="shared" si="54"/>
        <v/>
      </c>
      <c r="AR52" s="62" t="str">
        <f t="shared" si="55"/>
        <v/>
      </c>
      <c r="AS52" s="62" t="str">
        <f t="shared" si="56"/>
        <v/>
      </c>
      <c r="AT52" s="62" t="str">
        <f t="shared" si="57"/>
        <v/>
      </c>
      <c r="AU52" s="62" t="str">
        <f t="shared" si="58"/>
        <v/>
      </c>
      <c r="AV52" s="62" t="str">
        <f t="shared" si="59"/>
        <v/>
      </c>
      <c r="AW52" s="64"/>
      <c r="AX52" s="62">
        <f t="shared" si="60"/>
        <v>20</v>
      </c>
      <c r="AY52" s="62">
        <f t="shared" si="61"/>
        <v>14</v>
      </c>
      <c r="AZ52" s="62">
        <f t="shared" si="62"/>
        <v>2</v>
      </c>
      <c r="BA52" s="62">
        <f t="shared" si="63"/>
        <v>2</v>
      </c>
      <c r="BB52" s="62">
        <f t="shared" si="64"/>
        <v>3</v>
      </c>
      <c r="BC52" s="62">
        <f t="shared" si="65"/>
        <v>17</v>
      </c>
      <c r="BD52" s="62" t="str">
        <f t="shared" si="66"/>
        <v/>
      </c>
      <c r="BE52" s="62">
        <f t="shared" si="67"/>
        <v>15</v>
      </c>
      <c r="BF52" s="62">
        <f t="shared" si="68"/>
        <v>20</v>
      </c>
      <c r="BG52" s="62" t="str">
        <f t="shared" si="69"/>
        <v/>
      </c>
    </row>
    <row r="53" spans="1:60" x14ac:dyDescent="0.2">
      <c r="A53" s="9">
        <v>21</v>
      </c>
      <c r="B53" s="10" t="s">
        <v>2179</v>
      </c>
      <c r="C53" s="11">
        <f>VLOOKUP($B53,'Peers-Inc or Ho'!$C$36:$G$60,5,FALSE)</f>
        <v>-9.6161107108512639E-2</v>
      </c>
      <c r="D53" s="11">
        <f>VLOOKUP($B53,'RD Peer Performance'!$B$1:$K$68,Ranking!D$1,)</f>
        <v>-15.89</v>
      </c>
      <c r="E53" s="11">
        <f>VLOOKUP($B53,'RD Peer Performance'!$B$1:$K$68,Ranking!E$1,)</f>
        <v>2.34</v>
      </c>
      <c r="F53" s="11">
        <f>VLOOKUP($B53,'RD Peer Performance'!$B$1:$K$68,Ranking!F$1,)</f>
        <v>-2.0699999999999998</v>
      </c>
      <c r="G53" s="11">
        <f>VLOOKUP($B53,'RD Peer Performance'!$B$1:$K$68,Ranking!G$1,)</f>
        <v>2.34</v>
      </c>
      <c r="H53" s="11">
        <f>VLOOKUP($B53,'RD Peer Performance'!$B$1:$K$68,Ranking!H$1,)</f>
        <v>12.53</v>
      </c>
      <c r="I53" s="11">
        <f>VLOOKUP($B53,'RD Peer Performance'!$B$1:$K$68,Ranking!I$1,)</f>
        <v>-5.28</v>
      </c>
      <c r="J53" s="11">
        <f>VLOOKUP($B53,'RD Peer Performance'!$B$1:$K$68,Ranking!J$1,)</f>
        <v>-18.53</v>
      </c>
      <c r="K53" s="50" t="s">
        <v>28</v>
      </c>
      <c r="L53" s="11">
        <f>VLOOKUP($B53,'RD Peer Performance'!$B$1:$K$79,Ranking!L$1,)</f>
        <v>-4.5199999999999996</v>
      </c>
      <c r="M53" s="11">
        <f>VLOOKUP($B53,'RD Peer Performance'!$B$1:$K$79,Ranking!M$1,)</f>
        <v>0.69</v>
      </c>
      <c r="N53" s="50" t="s">
        <v>28</v>
      </c>
      <c r="O53" s="19">
        <v>2374.884</v>
      </c>
      <c r="P53" s="13"/>
      <c r="Q53" s="16"/>
      <c r="R53" s="15"/>
      <c r="S53" s="15"/>
      <c r="T53" s="15"/>
      <c r="U53" s="15"/>
      <c r="V53" s="15"/>
      <c r="W53" s="15"/>
      <c r="X53" s="15"/>
      <c r="Y53" s="15"/>
      <c r="Z53" s="15"/>
      <c r="AA53" s="32"/>
      <c r="AB53" s="62">
        <f t="shared" si="40"/>
        <v>43.478260869565219</v>
      </c>
      <c r="AC53" s="62">
        <f t="shared" si="41"/>
        <v>25</v>
      </c>
      <c r="AD53" s="62">
        <f t="shared" si="42"/>
        <v>54.166666666666664</v>
      </c>
      <c r="AE53" s="62">
        <f t="shared" si="43"/>
        <v>66.666666666666657</v>
      </c>
      <c r="AF53" s="62">
        <f t="shared" si="44"/>
        <v>66.666666666666657</v>
      </c>
      <c r="AG53" s="62">
        <f t="shared" si="45"/>
        <v>37.5</v>
      </c>
      <c r="AH53" s="62" t="str">
        <f t="shared" si="46"/>
        <v/>
      </c>
      <c r="AI53" s="62">
        <f t="shared" si="47"/>
        <v>16.666666666666664</v>
      </c>
      <c r="AJ53" s="62">
        <f t="shared" si="48"/>
        <v>66.666666666666657</v>
      </c>
      <c r="AK53" s="62" t="str">
        <f t="shared" si="49"/>
        <v/>
      </c>
      <c r="AL53" s="64"/>
      <c r="AM53" s="62" t="str">
        <f t="shared" si="50"/>
        <v/>
      </c>
      <c r="AN53" s="62" t="str">
        <f t="shared" si="51"/>
        <v/>
      </c>
      <c r="AO53" s="62" t="str">
        <f t="shared" si="52"/>
        <v/>
      </c>
      <c r="AP53" s="62" t="str">
        <f t="shared" si="53"/>
        <v/>
      </c>
      <c r="AQ53" s="62" t="str">
        <f t="shared" si="54"/>
        <v/>
      </c>
      <c r="AR53" s="62" t="str">
        <f t="shared" si="55"/>
        <v/>
      </c>
      <c r="AS53" s="62" t="str">
        <f t="shared" si="56"/>
        <v/>
      </c>
      <c r="AT53" s="62" t="str">
        <f t="shared" si="57"/>
        <v/>
      </c>
      <c r="AU53" s="62" t="str">
        <f t="shared" si="58"/>
        <v/>
      </c>
      <c r="AV53" s="62" t="str">
        <f t="shared" si="59"/>
        <v/>
      </c>
      <c r="AW53" s="64"/>
      <c r="AX53" s="62">
        <f t="shared" si="60"/>
        <v>11</v>
      </c>
      <c r="AY53" s="62">
        <f t="shared" si="61"/>
        <v>7</v>
      </c>
      <c r="AZ53" s="62">
        <f t="shared" si="62"/>
        <v>14</v>
      </c>
      <c r="BA53" s="62">
        <f t="shared" si="63"/>
        <v>17</v>
      </c>
      <c r="BB53" s="62">
        <f t="shared" si="64"/>
        <v>17</v>
      </c>
      <c r="BC53" s="62">
        <f t="shared" si="65"/>
        <v>10</v>
      </c>
      <c r="BD53" s="62" t="str">
        <f t="shared" si="66"/>
        <v/>
      </c>
      <c r="BE53" s="62">
        <f t="shared" si="67"/>
        <v>5</v>
      </c>
      <c r="BF53" s="62">
        <f t="shared" si="68"/>
        <v>17</v>
      </c>
      <c r="BG53" s="62" t="str">
        <f t="shared" si="69"/>
        <v/>
      </c>
    </row>
    <row r="54" spans="1:60" x14ac:dyDescent="0.2">
      <c r="A54" s="9">
        <v>22</v>
      </c>
      <c r="B54" s="10" t="s">
        <v>141</v>
      </c>
      <c r="C54" s="11">
        <f>VLOOKUP($B54,'Peers-Inc or Ho'!$C$36:$G$60,5,FALSE)</f>
        <v>-0.24207981255764094</v>
      </c>
      <c r="D54" s="11">
        <f>VLOOKUP($B54,'RD Peer Performance'!$B$1:$K$68,Ranking!D$1,)</f>
        <v>-17.07</v>
      </c>
      <c r="E54" s="11">
        <f>VLOOKUP($B54,'RD Peer Performance'!$B$1:$K$68,Ranking!E$1,)</f>
        <v>3.62</v>
      </c>
      <c r="F54" s="11">
        <f>VLOOKUP($B54,'RD Peer Performance'!$B$1:$K$68,Ranking!F$1,)</f>
        <v>-2.0299999999999998</v>
      </c>
      <c r="G54" s="11">
        <f>VLOOKUP($B54,'RD Peer Performance'!$B$1:$K$68,Ranking!G$1,)</f>
        <v>3.62</v>
      </c>
      <c r="H54" s="11">
        <f>VLOOKUP($B54,'RD Peer Performance'!$B$1:$K$68,Ranking!H$1,)</f>
        <v>18.75</v>
      </c>
      <c r="I54" s="11">
        <f>VLOOKUP($B54,'RD Peer Performance'!$B$1:$K$68,Ranking!I$1,)</f>
        <v>-0.51</v>
      </c>
      <c r="J54" s="11">
        <f>VLOOKUP($B54,'RD Peer Performance'!$B$1:$K$68,Ranking!J$1,)</f>
        <v>-21.31</v>
      </c>
      <c r="K54" s="50" t="s">
        <v>28</v>
      </c>
      <c r="L54" s="11">
        <f>VLOOKUP($B54,'RD Peer Performance'!$B$1:$K$79,Ranking!L$1,)</f>
        <v>-5.36</v>
      </c>
      <c r="M54" s="11">
        <f>VLOOKUP($B54,'RD Peer Performance'!$B$1:$K$79,Ranking!M$1,)</f>
        <v>1.52</v>
      </c>
      <c r="N54" s="50" t="s">
        <v>28</v>
      </c>
      <c r="O54" s="19">
        <v>3441.904</v>
      </c>
      <c r="P54" s="13"/>
      <c r="Q54" s="16"/>
      <c r="R54" s="15"/>
      <c r="S54" s="15"/>
      <c r="T54" s="15"/>
      <c r="U54" s="15"/>
      <c r="V54" s="15"/>
      <c r="W54" s="15"/>
      <c r="X54" s="15"/>
      <c r="Y54" s="15"/>
      <c r="Z54" s="15"/>
      <c r="AA54" s="32"/>
      <c r="AB54" s="62">
        <f t="shared" si="40"/>
        <v>86.956521739130437</v>
      </c>
      <c r="AC54" s="62">
        <f t="shared" si="41"/>
        <v>37.5</v>
      </c>
      <c r="AD54" s="62">
        <f t="shared" si="42"/>
        <v>8.3333333333333321</v>
      </c>
      <c r="AE54" s="62">
        <f t="shared" si="43"/>
        <v>8.3333333333333321</v>
      </c>
      <c r="AF54" s="62">
        <f t="shared" si="44"/>
        <v>4.1666666666666661</v>
      </c>
      <c r="AG54" s="62">
        <f t="shared" si="45"/>
        <v>79.166666666666657</v>
      </c>
      <c r="AH54" s="62" t="str">
        <f t="shared" si="46"/>
        <v/>
      </c>
      <c r="AI54" s="62">
        <f t="shared" si="47"/>
        <v>37.5</v>
      </c>
      <c r="AJ54" s="62">
        <f t="shared" si="48"/>
        <v>29.166666666666668</v>
      </c>
      <c r="AK54" s="62" t="str">
        <f t="shared" si="49"/>
        <v/>
      </c>
      <c r="AL54" s="64"/>
      <c r="AM54" s="62" t="str">
        <f t="shared" si="50"/>
        <v/>
      </c>
      <c r="AN54" s="62" t="str">
        <f t="shared" si="51"/>
        <v/>
      </c>
      <c r="AO54" s="62" t="str">
        <f t="shared" si="52"/>
        <v/>
      </c>
      <c r="AP54" s="62" t="str">
        <f t="shared" si="53"/>
        <v/>
      </c>
      <c r="AQ54" s="62" t="str">
        <f t="shared" si="54"/>
        <v/>
      </c>
      <c r="AR54" s="62" t="str">
        <f t="shared" si="55"/>
        <v/>
      </c>
      <c r="AS54" s="62" t="str">
        <f t="shared" si="56"/>
        <v/>
      </c>
      <c r="AT54" s="62" t="str">
        <f t="shared" si="57"/>
        <v/>
      </c>
      <c r="AU54" s="62" t="str">
        <f t="shared" si="58"/>
        <v/>
      </c>
      <c r="AV54" s="62" t="str">
        <f t="shared" si="59"/>
        <v/>
      </c>
      <c r="AW54" s="64"/>
      <c r="AX54" s="62">
        <f t="shared" si="60"/>
        <v>21</v>
      </c>
      <c r="AY54" s="62">
        <f t="shared" si="61"/>
        <v>10</v>
      </c>
      <c r="AZ54" s="62">
        <f t="shared" si="62"/>
        <v>3</v>
      </c>
      <c r="BA54" s="62">
        <f t="shared" si="63"/>
        <v>3</v>
      </c>
      <c r="BB54" s="62">
        <f t="shared" si="64"/>
        <v>2</v>
      </c>
      <c r="BC54" s="62">
        <f t="shared" si="65"/>
        <v>20</v>
      </c>
      <c r="BD54" s="62" t="str">
        <f t="shared" si="66"/>
        <v/>
      </c>
      <c r="BE54" s="62">
        <f t="shared" si="67"/>
        <v>10</v>
      </c>
      <c r="BF54" s="62">
        <f t="shared" si="68"/>
        <v>8</v>
      </c>
      <c r="BG54" s="62" t="str">
        <f t="shared" si="69"/>
        <v/>
      </c>
    </row>
    <row r="55" spans="1:60" x14ac:dyDescent="0.2">
      <c r="A55" s="9">
        <v>23</v>
      </c>
      <c r="B55" s="10" t="s">
        <v>142</v>
      </c>
      <c r="C55" s="11">
        <f>VLOOKUP($B55,'Peers-Inc or Ho'!$C$36:$G$60,5,FALSE)</f>
        <v>-0.15321949049126921</v>
      </c>
      <c r="D55" s="11">
        <f>VLOOKUP($B55,'RD Peer Performance'!$B$1:$K$68,Ranking!D$1,)</f>
        <v>-17.41</v>
      </c>
      <c r="E55" s="11">
        <f>VLOOKUP($B55,'RD Peer Performance'!$B$1:$K$68,Ranking!E$1,)</f>
        <v>2.54</v>
      </c>
      <c r="F55" s="11">
        <f>VLOOKUP($B55,'RD Peer Performance'!$B$1:$K$68,Ranking!F$1,)</f>
        <v>-2.2799999999999998</v>
      </c>
      <c r="G55" s="11">
        <f>VLOOKUP($B55,'RD Peer Performance'!$B$1:$K$68,Ranking!G$1,)</f>
        <v>2.54</v>
      </c>
      <c r="H55" s="11">
        <f>VLOOKUP($B55,'RD Peer Performance'!$B$1:$K$68,Ranking!H$1,)</f>
        <v>14.09</v>
      </c>
      <c r="I55" s="11">
        <f>VLOOKUP($B55,'RD Peer Performance'!$B$1:$K$68,Ranking!I$1,)</f>
        <v>-4.75</v>
      </c>
      <c r="J55" s="11">
        <f>VLOOKUP($B55,'RD Peer Performance'!$B$1:$K$68,Ranking!J$1,)</f>
        <v>-19.87</v>
      </c>
      <c r="K55" s="50" t="s">
        <v>28</v>
      </c>
      <c r="L55" s="11">
        <f>VLOOKUP($B55,'RD Peer Performance'!$B$1:$K$79,Ranking!L$1,)</f>
        <v>-3.09</v>
      </c>
      <c r="M55" s="11">
        <f>VLOOKUP($B55,'RD Peer Performance'!$B$1:$K$79,Ranking!M$1,)</f>
        <v>2.61</v>
      </c>
      <c r="N55" s="50" t="s">
        <v>28</v>
      </c>
      <c r="O55" s="19">
        <v>295.99779999999998</v>
      </c>
      <c r="P55" s="13"/>
      <c r="Q55" s="16"/>
      <c r="R55" s="15"/>
      <c r="S55" s="15"/>
      <c r="T55" s="15"/>
      <c r="U55" s="15"/>
      <c r="V55" s="15"/>
      <c r="W55" s="15"/>
      <c r="X55" s="15"/>
      <c r="Y55" s="15"/>
      <c r="Z55" s="15"/>
      <c r="AA55" s="32"/>
      <c r="AB55" s="62">
        <f t="shared" si="40"/>
        <v>56.521739130434781</v>
      </c>
      <c r="AC55" s="62">
        <f t="shared" si="41"/>
        <v>41.666666666666671</v>
      </c>
      <c r="AD55" s="62">
        <f t="shared" si="42"/>
        <v>37.5</v>
      </c>
      <c r="AE55" s="62">
        <f t="shared" si="43"/>
        <v>37.5</v>
      </c>
      <c r="AF55" s="62">
        <f t="shared" si="44"/>
        <v>54.166666666666664</v>
      </c>
      <c r="AG55" s="62">
        <f t="shared" si="45"/>
        <v>54.166666666666664</v>
      </c>
      <c r="AH55" s="62" t="str">
        <f t="shared" si="46"/>
        <v/>
      </c>
      <c r="AI55" s="62">
        <f t="shared" si="47"/>
        <v>8.3333333333333321</v>
      </c>
      <c r="AJ55" s="62">
        <f t="shared" si="48"/>
        <v>8.3333333333333321</v>
      </c>
      <c r="AK55" s="62" t="str">
        <f t="shared" si="49"/>
        <v/>
      </c>
      <c r="AL55" s="64"/>
      <c r="AM55" s="62" t="str">
        <f t="shared" si="50"/>
        <v/>
      </c>
      <c r="AN55" s="62" t="str">
        <f t="shared" si="51"/>
        <v/>
      </c>
      <c r="AO55" s="62" t="str">
        <f t="shared" si="52"/>
        <v/>
      </c>
      <c r="AP55" s="62" t="str">
        <f t="shared" si="53"/>
        <v/>
      </c>
      <c r="AQ55" s="62" t="str">
        <f t="shared" si="54"/>
        <v/>
      </c>
      <c r="AR55" s="62" t="str">
        <f t="shared" si="55"/>
        <v/>
      </c>
      <c r="AS55" s="62" t="str">
        <f t="shared" si="56"/>
        <v/>
      </c>
      <c r="AT55" s="62" t="str">
        <f t="shared" si="57"/>
        <v/>
      </c>
      <c r="AU55" s="62" t="str">
        <f t="shared" si="58"/>
        <v/>
      </c>
      <c r="AV55" s="62" t="str">
        <f t="shared" si="59"/>
        <v/>
      </c>
      <c r="AW55" s="64"/>
      <c r="AX55" s="62">
        <f t="shared" si="60"/>
        <v>14</v>
      </c>
      <c r="AY55" s="62">
        <f t="shared" si="61"/>
        <v>11</v>
      </c>
      <c r="AZ55" s="62">
        <f t="shared" si="62"/>
        <v>10</v>
      </c>
      <c r="BA55" s="62">
        <f t="shared" si="63"/>
        <v>10</v>
      </c>
      <c r="BB55" s="62">
        <f t="shared" si="64"/>
        <v>14</v>
      </c>
      <c r="BC55" s="62">
        <f t="shared" si="65"/>
        <v>14</v>
      </c>
      <c r="BD55" s="62" t="str">
        <f t="shared" si="66"/>
        <v/>
      </c>
      <c r="BE55" s="62">
        <f t="shared" si="67"/>
        <v>3</v>
      </c>
      <c r="BF55" s="62">
        <f t="shared" si="68"/>
        <v>3</v>
      </c>
      <c r="BG55" s="62" t="str">
        <f t="shared" si="69"/>
        <v/>
      </c>
    </row>
    <row r="56" spans="1:60" x14ac:dyDescent="0.2">
      <c r="A56" s="9">
        <v>24</v>
      </c>
      <c r="B56" s="10" t="s">
        <v>20</v>
      </c>
      <c r="C56" s="11">
        <f>VLOOKUP($B56,'Peers-Inc or Ho'!$C$36:$G$60,5,FALSE)</f>
        <v>-0.12939873010279793</v>
      </c>
      <c r="D56" s="11">
        <f>VLOOKUP($B56,'RD Peer Performance'!$B$1:$K$68,Ranking!D$1,)</f>
        <v>-17.809999999999999</v>
      </c>
      <c r="E56" s="11">
        <f>VLOOKUP($B56,'RD Peer Performance'!$B$1:$K$68,Ranking!E$1,)</f>
        <v>2.84</v>
      </c>
      <c r="F56" s="11">
        <f>VLOOKUP($B56,'RD Peer Performance'!$B$1:$K$68,Ranking!F$1,)</f>
        <v>-2.69</v>
      </c>
      <c r="G56" s="11">
        <f>VLOOKUP($B56,'RD Peer Performance'!$B$1:$K$68,Ranking!G$1,)</f>
        <v>2.84</v>
      </c>
      <c r="H56" s="11">
        <f>VLOOKUP($B56,'RD Peer Performance'!$B$1:$K$68,Ranking!H$1,)</f>
        <v>14.29</v>
      </c>
      <c r="I56" s="11">
        <f>VLOOKUP($B56,'RD Peer Performance'!$B$1:$K$68,Ranking!I$1,)</f>
        <v>-5.9</v>
      </c>
      <c r="J56" s="11">
        <f>VLOOKUP($B56,'RD Peer Performance'!$B$1:$K$68,Ranking!J$1,)</f>
        <v>-17.97</v>
      </c>
      <c r="K56" s="50" t="s">
        <v>28</v>
      </c>
      <c r="L56" s="11">
        <f>VLOOKUP($B56,'RD Peer Performance'!$B$1:$K$79,Ranking!L$1,)</f>
        <v>-5.87</v>
      </c>
      <c r="M56" s="11">
        <f>VLOOKUP($B56,'RD Peer Performance'!$B$1:$K$79,Ranking!M$1,)</f>
        <v>1.21</v>
      </c>
      <c r="N56" s="50" t="s">
        <v>28</v>
      </c>
      <c r="O56" s="19">
        <v>405.81479999999999</v>
      </c>
      <c r="P56" s="13"/>
      <c r="Q56" s="16"/>
      <c r="R56" s="15"/>
      <c r="S56" s="15"/>
      <c r="T56" s="15"/>
      <c r="U56" s="15"/>
      <c r="V56" s="15"/>
      <c r="W56" s="15"/>
      <c r="X56" s="15"/>
      <c r="Y56" s="15"/>
      <c r="Z56" s="15"/>
      <c r="AA56" s="32"/>
      <c r="AB56" s="62">
        <f t="shared" si="40"/>
        <v>47.826086956521742</v>
      </c>
      <c r="AC56" s="62">
        <f t="shared" si="41"/>
        <v>58.333333333333336</v>
      </c>
      <c r="AD56" s="62">
        <f t="shared" si="42"/>
        <v>29.166666666666668</v>
      </c>
      <c r="AE56" s="62">
        <f t="shared" si="43"/>
        <v>33.333333333333329</v>
      </c>
      <c r="AF56" s="62">
        <f t="shared" si="44"/>
        <v>79.166666666666657</v>
      </c>
      <c r="AG56" s="62">
        <f t="shared" si="45"/>
        <v>25</v>
      </c>
      <c r="AH56" s="62" t="str">
        <f t="shared" si="46"/>
        <v/>
      </c>
      <c r="AI56" s="62">
        <f t="shared" si="47"/>
        <v>54.166666666666664</v>
      </c>
      <c r="AJ56" s="62">
        <f t="shared" si="48"/>
        <v>45.833333333333329</v>
      </c>
      <c r="AK56" s="62" t="str">
        <f t="shared" si="49"/>
        <v/>
      </c>
      <c r="AL56" s="64"/>
      <c r="AM56" s="62" t="str">
        <f t="shared" si="50"/>
        <v/>
      </c>
      <c r="AN56" s="62" t="str">
        <f t="shared" si="51"/>
        <v/>
      </c>
      <c r="AO56" s="62" t="str">
        <f t="shared" si="52"/>
        <v/>
      </c>
      <c r="AP56" s="62" t="str">
        <f t="shared" si="53"/>
        <v/>
      </c>
      <c r="AQ56" s="62" t="str">
        <f t="shared" si="54"/>
        <v/>
      </c>
      <c r="AR56" s="62" t="str">
        <f t="shared" si="55"/>
        <v/>
      </c>
      <c r="AS56" s="62" t="str">
        <f t="shared" si="56"/>
        <v/>
      </c>
      <c r="AT56" s="62" t="str">
        <f t="shared" si="57"/>
        <v/>
      </c>
      <c r="AU56" s="62" t="str">
        <f t="shared" si="58"/>
        <v/>
      </c>
      <c r="AV56" s="62" t="str">
        <f t="shared" si="59"/>
        <v/>
      </c>
      <c r="AW56" s="64"/>
      <c r="AX56" s="62">
        <f t="shared" si="60"/>
        <v>12</v>
      </c>
      <c r="AY56" s="62">
        <f t="shared" si="61"/>
        <v>15</v>
      </c>
      <c r="AZ56" s="62">
        <f t="shared" si="62"/>
        <v>8</v>
      </c>
      <c r="BA56" s="62">
        <f t="shared" si="63"/>
        <v>9</v>
      </c>
      <c r="BB56" s="62">
        <f t="shared" si="64"/>
        <v>20</v>
      </c>
      <c r="BC56" s="62">
        <f t="shared" si="65"/>
        <v>7</v>
      </c>
      <c r="BD56" s="62" t="str">
        <f t="shared" si="66"/>
        <v/>
      </c>
      <c r="BE56" s="62">
        <f t="shared" si="67"/>
        <v>14</v>
      </c>
      <c r="BF56" s="62">
        <f t="shared" si="68"/>
        <v>12</v>
      </c>
      <c r="BG56" s="62" t="str">
        <f t="shared" si="69"/>
        <v/>
      </c>
    </row>
    <row r="57" spans="1:60" s="24" customFormat="1" ht="15" x14ac:dyDescent="0.25">
      <c r="A57" s="9">
        <v>25</v>
      </c>
      <c r="B57" s="10" t="s">
        <v>639</v>
      </c>
      <c r="C57" s="11">
        <f>VLOOKUP($B57,'Peers-Inc or Ho'!$C$36:$G$60,5,FALSE)</f>
        <v>5.3783663767207363E-2</v>
      </c>
      <c r="D57" s="11">
        <f>VLOOKUP($B57,'RD Peer Performance'!$B$1:$K$68,Ranking!D$1,)</f>
        <v>-18.18</v>
      </c>
      <c r="E57" s="11">
        <f>VLOOKUP($B57,'RD Peer Performance'!$B$1:$K$68,Ranking!E$1,)</f>
        <v>2.04</v>
      </c>
      <c r="F57" s="11">
        <f>VLOOKUP($B57,'RD Peer Performance'!$B$1:$K$68,Ranking!F$1,)</f>
        <v>-2.13</v>
      </c>
      <c r="G57" s="11">
        <f>VLOOKUP($B57,'RD Peer Performance'!$B$1:$K$68,Ranking!G$1,)</f>
        <v>2.04</v>
      </c>
      <c r="H57" s="11">
        <f>VLOOKUP($B57,'RD Peer Performance'!$B$1:$K$68,Ranking!H$1,)</f>
        <v>11.45</v>
      </c>
      <c r="I57" s="11">
        <f>VLOOKUP($B57,'RD Peer Performance'!$B$1:$K$68,Ranking!I$1,)</f>
        <v>-4.47</v>
      </c>
      <c r="J57" s="11">
        <f>VLOOKUP($B57,'RD Peer Performance'!$B$1:$K$68,Ranking!J$1,)</f>
        <v>-21.32</v>
      </c>
      <c r="K57" s="50" t="s">
        <v>28</v>
      </c>
      <c r="L57" s="11">
        <f>VLOOKUP($B57,'RD Peer Performance'!$B$1:$K$79,Ranking!L$1,)</f>
        <v>-6.18</v>
      </c>
      <c r="M57" s="11">
        <f>VLOOKUP($B57,'RD Peer Performance'!$B$1:$K$79,Ranking!M$1,)</f>
        <v>1.1399999999999999</v>
      </c>
      <c r="N57" s="50" t="s">
        <v>28</v>
      </c>
      <c r="O57" s="20" t="e">
        <v>#VALUE!</v>
      </c>
      <c r="P57" s="21"/>
      <c r="Q57" s="22"/>
      <c r="R57" s="23"/>
      <c r="S57" s="23"/>
      <c r="T57" s="23"/>
      <c r="U57" s="23"/>
      <c r="V57" s="23"/>
      <c r="W57" s="23"/>
      <c r="X57" s="23"/>
      <c r="Y57" s="23"/>
      <c r="Z57" s="23"/>
      <c r="AA57" s="33"/>
      <c r="AB57" s="62">
        <f t="shared" si="40"/>
        <v>8.695652173913043</v>
      </c>
      <c r="AC57" s="62">
        <f t="shared" si="41"/>
        <v>83.333333333333343</v>
      </c>
      <c r="AD57" s="62">
        <f t="shared" si="42"/>
        <v>66.666666666666657</v>
      </c>
      <c r="AE57" s="62">
        <f t="shared" si="43"/>
        <v>79.166666666666657</v>
      </c>
      <c r="AF57" s="62">
        <f t="shared" si="44"/>
        <v>45.833333333333329</v>
      </c>
      <c r="AG57" s="62">
        <f t="shared" si="45"/>
        <v>83.333333333333343</v>
      </c>
      <c r="AH57" s="62" t="str">
        <f t="shared" si="46"/>
        <v/>
      </c>
      <c r="AI57" s="62">
        <f t="shared" si="47"/>
        <v>62.5</v>
      </c>
      <c r="AJ57" s="62">
        <f t="shared" si="48"/>
        <v>50</v>
      </c>
      <c r="AK57" s="62" t="str">
        <f t="shared" si="49"/>
        <v/>
      </c>
      <c r="AL57" s="64"/>
      <c r="AM57" s="62" t="str">
        <f t="shared" si="50"/>
        <v/>
      </c>
      <c r="AN57" s="62" t="str">
        <f t="shared" si="51"/>
        <v/>
      </c>
      <c r="AO57" s="62" t="str">
        <f t="shared" si="52"/>
        <v/>
      </c>
      <c r="AP57" s="62" t="str">
        <f t="shared" si="53"/>
        <v/>
      </c>
      <c r="AQ57" s="62" t="str">
        <f t="shared" si="54"/>
        <v/>
      </c>
      <c r="AR57" s="62" t="str">
        <f t="shared" si="55"/>
        <v/>
      </c>
      <c r="AS57" s="62" t="str">
        <f t="shared" si="56"/>
        <v/>
      </c>
      <c r="AT57" s="62" t="str">
        <f t="shared" si="57"/>
        <v/>
      </c>
      <c r="AU57" s="62" t="str">
        <f t="shared" si="58"/>
        <v/>
      </c>
      <c r="AV57" s="62" t="str">
        <f t="shared" si="59"/>
        <v/>
      </c>
      <c r="AW57" s="64"/>
      <c r="AX57" s="62">
        <f t="shared" si="60"/>
        <v>3</v>
      </c>
      <c r="AY57" s="62">
        <f t="shared" si="61"/>
        <v>21</v>
      </c>
      <c r="AZ57" s="62">
        <f t="shared" si="62"/>
        <v>17</v>
      </c>
      <c r="BA57" s="62">
        <f t="shared" si="63"/>
        <v>20</v>
      </c>
      <c r="BB57" s="62">
        <f t="shared" si="64"/>
        <v>12</v>
      </c>
      <c r="BC57" s="62">
        <f t="shared" si="65"/>
        <v>21</v>
      </c>
      <c r="BD57" s="62" t="str">
        <f t="shared" si="66"/>
        <v/>
      </c>
      <c r="BE57" s="62">
        <f t="shared" si="67"/>
        <v>16</v>
      </c>
      <c r="BF57" s="62">
        <f t="shared" si="68"/>
        <v>13</v>
      </c>
      <c r="BG57" s="62" t="str">
        <f t="shared" si="69"/>
        <v/>
      </c>
      <c r="BH57" s="5"/>
    </row>
    <row r="58" spans="1:60" s="24" customFormat="1" ht="15" x14ac:dyDescent="0.25">
      <c r="A58" s="42" t="s">
        <v>99</v>
      </c>
      <c r="B58" s="45" t="s">
        <v>102</v>
      </c>
      <c r="C58" s="46">
        <f>IFERROR(AVERAGE(C33:C57),"")</f>
        <v>-0.11284114687877261</v>
      </c>
      <c r="D58" s="46">
        <f t="shared" ref="D58:J58" si="70">IFERROR(AVERAGE(D33:D57),"")</f>
        <v>-17.274000000000001</v>
      </c>
      <c r="E58" s="46">
        <f t="shared" si="70"/>
        <v>2.3855999999999997</v>
      </c>
      <c r="F58" s="46">
        <f t="shared" si="70"/>
        <v>-2.1764000000000001</v>
      </c>
      <c r="G58" s="46">
        <f t="shared" si="70"/>
        <v>2.3855999999999997</v>
      </c>
      <c r="H58" s="46">
        <f t="shared" si="70"/>
        <v>13.894799999999996</v>
      </c>
      <c r="I58" s="46">
        <f t="shared" si="70"/>
        <v>-4.5348000000000006</v>
      </c>
      <c r="J58" s="46">
        <f t="shared" si="70"/>
        <v>-19.997199999999999</v>
      </c>
      <c r="K58" s="46" t="str">
        <f>IFERROR(AVERAGE(K33:K57),"")</f>
        <v/>
      </c>
      <c r="L58" s="46">
        <f>IFERROR(AVERAGE(L33:L57),"")</f>
        <v>-5.7060000000000004</v>
      </c>
      <c r="M58" s="46">
        <f>IFERROR(AVERAGE(M33:M57),"")</f>
        <v>1.0436000000000001</v>
      </c>
      <c r="N58" s="46" t="str">
        <f>IFERROR(AVERAGE(N33:N57),"")</f>
        <v/>
      </c>
      <c r="O58" s="43" t="e">
        <f>AVERAGE(O33:O57)</f>
        <v>#VALUE!</v>
      </c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4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57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57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5"/>
    </row>
    <row r="59" spans="1:60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60" ht="15.75" x14ac:dyDescent="0.25">
      <c r="A60" s="5" t="s">
        <v>29</v>
      </c>
      <c r="B60" s="6"/>
      <c r="C60" s="34" t="s">
        <v>41</v>
      </c>
      <c r="D60" s="34"/>
      <c r="E60" s="34"/>
      <c r="F60" s="35"/>
      <c r="G60" s="35"/>
      <c r="H60" s="34"/>
      <c r="I60" s="34"/>
      <c r="J60" s="34"/>
      <c r="K60" s="34"/>
      <c r="L60" s="34"/>
      <c r="M60" s="34"/>
      <c r="N60" s="34"/>
      <c r="V60" s="1"/>
      <c r="W60" s="1"/>
      <c r="X60" s="1"/>
      <c r="Y60" s="1"/>
      <c r="Z60" s="1"/>
      <c r="AB60" s="36" t="s">
        <v>40</v>
      </c>
      <c r="AC60" s="37"/>
      <c r="AD60" s="37"/>
      <c r="AE60" s="37"/>
      <c r="AF60" s="37"/>
      <c r="AG60" s="38"/>
      <c r="AH60" s="37"/>
      <c r="AI60" s="36"/>
      <c r="AJ60" s="37"/>
      <c r="AK60" s="37"/>
      <c r="AL60" s="55"/>
      <c r="AM60" s="36"/>
      <c r="AN60" s="53"/>
      <c r="AO60" s="53"/>
      <c r="AP60" s="53"/>
      <c r="AQ60" s="53" t="s">
        <v>120</v>
      </c>
      <c r="AR60" s="53"/>
      <c r="AS60" s="53"/>
      <c r="AT60" s="53"/>
      <c r="AU60" s="53"/>
      <c r="AV60" s="54"/>
      <c r="AW60" s="55"/>
      <c r="AX60" s="36"/>
      <c r="AY60" s="53"/>
      <c r="AZ60" s="53"/>
      <c r="BA60" s="53"/>
      <c r="BB60" s="53" t="s">
        <v>119</v>
      </c>
      <c r="BC60" s="53"/>
      <c r="BD60" s="53"/>
      <c r="BE60" s="53"/>
      <c r="BF60" s="53"/>
      <c r="BG60" s="54"/>
    </row>
    <row r="61" spans="1:60" ht="15.75" x14ac:dyDescent="0.25">
      <c r="A61" s="8" t="s">
        <v>9</v>
      </c>
      <c r="B61" s="8" t="s">
        <v>10</v>
      </c>
      <c r="C61" s="8" t="s">
        <v>11</v>
      </c>
      <c r="D61" s="8" t="s">
        <v>1</v>
      </c>
      <c r="E61" s="8" t="s">
        <v>2</v>
      </c>
      <c r="F61" s="8" t="s">
        <v>3</v>
      </c>
      <c r="G61" s="8" t="s">
        <v>4</v>
      </c>
      <c r="H61" s="8" t="s">
        <v>5</v>
      </c>
      <c r="I61" s="8" t="s">
        <v>6</v>
      </c>
      <c r="J61" s="8" t="s">
        <v>7</v>
      </c>
      <c r="K61" s="8" t="s">
        <v>95</v>
      </c>
      <c r="L61" s="8" t="s">
        <v>42</v>
      </c>
      <c r="M61" s="8" t="s">
        <v>43</v>
      </c>
      <c r="N61" s="8" t="s">
        <v>97</v>
      </c>
      <c r="O61" s="8" t="s">
        <v>12</v>
      </c>
      <c r="P61" s="8"/>
      <c r="Q61" s="8" t="s">
        <v>13</v>
      </c>
      <c r="R61" s="8" t="s">
        <v>0</v>
      </c>
      <c r="S61" s="8" t="s">
        <v>14</v>
      </c>
      <c r="T61" s="8" t="s">
        <v>1</v>
      </c>
      <c r="U61" s="8" t="s">
        <v>2</v>
      </c>
      <c r="V61" s="8" t="s">
        <v>3</v>
      </c>
      <c r="W61" s="8" t="s">
        <v>4</v>
      </c>
      <c r="X61" s="8" t="s">
        <v>5</v>
      </c>
      <c r="Y61" s="8" t="s">
        <v>6</v>
      </c>
      <c r="Z61" s="8" t="s">
        <v>7</v>
      </c>
      <c r="AA61" s="31"/>
      <c r="AB61" s="8" t="s">
        <v>96</v>
      </c>
      <c r="AC61" s="8" t="s">
        <v>1</v>
      </c>
      <c r="AD61" s="8" t="s">
        <v>4</v>
      </c>
      <c r="AE61" s="8" t="s">
        <v>5</v>
      </c>
      <c r="AF61" s="8" t="s">
        <v>6</v>
      </c>
      <c r="AG61" s="8" t="s">
        <v>7</v>
      </c>
      <c r="AH61" s="8" t="s">
        <v>95</v>
      </c>
      <c r="AI61" s="8" t="s">
        <v>42</v>
      </c>
      <c r="AJ61" s="8" t="s">
        <v>43</v>
      </c>
      <c r="AK61" s="8" t="s">
        <v>97</v>
      </c>
      <c r="AL61" s="58"/>
      <c r="AM61" s="8" t="s">
        <v>96</v>
      </c>
      <c r="AN61" s="8" t="s">
        <v>1</v>
      </c>
      <c r="AO61" s="8" t="s">
        <v>4</v>
      </c>
      <c r="AP61" s="8" t="s">
        <v>5</v>
      </c>
      <c r="AQ61" s="8" t="s">
        <v>6</v>
      </c>
      <c r="AR61" s="8" t="s">
        <v>7</v>
      </c>
      <c r="AS61" s="8" t="s">
        <v>95</v>
      </c>
      <c r="AT61" s="8" t="s">
        <v>42</v>
      </c>
      <c r="AU61" s="8" t="s">
        <v>43</v>
      </c>
      <c r="AV61" s="52" t="s">
        <v>97</v>
      </c>
      <c r="AW61" s="58"/>
      <c r="AX61" s="8" t="s">
        <v>96</v>
      </c>
      <c r="AY61" s="8" t="s">
        <v>1</v>
      </c>
      <c r="AZ61" s="8" t="s">
        <v>4</v>
      </c>
      <c r="BA61" s="8" t="s">
        <v>5</v>
      </c>
      <c r="BB61" s="8" t="s">
        <v>6</v>
      </c>
      <c r="BC61" s="8" t="s">
        <v>7</v>
      </c>
      <c r="BD61" s="8" t="s">
        <v>95</v>
      </c>
      <c r="BE61" s="8" t="s">
        <v>42</v>
      </c>
      <c r="BF61" s="8" t="s">
        <v>43</v>
      </c>
      <c r="BG61" s="52" t="s">
        <v>97</v>
      </c>
    </row>
    <row r="62" spans="1:60" x14ac:dyDescent="0.2">
      <c r="A62" s="17">
        <v>1</v>
      </c>
      <c r="B62" s="26" t="s">
        <v>2236</v>
      </c>
      <c r="C62" s="25">
        <f>VLOOKUP($B62,'Peers-Inc or Ho'!$C$65:$G$84,5,)</f>
        <v>0.60874000000000006</v>
      </c>
      <c r="D62" s="18">
        <f>VLOOKUP($B62,'RD Peer Performance'!$B$1:$K$68,Ranking!D$1,)</f>
        <v>5.62</v>
      </c>
      <c r="E62" s="18">
        <f>VLOOKUP($B62,'RD Peer Performance'!$B$1:$K$68,Ranking!E$1,)</f>
        <v>0.97</v>
      </c>
      <c r="F62" s="18">
        <f>VLOOKUP($B62,'RD Peer Performance'!$B$1:$K$68,Ranking!F$1,)</f>
        <v>0.13</v>
      </c>
      <c r="G62" s="18">
        <f>VLOOKUP($B62,'RD Peer Performance'!$B$1:$K$68,Ranking!G$1,)</f>
        <v>0.97</v>
      </c>
      <c r="H62" s="18">
        <f>VLOOKUP($B62,'RD Peer Performance'!$B$1:$K$68,Ranking!H$1,)</f>
        <v>4.74</v>
      </c>
      <c r="I62" s="18">
        <f>VLOOKUP($B62,'RD Peer Performance'!$B$1:$K$68,Ranking!I$1,)</f>
        <v>3.17</v>
      </c>
      <c r="J62" s="18">
        <f>VLOOKUP($B62,'RD Peer Performance'!$B$1:$K$68,Ranking!J$1,)</f>
        <v>8.8800000000000008</v>
      </c>
      <c r="K62" s="25" t="s">
        <v>28</v>
      </c>
      <c r="L62" s="18">
        <f>VLOOKUP($B62,'RD Peer Performance'!$B$1:$K$79,Ranking!L$1,)</f>
        <v>6.3</v>
      </c>
      <c r="M62" s="18">
        <f>VLOOKUP($B62,'RD Peer Performance'!$B$1:$K$79,Ranking!M$1,)</f>
        <v>10.050000000000001</v>
      </c>
      <c r="N62" s="25" t="s">
        <v>28</v>
      </c>
      <c r="O62" s="12">
        <v>699.65419999999995</v>
      </c>
      <c r="P62" s="13"/>
      <c r="Q62" s="16"/>
      <c r="R62" s="15"/>
      <c r="S62" s="15"/>
      <c r="T62" s="15"/>
      <c r="U62" s="15"/>
      <c r="V62" s="15"/>
      <c r="W62" s="15"/>
      <c r="X62" s="15"/>
      <c r="Y62" s="15"/>
      <c r="Z62" s="15"/>
      <c r="AA62" s="26" t="s">
        <v>101</v>
      </c>
      <c r="AB62" s="65">
        <f t="shared" ref="AB62:AB81" si="71">IF(C62="n.a.","",IF(RANK(C62,C$62:C$81)=1,1,(RANK(C62,C$62:C$81)-1)/(COUNT(C$62:C$81)-1)*100))</f>
        <v>1</v>
      </c>
      <c r="AC62" s="66">
        <f t="shared" ref="AC62:AC81" si="72">IF(D62="n.a.","",IF(RANK(D62,D$62:D$81)=1,1,(RANK(D62,D$62:D$81)-1)/(COUNT(D$62:D$81)-1)*100))</f>
        <v>36.84210526315789</v>
      </c>
      <c r="AD62" s="66">
        <f t="shared" ref="AD62:AD81" si="73">IF(G62="n.a.","",IF(RANK(G62,G$62:G$81)=1,1,(RANK(G62,G$62:G$81)-1)/(COUNT(G$62:G$81)-1)*100))</f>
        <v>21.052631578947366</v>
      </c>
      <c r="AE62" s="66">
        <f t="shared" ref="AE62:AE81" si="74">IF(H62="n.a.","",IF(RANK(H62,H$62:H$81)=1,1,(RANK(H62,H$62:H$81)-1)/(COUNT(H$62:H$81)-1)*100))</f>
        <v>57.894736842105267</v>
      </c>
      <c r="AF62" s="66">
        <f t="shared" ref="AF62:AF81" si="75">IF(I62="n.a.","",IF(RANK(I62,I$62:I$81)=1,1,(RANK(I62,I$62:I$81)-1)/(COUNT(I$62:I$81)-1)*100))</f>
        <v>52.631578947368418</v>
      </c>
      <c r="AG62" s="66">
        <f t="shared" ref="AG62:AG81" si="76">IF(J62="n.a.","",IF(RANK(J62,J$62:J$81)=1,1,(RANK(J62,J$62:J$81)-1)/(COUNT(J$62:J$81)-1)*100))</f>
        <v>36.84210526315789</v>
      </c>
      <c r="AH62" s="66" t="str">
        <f t="shared" ref="AH62:AH81" si="77">IF(K62="n.a.","",IF(RANK(K62,K$62:K$81)=1,1,(RANK(K62,K$62:K$81)-1)/(COUNT(K$62:K$81)-1)*100))</f>
        <v/>
      </c>
      <c r="AI62" s="63">
        <f t="shared" ref="AI62:AI81" si="78">IF(L62="n.a.","",IF(RANK(L62,L$62:L$81)=1,1,(RANK(L62,L$62:L$81)-1)/(COUNT(L$62:L$81)-1)*100))</f>
        <v>15.789473684210526</v>
      </c>
      <c r="AJ62" s="66">
        <f t="shared" ref="AJ62:AJ81" si="79">IF(M62="n.a.","",IF(RANK(M62,M$62:M$81)=1,1,(RANK(M62,M$62:M$81)-1)/(COUNT(M$62:M$81)-1)*100))</f>
        <v>21.052631578947366</v>
      </c>
      <c r="AK62" s="67" t="str">
        <f t="shared" ref="AK62:AK81" si="80">IF(N62="n.a.","",IF(RANK(N62,N$62:N$81)=1,1,(RANK(N62,N$62:N$81)-1)/(COUNT(N$62:N$81)-1)*100))</f>
        <v/>
      </c>
      <c r="AL62" s="64"/>
      <c r="AM62" s="65">
        <f t="shared" ref="AM62:AM81" si="81">IF($AA62="","",COUNT(C$62:C$81))</f>
        <v>17</v>
      </c>
      <c r="AN62" s="66">
        <f t="shared" ref="AN62:AN81" si="82">IF($AA62="","",COUNT(D$62:D$81))</f>
        <v>20</v>
      </c>
      <c r="AO62" s="66">
        <f t="shared" ref="AO62:AO81" si="83">IF($AA62="","",COUNT(G$62:G$81))</f>
        <v>20</v>
      </c>
      <c r="AP62" s="66">
        <f t="shared" ref="AP62:AP81" si="84">IF($AA62="","",COUNT(H$62:H$81))</f>
        <v>20</v>
      </c>
      <c r="AQ62" s="66">
        <f t="shared" ref="AQ62:AQ81" si="85">IF($AA62="","",COUNT(I$62:I$81))</f>
        <v>20</v>
      </c>
      <c r="AR62" s="66">
        <f t="shared" ref="AR62:AR81" si="86">IF($AA62="","",COUNT(J$62:J$81))</f>
        <v>20</v>
      </c>
      <c r="AS62" s="66">
        <f t="shared" ref="AS62:AS81" si="87">IF($AA62="","",COUNT(K$62:K$81))</f>
        <v>0</v>
      </c>
      <c r="AT62" s="63">
        <f t="shared" ref="AT62:AT81" si="88">IF($AA62="","",COUNT(L$62:L$81))</f>
        <v>20</v>
      </c>
      <c r="AU62" s="66">
        <f t="shared" ref="AU62:AU81" si="89">IF($AA62="","",COUNT(M$62:M$81))</f>
        <v>20</v>
      </c>
      <c r="AV62" s="67">
        <f t="shared" ref="AV62:AV81" si="90">IF($AA62="","",COUNT(N$62:N$81))</f>
        <v>0</v>
      </c>
      <c r="AW62" s="64"/>
      <c r="AX62" s="65">
        <f t="shared" ref="AX62:AX81" si="91">IF(C62="n.a.","",RANK(C62,C$62:C$81))</f>
        <v>1</v>
      </c>
      <c r="AY62" s="66">
        <f t="shared" ref="AY62:AY81" si="92">IF(D62="n.a.","",RANK(D62,D$62:D$81))</f>
        <v>8</v>
      </c>
      <c r="AZ62" s="66">
        <f t="shared" ref="AZ62:AZ81" si="93">IF(G62="n.a.","",RANK(G62,G$62:G$81))</f>
        <v>5</v>
      </c>
      <c r="BA62" s="66">
        <f t="shared" ref="BA62:BA81" si="94">IF(H62="n.a.","",RANK(H62,H$62:H$81))</f>
        <v>12</v>
      </c>
      <c r="BB62" s="66">
        <f t="shared" ref="BB62:BB81" si="95">IF(I62="n.a.","",RANK(I62,I$62:I$81))</f>
        <v>11</v>
      </c>
      <c r="BC62" s="66">
        <f t="shared" ref="BC62:BC81" si="96">IF(J62="n.a.","",RANK(J62,J$62:J$81))</f>
        <v>8</v>
      </c>
      <c r="BD62" s="66" t="str">
        <f t="shared" ref="BD62:BD81" si="97">IF(K62="n.a.","",RANK(K62,K$62:K$81))</f>
        <v/>
      </c>
      <c r="BE62" s="63">
        <f t="shared" ref="BE62:BE81" si="98">IF(L62="n.a.","",RANK(L62,L$62:L$81))</f>
        <v>4</v>
      </c>
      <c r="BF62" s="66">
        <f t="shared" ref="BF62:BF81" si="99">IF(M62="n.a.","",RANK(M62,M$62:M$81))</f>
        <v>5</v>
      </c>
      <c r="BG62" s="67" t="str">
        <f t="shared" ref="BG62:BG81" si="100">IF(N62="n.a.","",RANK(N62,N$62:N$81))</f>
        <v/>
      </c>
    </row>
    <row r="63" spans="1:60" x14ac:dyDescent="0.2">
      <c r="A63" s="9">
        <v>2</v>
      </c>
      <c r="B63" s="10" t="s">
        <v>144</v>
      </c>
      <c r="C63" s="50">
        <f>VLOOKUP($B63,'Peers-Inc or Ho'!$C$65:$G$84,5,)</f>
        <v>0.54404900521439792</v>
      </c>
      <c r="D63" s="11">
        <f>VLOOKUP($B63,'RD Peer Performance'!$B$1:$K$68,Ranking!D$1,)</f>
        <v>6.01</v>
      </c>
      <c r="E63" s="11">
        <f>VLOOKUP($B63,'RD Peer Performance'!$B$1:$K$68,Ranking!E$1,)</f>
        <v>-0.14000000000000001</v>
      </c>
      <c r="F63" s="11">
        <f>VLOOKUP($B63,'RD Peer Performance'!$B$1:$K$68,Ranking!F$1,)</f>
        <v>0.09</v>
      </c>
      <c r="G63" s="11">
        <f>VLOOKUP($B63,'RD Peer Performance'!$B$1:$K$68,Ranking!G$1,)</f>
        <v>-0.14000000000000001</v>
      </c>
      <c r="H63" s="11">
        <f>VLOOKUP($B63,'RD Peer Performance'!$B$1:$K$68,Ranking!H$1,)</f>
        <v>5.53</v>
      </c>
      <c r="I63" s="11">
        <f>VLOOKUP($B63,'RD Peer Performance'!$B$1:$K$68,Ranking!I$1,)</f>
        <v>4.5599999999999996</v>
      </c>
      <c r="J63" s="11">
        <f>VLOOKUP($B63,'RD Peer Performance'!$B$1:$K$68,Ranking!J$1,)</f>
        <v>9.5299999999999994</v>
      </c>
      <c r="K63" s="50" t="s">
        <v>28</v>
      </c>
      <c r="L63" s="11">
        <f>VLOOKUP($B63,'RD Peer Performance'!$B$1:$K$79,Ranking!L$1,)</f>
        <v>5.76</v>
      </c>
      <c r="M63" s="11">
        <f>VLOOKUP($B63,'RD Peer Performance'!$B$1:$K$79,Ranking!M$1,)</f>
        <v>9.73</v>
      </c>
      <c r="N63" s="50" t="s">
        <v>28</v>
      </c>
      <c r="O63" s="12">
        <v>1192.924</v>
      </c>
      <c r="P63" s="13"/>
      <c r="Q63" s="14"/>
      <c r="R63" s="15"/>
      <c r="S63" s="15"/>
      <c r="T63" s="15"/>
      <c r="U63" s="15"/>
      <c r="V63" s="15"/>
      <c r="W63" s="15"/>
      <c r="X63" s="15"/>
      <c r="Y63" s="15"/>
      <c r="Z63" s="15"/>
      <c r="AA63" s="32"/>
      <c r="AB63" s="62">
        <f t="shared" si="71"/>
        <v>6.25</v>
      </c>
      <c r="AC63" s="62">
        <f t="shared" si="72"/>
        <v>15.789473684210526</v>
      </c>
      <c r="AD63" s="62">
        <f t="shared" si="73"/>
        <v>84.210526315789465</v>
      </c>
      <c r="AE63" s="62">
        <f t="shared" si="74"/>
        <v>15.789473684210526</v>
      </c>
      <c r="AF63" s="62">
        <f t="shared" si="75"/>
        <v>10.526315789473683</v>
      </c>
      <c r="AG63" s="62">
        <f t="shared" si="76"/>
        <v>15.789473684210526</v>
      </c>
      <c r="AH63" s="62" t="str">
        <f t="shared" si="77"/>
        <v/>
      </c>
      <c r="AI63" s="62">
        <f t="shared" si="78"/>
        <v>36.84210526315789</v>
      </c>
      <c r="AJ63" s="62">
        <f t="shared" si="79"/>
        <v>26.315789473684209</v>
      </c>
      <c r="AK63" s="62" t="str">
        <f t="shared" si="80"/>
        <v/>
      </c>
      <c r="AL63" s="64"/>
      <c r="AM63" s="62" t="str">
        <f t="shared" si="81"/>
        <v/>
      </c>
      <c r="AN63" s="62" t="str">
        <f t="shared" si="82"/>
        <v/>
      </c>
      <c r="AO63" s="62" t="str">
        <f t="shared" si="83"/>
        <v/>
      </c>
      <c r="AP63" s="62" t="str">
        <f t="shared" si="84"/>
        <v/>
      </c>
      <c r="AQ63" s="62" t="str">
        <f t="shared" si="85"/>
        <v/>
      </c>
      <c r="AR63" s="62" t="str">
        <f t="shared" si="86"/>
        <v/>
      </c>
      <c r="AS63" s="62" t="str">
        <f t="shared" si="87"/>
        <v/>
      </c>
      <c r="AT63" s="62" t="str">
        <f t="shared" si="88"/>
        <v/>
      </c>
      <c r="AU63" s="62" t="str">
        <f t="shared" si="89"/>
        <v/>
      </c>
      <c r="AV63" s="62" t="str">
        <f t="shared" si="90"/>
        <v/>
      </c>
      <c r="AW63" s="64"/>
      <c r="AX63" s="62">
        <f t="shared" si="91"/>
        <v>2</v>
      </c>
      <c r="AY63" s="62">
        <f t="shared" si="92"/>
        <v>4</v>
      </c>
      <c r="AZ63" s="62">
        <f t="shared" si="93"/>
        <v>17</v>
      </c>
      <c r="BA63" s="62">
        <f t="shared" si="94"/>
        <v>4</v>
      </c>
      <c r="BB63" s="62">
        <f t="shared" si="95"/>
        <v>3</v>
      </c>
      <c r="BC63" s="62">
        <f t="shared" si="96"/>
        <v>4</v>
      </c>
      <c r="BD63" s="62" t="str">
        <f t="shared" si="97"/>
        <v/>
      </c>
      <c r="BE63" s="62">
        <f t="shared" si="98"/>
        <v>8</v>
      </c>
      <c r="BF63" s="62">
        <f t="shared" si="99"/>
        <v>6</v>
      </c>
      <c r="BG63" s="62" t="str">
        <f t="shared" si="100"/>
        <v/>
      </c>
    </row>
    <row r="64" spans="1:60" x14ac:dyDescent="0.2">
      <c r="A64" s="9">
        <v>3</v>
      </c>
      <c r="B64" s="10" t="s">
        <v>35</v>
      </c>
      <c r="C64" s="50">
        <f>VLOOKUP($B64,'Peers-Inc or Ho'!$C$65:$G$84,5,)</f>
        <v>0.44778396833655859</v>
      </c>
      <c r="D64" s="11">
        <f>VLOOKUP($B64,'RD Peer Performance'!$B$1:$K$68,Ranking!D$1,)</f>
        <v>7.64</v>
      </c>
      <c r="E64" s="11">
        <f>VLOOKUP($B64,'RD Peer Performance'!$B$1:$K$68,Ranking!E$1,)</f>
        <v>0.61</v>
      </c>
      <c r="F64" s="11">
        <f>VLOOKUP($B64,'RD Peer Performance'!$B$1:$K$68,Ranking!F$1,)</f>
        <v>0.13</v>
      </c>
      <c r="G64" s="11">
        <f>VLOOKUP($B64,'RD Peer Performance'!$B$1:$K$68,Ranking!G$1,)</f>
        <v>0.61</v>
      </c>
      <c r="H64" s="11">
        <f>VLOOKUP($B64,'RD Peer Performance'!$B$1:$K$68,Ranking!H$1,)</f>
        <v>5.6</v>
      </c>
      <c r="I64" s="11">
        <f>VLOOKUP($B64,'RD Peer Performance'!$B$1:$K$68,Ranking!I$1,)</f>
        <v>5.5</v>
      </c>
      <c r="J64" s="11">
        <f>VLOOKUP($B64,'RD Peer Performance'!$B$1:$K$68,Ranking!J$1,)</f>
        <v>11.37</v>
      </c>
      <c r="K64" s="50" t="s">
        <v>28</v>
      </c>
      <c r="L64" s="11">
        <f>VLOOKUP($B64,'RD Peer Performance'!$B$1:$K$79,Ranking!L$1,)</f>
        <v>7.32</v>
      </c>
      <c r="M64" s="11">
        <f>VLOOKUP($B64,'RD Peer Performance'!$B$1:$K$79,Ranking!M$1,)</f>
        <v>10.9</v>
      </c>
      <c r="N64" s="50" t="s">
        <v>28</v>
      </c>
      <c r="O64" s="19">
        <v>392.09100000000001</v>
      </c>
      <c r="P64" s="13"/>
      <c r="Q64" s="16"/>
      <c r="R64" s="15"/>
      <c r="S64" s="15"/>
      <c r="T64" s="15"/>
      <c r="U64" s="15"/>
      <c r="V64" s="15"/>
      <c r="W64" s="15"/>
      <c r="X64" s="15"/>
      <c r="Y64" s="15"/>
      <c r="Z64" s="15"/>
      <c r="AA64" s="32"/>
      <c r="AB64" s="62">
        <f t="shared" si="71"/>
        <v>31.25</v>
      </c>
      <c r="AC64" s="62">
        <f t="shared" si="72"/>
        <v>1</v>
      </c>
      <c r="AD64" s="62">
        <f t="shared" si="73"/>
        <v>47.368421052631575</v>
      </c>
      <c r="AE64" s="62">
        <f t="shared" si="74"/>
        <v>5.2631578947368416</v>
      </c>
      <c r="AF64" s="62">
        <f t="shared" si="75"/>
        <v>1</v>
      </c>
      <c r="AG64" s="62">
        <f t="shared" si="76"/>
        <v>1</v>
      </c>
      <c r="AH64" s="62" t="str">
        <f t="shared" si="77"/>
        <v/>
      </c>
      <c r="AI64" s="62">
        <f t="shared" si="78"/>
        <v>5.2631578947368416</v>
      </c>
      <c r="AJ64" s="62">
        <f t="shared" si="79"/>
        <v>5.2631578947368416</v>
      </c>
      <c r="AK64" s="62" t="str">
        <f t="shared" si="80"/>
        <v/>
      </c>
      <c r="AL64" s="64"/>
      <c r="AM64" s="62" t="str">
        <f t="shared" si="81"/>
        <v/>
      </c>
      <c r="AN64" s="62" t="str">
        <f t="shared" si="82"/>
        <v/>
      </c>
      <c r="AO64" s="62" t="str">
        <f t="shared" si="83"/>
        <v/>
      </c>
      <c r="AP64" s="62" t="str">
        <f t="shared" si="84"/>
        <v/>
      </c>
      <c r="AQ64" s="62" t="str">
        <f t="shared" si="85"/>
        <v/>
      </c>
      <c r="AR64" s="62" t="str">
        <f t="shared" si="86"/>
        <v/>
      </c>
      <c r="AS64" s="62" t="str">
        <f t="shared" si="87"/>
        <v/>
      </c>
      <c r="AT64" s="62" t="str">
        <f t="shared" si="88"/>
        <v/>
      </c>
      <c r="AU64" s="62" t="str">
        <f t="shared" si="89"/>
        <v/>
      </c>
      <c r="AV64" s="62" t="str">
        <f t="shared" si="90"/>
        <v/>
      </c>
      <c r="AW64" s="64"/>
      <c r="AX64" s="62">
        <f t="shared" si="91"/>
        <v>6</v>
      </c>
      <c r="AY64" s="62">
        <f t="shared" si="92"/>
        <v>1</v>
      </c>
      <c r="AZ64" s="62">
        <f t="shared" si="93"/>
        <v>10</v>
      </c>
      <c r="BA64" s="62">
        <f t="shared" si="94"/>
        <v>2</v>
      </c>
      <c r="BB64" s="62">
        <f t="shared" si="95"/>
        <v>1</v>
      </c>
      <c r="BC64" s="62">
        <f t="shared" si="96"/>
        <v>1</v>
      </c>
      <c r="BD64" s="62" t="str">
        <f t="shared" si="97"/>
        <v/>
      </c>
      <c r="BE64" s="62">
        <f t="shared" si="98"/>
        <v>2</v>
      </c>
      <c r="BF64" s="62">
        <f t="shared" si="99"/>
        <v>2</v>
      </c>
      <c r="BG64" s="62" t="str">
        <f t="shared" si="100"/>
        <v/>
      </c>
    </row>
    <row r="65" spans="1:59" x14ac:dyDescent="0.2">
      <c r="A65" s="9">
        <v>4</v>
      </c>
      <c r="B65" s="10" t="s">
        <v>2455</v>
      </c>
      <c r="C65" s="50">
        <f>VLOOKUP($B65,'Peers-Inc or Ho'!$C$65:$G$84,5,)</f>
        <v>0.47623284644507891</v>
      </c>
      <c r="D65" s="11">
        <f>VLOOKUP($B65,'RD Peer Performance'!$B$1:$K$68,Ranking!D$1,)</f>
        <v>7.51</v>
      </c>
      <c r="E65" s="11">
        <f>VLOOKUP($B65,'RD Peer Performance'!$B$1:$K$68,Ranking!E$1,)</f>
        <v>1.02</v>
      </c>
      <c r="F65" s="11">
        <f>VLOOKUP($B65,'RD Peer Performance'!$B$1:$K$68,Ranking!F$1,)</f>
        <v>0.08</v>
      </c>
      <c r="G65" s="11">
        <f>VLOOKUP($B65,'RD Peer Performance'!$B$1:$K$68,Ranking!G$1,)</f>
        <v>1.02</v>
      </c>
      <c r="H65" s="11">
        <f>VLOOKUP($B65,'RD Peer Performance'!$B$1:$K$68,Ranking!H$1,)</f>
        <v>5.88</v>
      </c>
      <c r="I65" s="11">
        <f>VLOOKUP($B65,'RD Peer Performance'!$B$1:$K$68,Ranking!I$1,)</f>
        <v>4.83</v>
      </c>
      <c r="J65" s="11">
        <f>VLOOKUP($B65,'RD Peer Performance'!$B$1:$K$68,Ranking!J$1,)</f>
        <v>11.17</v>
      </c>
      <c r="K65" s="50" t="s">
        <v>28</v>
      </c>
      <c r="L65" s="11">
        <f>VLOOKUP($B65,'RD Peer Performance'!$B$1:$K$79,Ranking!L$1,)</f>
        <v>7.66</v>
      </c>
      <c r="M65" s="11">
        <f>VLOOKUP($B65,'RD Peer Performance'!$B$1:$K$79,Ranking!M$1,)</f>
        <v>11.61</v>
      </c>
      <c r="N65" s="50" t="s">
        <v>28</v>
      </c>
      <c r="O65" s="19">
        <v>86.870220000000003</v>
      </c>
      <c r="P65" s="13"/>
      <c r="Q65" s="16"/>
      <c r="R65" s="15"/>
      <c r="S65" s="15"/>
      <c r="T65" s="15"/>
      <c r="U65" s="15"/>
      <c r="V65" s="15"/>
      <c r="W65" s="15"/>
      <c r="X65" s="15"/>
      <c r="Y65" s="15"/>
      <c r="Z65" s="15"/>
      <c r="AA65" s="32"/>
      <c r="AB65" s="62">
        <f t="shared" si="71"/>
        <v>12.5</v>
      </c>
      <c r="AC65" s="62">
        <f t="shared" si="72"/>
        <v>5.2631578947368416</v>
      </c>
      <c r="AD65" s="62">
        <f t="shared" si="73"/>
        <v>15.789473684210526</v>
      </c>
      <c r="AE65" s="62">
        <f t="shared" si="74"/>
        <v>1</v>
      </c>
      <c r="AF65" s="62">
        <f t="shared" si="75"/>
        <v>5.2631578947368416</v>
      </c>
      <c r="AG65" s="62">
        <f t="shared" si="76"/>
        <v>5.2631578947368416</v>
      </c>
      <c r="AH65" s="62" t="str">
        <f t="shared" si="77"/>
        <v/>
      </c>
      <c r="AI65" s="62">
        <f t="shared" si="78"/>
        <v>1</v>
      </c>
      <c r="AJ65" s="62">
        <f t="shared" si="79"/>
        <v>1</v>
      </c>
      <c r="AK65" s="62" t="str">
        <f t="shared" si="80"/>
        <v/>
      </c>
      <c r="AL65" s="64"/>
      <c r="AM65" s="62" t="str">
        <f t="shared" si="81"/>
        <v/>
      </c>
      <c r="AN65" s="62" t="str">
        <f t="shared" si="82"/>
        <v/>
      </c>
      <c r="AO65" s="62" t="str">
        <f t="shared" si="83"/>
        <v/>
      </c>
      <c r="AP65" s="62" t="str">
        <f t="shared" si="84"/>
        <v/>
      </c>
      <c r="AQ65" s="62" t="str">
        <f t="shared" si="85"/>
        <v/>
      </c>
      <c r="AR65" s="62" t="str">
        <f t="shared" si="86"/>
        <v/>
      </c>
      <c r="AS65" s="62" t="str">
        <f t="shared" si="87"/>
        <v/>
      </c>
      <c r="AT65" s="62" t="str">
        <f t="shared" si="88"/>
        <v/>
      </c>
      <c r="AU65" s="62" t="str">
        <f t="shared" si="89"/>
        <v/>
      </c>
      <c r="AV65" s="62" t="str">
        <f t="shared" si="90"/>
        <v/>
      </c>
      <c r="AW65" s="64"/>
      <c r="AX65" s="62">
        <f t="shared" si="91"/>
        <v>3</v>
      </c>
      <c r="AY65" s="62">
        <f t="shared" si="92"/>
        <v>2</v>
      </c>
      <c r="AZ65" s="62">
        <f t="shared" si="93"/>
        <v>4</v>
      </c>
      <c r="BA65" s="62">
        <f t="shared" si="94"/>
        <v>1</v>
      </c>
      <c r="BB65" s="62">
        <f t="shared" si="95"/>
        <v>2</v>
      </c>
      <c r="BC65" s="62">
        <f t="shared" si="96"/>
        <v>2</v>
      </c>
      <c r="BD65" s="62" t="str">
        <f t="shared" si="97"/>
        <v/>
      </c>
      <c r="BE65" s="62">
        <f t="shared" si="98"/>
        <v>1</v>
      </c>
      <c r="BF65" s="62">
        <f t="shared" si="99"/>
        <v>1</v>
      </c>
      <c r="BG65" s="62" t="str">
        <f t="shared" si="100"/>
        <v/>
      </c>
    </row>
    <row r="66" spans="1:59" x14ac:dyDescent="0.2">
      <c r="A66" s="9">
        <v>5</v>
      </c>
      <c r="B66" s="10" t="s">
        <v>37</v>
      </c>
      <c r="C66" s="50">
        <f>VLOOKUP($B66,'Peers-Inc or Ho'!$C$65:$G$84,5,)</f>
        <v>0.2261584757654139</v>
      </c>
      <c r="D66" s="11">
        <f>VLOOKUP($B66,'RD Peer Performance'!$B$1:$K$68,Ranking!D$1,)</f>
        <v>2.69</v>
      </c>
      <c r="E66" s="11">
        <f>VLOOKUP($B66,'RD Peer Performance'!$B$1:$K$68,Ranking!E$1,)</f>
        <v>0.79</v>
      </c>
      <c r="F66" s="11">
        <f>VLOOKUP($B66,'RD Peer Performance'!$B$1:$K$68,Ranking!F$1,)</f>
        <v>0.11</v>
      </c>
      <c r="G66" s="11">
        <f>VLOOKUP($B66,'RD Peer Performance'!$B$1:$K$68,Ranking!G$1,)</f>
        <v>0.79</v>
      </c>
      <c r="H66" s="11">
        <f>VLOOKUP($B66,'RD Peer Performance'!$B$1:$K$68,Ranking!H$1,)</f>
        <v>3.13</v>
      </c>
      <c r="I66" s="11">
        <f>VLOOKUP($B66,'RD Peer Performance'!$B$1:$K$68,Ranking!I$1,)</f>
        <v>0.65</v>
      </c>
      <c r="J66" s="11">
        <f>VLOOKUP($B66,'RD Peer Performance'!$B$1:$K$68,Ranking!J$1,)</f>
        <v>3.52</v>
      </c>
      <c r="K66" s="50" t="s">
        <v>28</v>
      </c>
      <c r="L66" s="11">
        <f>VLOOKUP($B66,'RD Peer Performance'!$B$1:$K$79,Ranking!L$1,)</f>
        <v>0.42</v>
      </c>
      <c r="M66" s="11">
        <f>VLOOKUP($B66,'RD Peer Performance'!$B$1:$K$79,Ranking!M$1,)</f>
        <v>3.92</v>
      </c>
      <c r="N66" s="50" t="s">
        <v>28</v>
      </c>
      <c r="O66" s="19">
        <v>798.68319999999994</v>
      </c>
      <c r="P66" s="13"/>
      <c r="Q66" s="16"/>
      <c r="R66" s="15"/>
      <c r="S66" s="15"/>
      <c r="T66" s="15"/>
      <c r="U66" s="15"/>
      <c r="V66" s="15"/>
      <c r="W66" s="15"/>
      <c r="X66" s="15"/>
      <c r="Y66" s="15"/>
      <c r="Z66" s="15"/>
      <c r="AA66" s="32"/>
      <c r="AB66" s="62">
        <f t="shared" si="71"/>
        <v>68.75</v>
      </c>
      <c r="AC66" s="62">
        <f t="shared" si="72"/>
        <v>68.421052631578945</v>
      </c>
      <c r="AD66" s="62">
        <f t="shared" si="73"/>
        <v>31.578947368421051</v>
      </c>
      <c r="AE66" s="62">
        <f t="shared" si="74"/>
        <v>68.421052631578945</v>
      </c>
      <c r="AF66" s="62">
        <f t="shared" si="75"/>
        <v>68.421052631578945</v>
      </c>
      <c r="AG66" s="62">
        <f t="shared" si="76"/>
        <v>68.421052631578945</v>
      </c>
      <c r="AH66" s="62" t="str">
        <f t="shared" si="77"/>
        <v/>
      </c>
      <c r="AI66" s="62">
        <f t="shared" si="78"/>
        <v>68.421052631578945</v>
      </c>
      <c r="AJ66" s="62">
        <f t="shared" si="79"/>
        <v>68.421052631578945</v>
      </c>
      <c r="AK66" s="62" t="str">
        <f t="shared" si="80"/>
        <v/>
      </c>
      <c r="AL66" s="64"/>
      <c r="AM66" s="62" t="str">
        <f t="shared" si="81"/>
        <v/>
      </c>
      <c r="AN66" s="62" t="str">
        <f t="shared" si="82"/>
        <v/>
      </c>
      <c r="AO66" s="62" t="str">
        <f t="shared" si="83"/>
        <v/>
      </c>
      <c r="AP66" s="62" t="str">
        <f t="shared" si="84"/>
        <v/>
      </c>
      <c r="AQ66" s="62" t="str">
        <f t="shared" si="85"/>
        <v/>
      </c>
      <c r="AR66" s="62" t="str">
        <f t="shared" si="86"/>
        <v/>
      </c>
      <c r="AS66" s="62" t="str">
        <f t="shared" si="87"/>
        <v/>
      </c>
      <c r="AT66" s="62" t="str">
        <f t="shared" si="88"/>
        <v/>
      </c>
      <c r="AU66" s="62" t="str">
        <f t="shared" si="89"/>
        <v/>
      </c>
      <c r="AV66" s="62" t="str">
        <f t="shared" si="90"/>
        <v/>
      </c>
      <c r="AW66" s="64"/>
      <c r="AX66" s="62">
        <f t="shared" si="91"/>
        <v>12</v>
      </c>
      <c r="AY66" s="62">
        <f t="shared" si="92"/>
        <v>14</v>
      </c>
      <c r="AZ66" s="62">
        <f t="shared" si="93"/>
        <v>7</v>
      </c>
      <c r="BA66" s="62">
        <f t="shared" si="94"/>
        <v>14</v>
      </c>
      <c r="BB66" s="62">
        <f t="shared" si="95"/>
        <v>14</v>
      </c>
      <c r="BC66" s="62">
        <f t="shared" si="96"/>
        <v>14</v>
      </c>
      <c r="BD66" s="62" t="str">
        <f t="shared" si="97"/>
        <v/>
      </c>
      <c r="BE66" s="62">
        <f t="shared" si="98"/>
        <v>14</v>
      </c>
      <c r="BF66" s="62">
        <f t="shared" si="99"/>
        <v>14</v>
      </c>
      <c r="BG66" s="62" t="str">
        <f t="shared" si="100"/>
        <v/>
      </c>
    </row>
    <row r="67" spans="1:59" x14ac:dyDescent="0.2">
      <c r="A67" s="9">
        <v>6</v>
      </c>
      <c r="B67" s="10" t="s">
        <v>2389</v>
      </c>
      <c r="C67" s="50">
        <f>VLOOKUP($B67,'Peers-Inc or Ho'!$C$65:$G$84,5,)</f>
        <v>0.38055603905248653</v>
      </c>
      <c r="D67" s="11">
        <f>VLOOKUP($B67,'RD Peer Performance'!$B$1:$K$68,Ranking!D$1,)</f>
        <v>5.89</v>
      </c>
      <c r="E67" s="11">
        <f>VLOOKUP($B67,'RD Peer Performance'!$B$1:$K$68,Ranking!E$1,)</f>
        <v>1.0900000000000001</v>
      </c>
      <c r="F67" s="11">
        <f>VLOOKUP($B67,'RD Peer Performance'!$B$1:$K$68,Ranking!F$1,)</f>
        <v>0.1</v>
      </c>
      <c r="G67" s="11">
        <f>VLOOKUP($B67,'RD Peer Performance'!$B$1:$K$68,Ranking!G$1,)</f>
        <v>1.0900000000000001</v>
      </c>
      <c r="H67" s="11">
        <f>VLOOKUP($B67,'RD Peer Performance'!$B$1:$K$68,Ranking!H$1,)</f>
        <v>4.8899999999999997</v>
      </c>
      <c r="I67" s="11">
        <f>VLOOKUP($B67,'RD Peer Performance'!$B$1:$K$68,Ranking!I$1,)</f>
        <v>4.1500000000000004</v>
      </c>
      <c r="J67" s="11">
        <f>VLOOKUP($B67,'RD Peer Performance'!$B$1:$K$68,Ranking!J$1,)</f>
        <v>9.2100000000000009</v>
      </c>
      <c r="K67" s="50" t="s">
        <v>28</v>
      </c>
      <c r="L67" s="11">
        <f>VLOOKUP($B67,'RD Peer Performance'!$B$1:$K$79,Ranking!L$1,)</f>
        <v>5.75</v>
      </c>
      <c r="M67" s="11">
        <f>VLOOKUP($B67,'RD Peer Performance'!$B$1:$K$79,Ranking!M$1,)</f>
        <v>9.1300000000000008</v>
      </c>
      <c r="N67" s="50" t="s">
        <v>28</v>
      </c>
      <c r="O67" s="19">
        <v>1044.6030000000001</v>
      </c>
      <c r="P67" s="13"/>
      <c r="Q67" s="16"/>
      <c r="R67" s="15"/>
      <c r="S67" s="15"/>
      <c r="T67" s="15"/>
      <c r="U67" s="15"/>
      <c r="V67" s="15"/>
      <c r="W67" s="15"/>
      <c r="X67" s="15"/>
      <c r="Y67" s="15"/>
      <c r="Z67" s="15"/>
      <c r="AA67" s="32"/>
      <c r="AB67" s="62">
        <f t="shared" si="71"/>
        <v>50</v>
      </c>
      <c r="AC67" s="62">
        <f t="shared" si="72"/>
        <v>26.315789473684209</v>
      </c>
      <c r="AD67" s="62">
        <f t="shared" si="73"/>
        <v>5.2631578947368416</v>
      </c>
      <c r="AE67" s="62">
        <f t="shared" si="74"/>
        <v>52.631578947368418</v>
      </c>
      <c r="AF67" s="62">
        <f t="shared" si="75"/>
        <v>15.789473684210526</v>
      </c>
      <c r="AG67" s="62">
        <f t="shared" si="76"/>
        <v>26.315789473684209</v>
      </c>
      <c r="AH67" s="62" t="str">
        <f t="shared" si="77"/>
        <v/>
      </c>
      <c r="AI67" s="62">
        <f t="shared" si="78"/>
        <v>42.105263157894733</v>
      </c>
      <c r="AJ67" s="62">
        <f t="shared" si="79"/>
        <v>42.105263157894733</v>
      </c>
      <c r="AK67" s="62" t="str">
        <f t="shared" si="80"/>
        <v/>
      </c>
      <c r="AL67" s="64"/>
      <c r="AM67" s="62" t="str">
        <f t="shared" si="81"/>
        <v/>
      </c>
      <c r="AN67" s="62" t="str">
        <f t="shared" si="82"/>
        <v/>
      </c>
      <c r="AO67" s="62" t="str">
        <f t="shared" si="83"/>
        <v/>
      </c>
      <c r="AP67" s="62" t="str">
        <f t="shared" si="84"/>
        <v/>
      </c>
      <c r="AQ67" s="62" t="str">
        <f t="shared" si="85"/>
        <v/>
      </c>
      <c r="AR67" s="62" t="str">
        <f t="shared" si="86"/>
        <v/>
      </c>
      <c r="AS67" s="62" t="str">
        <f t="shared" si="87"/>
        <v/>
      </c>
      <c r="AT67" s="62" t="str">
        <f t="shared" si="88"/>
        <v/>
      </c>
      <c r="AU67" s="62" t="str">
        <f t="shared" si="89"/>
        <v/>
      </c>
      <c r="AV67" s="62" t="str">
        <f t="shared" si="90"/>
        <v/>
      </c>
      <c r="AW67" s="64"/>
      <c r="AX67" s="62">
        <f t="shared" si="91"/>
        <v>9</v>
      </c>
      <c r="AY67" s="62">
        <f t="shared" si="92"/>
        <v>6</v>
      </c>
      <c r="AZ67" s="62">
        <f t="shared" si="93"/>
        <v>2</v>
      </c>
      <c r="BA67" s="62">
        <f t="shared" si="94"/>
        <v>11</v>
      </c>
      <c r="BB67" s="62">
        <f t="shared" si="95"/>
        <v>4</v>
      </c>
      <c r="BC67" s="62">
        <f t="shared" si="96"/>
        <v>6</v>
      </c>
      <c r="BD67" s="62" t="str">
        <f t="shared" si="97"/>
        <v/>
      </c>
      <c r="BE67" s="62">
        <f t="shared" si="98"/>
        <v>9</v>
      </c>
      <c r="BF67" s="62">
        <f t="shared" si="99"/>
        <v>9</v>
      </c>
      <c r="BG67" s="62" t="str">
        <f t="shared" si="100"/>
        <v/>
      </c>
    </row>
    <row r="68" spans="1:59" x14ac:dyDescent="0.2">
      <c r="A68" s="9">
        <v>7</v>
      </c>
      <c r="B68" s="10" t="s">
        <v>893</v>
      </c>
      <c r="C68" s="50" t="s">
        <v>28</v>
      </c>
      <c r="D68" s="11">
        <f>VLOOKUP($B68,'RD Peer Performance'!$B$1:$K$68,Ranking!D$1,)</f>
        <v>0.62</v>
      </c>
      <c r="E68" s="11">
        <f>VLOOKUP($B68,'RD Peer Performance'!$B$1:$K$68,Ranking!E$1,)</f>
        <v>-0.47</v>
      </c>
      <c r="F68" s="11">
        <f>VLOOKUP($B68,'RD Peer Performance'!$B$1:$K$68,Ranking!F$1,)</f>
        <v>0.01</v>
      </c>
      <c r="G68" s="11">
        <f>VLOOKUP($B68,'RD Peer Performance'!$B$1:$K$68,Ranking!G$1,)</f>
        <v>-0.47</v>
      </c>
      <c r="H68" s="11">
        <f>VLOOKUP($B68,'RD Peer Performance'!$B$1:$K$68,Ranking!H$1,)</f>
        <v>1.84</v>
      </c>
      <c r="I68" s="11">
        <f>VLOOKUP($B68,'RD Peer Performance'!$B$1:$K$68,Ranking!I$1,)</f>
        <v>-0.37</v>
      </c>
      <c r="J68" s="11">
        <f>VLOOKUP($B68,'RD Peer Performance'!$B$1:$K$68,Ranking!J$1,)</f>
        <v>1.68</v>
      </c>
      <c r="K68" s="50" t="s">
        <v>28</v>
      </c>
      <c r="L68" s="11">
        <f>VLOOKUP($B68,'RD Peer Performance'!$B$1:$K$79,Ranking!L$1,)</f>
        <v>-2.11</v>
      </c>
      <c r="M68" s="11">
        <f>VLOOKUP($B68,'RD Peer Performance'!$B$1:$K$79,Ranking!M$1,)</f>
        <v>0.27</v>
      </c>
      <c r="N68" s="50" t="s">
        <v>28</v>
      </c>
      <c r="O68" s="19">
        <v>152.61860000000001</v>
      </c>
      <c r="P68" s="13"/>
      <c r="Q68" s="16"/>
      <c r="R68" s="15"/>
      <c r="S68" s="15"/>
      <c r="T68" s="15"/>
      <c r="U68" s="15"/>
      <c r="V68" s="15"/>
      <c r="W68" s="15"/>
      <c r="X68" s="15"/>
      <c r="Y68" s="15"/>
      <c r="Z68" s="15"/>
      <c r="AA68" s="32"/>
      <c r="AB68" s="62" t="str">
        <f t="shared" si="71"/>
        <v/>
      </c>
      <c r="AC68" s="62">
        <f t="shared" si="72"/>
        <v>89.473684210526315</v>
      </c>
      <c r="AD68" s="62">
        <f t="shared" si="73"/>
        <v>89.473684210526315</v>
      </c>
      <c r="AE68" s="62">
        <f t="shared" si="74"/>
        <v>78.94736842105263</v>
      </c>
      <c r="AF68" s="62">
        <f t="shared" si="75"/>
        <v>78.94736842105263</v>
      </c>
      <c r="AG68" s="62">
        <f t="shared" si="76"/>
        <v>84.210526315789465</v>
      </c>
      <c r="AH68" s="62" t="str">
        <f t="shared" si="77"/>
        <v/>
      </c>
      <c r="AI68" s="62">
        <f t="shared" si="78"/>
        <v>100</v>
      </c>
      <c r="AJ68" s="62">
        <f t="shared" si="79"/>
        <v>100</v>
      </c>
      <c r="AK68" s="62" t="str">
        <f t="shared" si="80"/>
        <v/>
      </c>
      <c r="AL68" s="64"/>
      <c r="AM68" s="62" t="str">
        <f t="shared" si="81"/>
        <v/>
      </c>
      <c r="AN68" s="62" t="str">
        <f t="shared" si="82"/>
        <v/>
      </c>
      <c r="AO68" s="62" t="str">
        <f t="shared" si="83"/>
        <v/>
      </c>
      <c r="AP68" s="62" t="str">
        <f t="shared" si="84"/>
        <v/>
      </c>
      <c r="AQ68" s="62" t="str">
        <f t="shared" si="85"/>
        <v/>
      </c>
      <c r="AR68" s="62" t="str">
        <f t="shared" si="86"/>
        <v/>
      </c>
      <c r="AS68" s="62" t="str">
        <f t="shared" si="87"/>
        <v/>
      </c>
      <c r="AT68" s="62" t="str">
        <f t="shared" si="88"/>
        <v/>
      </c>
      <c r="AU68" s="62" t="str">
        <f t="shared" si="89"/>
        <v/>
      </c>
      <c r="AV68" s="62" t="str">
        <f t="shared" si="90"/>
        <v/>
      </c>
      <c r="AW68" s="64"/>
      <c r="AX68" s="62" t="str">
        <f t="shared" si="91"/>
        <v/>
      </c>
      <c r="AY68" s="62">
        <f t="shared" si="92"/>
        <v>18</v>
      </c>
      <c r="AZ68" s="62">
        <f t="shared" si="93"/>
        <v>18</v>
      </c>
      <c r="BA68" s="62">
        <f t="shared" si="94"/>
        <v>16</v>
      </c>
      <c r="BB68" s="62">
        <f t="shared" si="95"/>
        <v>16</v>
      </c>
      <c r="BC68" s="62">
        <f t="shared" si="96"/>
        <v>17</v>
      </c>
      <c r="BD68" s="62" t="str">
        <f t="shared" si="97"/>
        <v/>
      </c>
      <c r="BE68" s="62">
        <f t="shared" si="98"/>
        <v>20</v>
      </c>
      <c r="BF68" s="62">
        <f t="shared" si="99"/>
        <v>20</v>
      </c>
      <c r="BG68" s="62" t="str">
        <f t="shared" si="100"/>
        <v/>
      </c>
    </row>
    <row r="69" spans="1:59" x14ac:dyDescent="0.2">
      <c r="A69" s="9">
        <v>8</v>
      </c>
      <c r="B69" s="10" t="s">
        <v>145</v>
      </c>
      <c r="C69" s="50">
        <f>VLOOKUP($B69,'Peers-Inc or Ho'!$C$65:$G$84,5,)</f>
        <v>0.45610795092212325</v>
      </c>
      <c r="D69" s="11">
        <f>VLOOKUP($B69,'RD Peer Performance'!$B$1:$K$68,Ranking!D$1,)</f>
        <v>5.98</v>
      </c>
      <c r="E69" s="11">
        <f>VLOOKUP($B69,'RD Peer Performance'!$B$1:$K$68,Ranking!E$1,)</f>
        <v>1.17</v>
      </c>
      <c r="F69" s="11">
        <f>VLOOKUP($B69,'RD Peer Performance'!$B$1:$K$68,Ranking!F$1,)</f>
        <v>0.1</v>
      </c>
      <c r="G69" s="11">
        <f>VLOOKUP($B69,'RD Peer Performance'!$B$1:$K$68,Ranking!G$1,)</f>
        <v>1.17</v>
      </c>
      <c r="H69" s="11">
        <f>VLOOKUP($B69,'RD Peer Performance'!$B$1:$K$68,Ranking!H$1,)</f>
        <v>5.39</v>
      </c>
      <c r="I69" s="11">
        <f>VLOOKUP($B69,'RD Peer Performance'!$B$1:$K$68,Ranking!I$1,)</f>
        <v>4.0999999999999996</v>
      </c>
      <c r="J69" s="11">
        <f>VLOOKUP($B69,'RD Peer Performance'!$B$1:$K$68,Ranking!J$1,)</f>
        <v>9.44</v>
      </c>
      <c r="K69" s="50" t="s">
        <v>28</v>
      </c>
      <c r="L69" s="11">
        <f>VLOOKUP($B69,'RD Peer Performance'!$B$1:$K$79,Ranking!L$1,)</f>
        <v>6.07</v>
      </c>
      <c r="M69" s="11">
        <f>VLOOKUP($B69,'RD Peer Performance'!$B$1:$K$79,Ranking!M$1,)</f>
        <v>9.6</v>
      </c>
      <c r="N69" s="50" t="s">
        <v>28</v>
      </c>
      <c r="O69" s="19">
        <v>316.48599999999999</v>
      </c>
      <c r="P69" s="13"/>
      <c r="Q69" s="16"/>
      <c r="R69" s="15"/>
      <c r="S69" s="15"/>
      <c r="T69" s="15"/>
      <c r="U69" s="15"/>
      <c r="V69" s="15"/>
      <c r="W69" s="15"/>
      <c r="X69" s="15"/>
      <c r="Y69" s="15"/>
      <c r="Z69" s="15"/>
      <c r="AA69" s="32"/>
      <c r="AB69" s="62">
        <f t="shared" si="71"/>
        <v>18.75</v>
      </c>
      <c r="AC69" s="62">
        <f t="shared" si="72"/>
        <v>21.052631578947366</v>
      </c>
      <c r="AD69" s="62">
        <f t="shared" si="73"/>
        <v>1</v>
      </c>
      <c r="AE69" s="62">
        <f t="shared" si="74"/>
        <v>26.315789473684209</v>
      </c>
      <c r="AF69" s="62">
        <f t="shared" si="75"/>
        <v>21.052631578947366</v>
      </c>
      <c r="AG69" s="62">
        <f t="shared" si="76"/>
        <v>21.052631578947366</v>
      </c>
      <c r="AH69" s="62" t="str">
        <f t="shared" si="77"/>
        <v/>
      </c>
      <c r="AI69" s="62">
        <f t="shared" si="78"/>
        <v>21.052631578947366</v>
      </c>
      <c r="AJ69" s="62">
        <f t="shared" si="79"/>
        <v>31.578947368421051</v>
      </c>
      <c r="AK69" s="62" t="str">
        <f t="shared" si="80"/>
        <v/>
      </c>
      <c r="AL69" s="64"/>
      <c r="AM69" s="62" t="str">
        <f t="shared" si="81"/>
        <v/>
      </c>
      <c r="AN69" s="62" t="str">
        <f t="shared" si="82"/>
        <v/>
      </c>
      <c r="AO69" s="62" t="str">
        <f t="shared" si="83"/>
        <v/>
      </c>
      <c r="AP69" s="62" t="str">
        <f t="shared" si="84"/>
        <v/>
      </c>
      <c r="AQ69" s="62" t="str">
        <f t="shared" si="85"/>
        <v/>
      </c>
      <c r="AR69" s="62" t="str">
        <f t="shared" si="86"/>
        <v/>
      </c>
      <c r="AS69" s="62" t="str">
        <f t="shared" si="87"/>
        <v/>
      </c>
      <c r="AT69" s="62" t="str">
        <f t="shared" si="88"/>
        <v/>
      </c>
      <c r="AU69" s="62" t="str">
        <f t="shared" si="89"/>
        <v/>
      </c>
      <c r="AV69" s="62" t="str">
        <f t="shared" si="90"/>
        <v/>
      </c>
      <c r="AW69" s="64"/>
      <c r="AX69" s="62">
        <f t="shared" si="91"/>
        <v>4</v>
      </c>
      <c r="AY69" s="62">
        <f t="shared" si="92"/>
        <v>5</v>
      </c>
      <c r="AZ69" s="62">
        <f t="shared" si="93"/>
        <v>1</v>
      </c>
      <c r="BA69" s="62">
        <f t="shared" si="94"/>
        <v>6</v>
      </c>
      <c r="BB69" s="62">
        <f t="shared" si="95"/>
        <v>5</v>
      </c>
      <c r="BC69" s="62">
        <f t="shared" si="96"/>
        <v>5</v>
      </c>
      <c r="BD69" s="62" t="str">
        <f t="shared" si="97"/>
        <v/>
      </c>
      <c r="BE69" s="62">
        <f t="shared" si="98"/>
        <v>5</v>
      </c>
      <c r="BF69" s="62">
        <f t="shared" si="99"/>
        <v>7</v>
      </c>
      <c r="BG69" s="62" t="str">
        <f t="shared" si="100"/>
        <v/>
      </c>
    </row>
    <row r="70" spans="1:59" x14ac:dyDescent="0.2">
      <c r="A70" s="9">
        <v>9</v>
      </c>
      <c r="B70" s="10" t="s">
        <v>38</v>
      </c>
      <c r="C70" s="50">
        <f>VLOOKUP($B70,'Peers-Inc or Ho'!$C$65:$G$84,5,)</f>
        <v>0.33498805474845539</v>
      </c>
      <c r="D70" s="11">
        <f>VLOOKUP($B70,'RD Peer Performance'!$B$1:$K$68,Ranking!D$1,)</f>
        <v>5.35</v>
      </c>
      <c r="E70" s="11">
        <f>VLOOKUP($B70,'RD Peer Performance'!$B$1:$K$68,Ranking!E$1,)</f>
        <v>0.02</v>
      </c>
      <c r="F70" s="11">
        <f>VLOOKUP($B70,'RD Peer Performance'!$B$1:$K$68,Ranking!F$1,)</f>
        <v>0.03</v>
      </c>
      <c r="G70" s="11">
        <f>VLOOKUP($B70,'RD Peer Performance'!$B$1:$K$68,Ranking!G$1,)</f>
        <v>0.02</v>
      </c>
      <c r="H70" s="11">
        <f>VLOOKUP($B70,'RD Peer Performance'!$B$1:$K$68,Ranking!H$1,)</f>
        <v>5.0599999999999996</v>
      </c>
      <c r="I70" s="11">
        <f>VLOOKUP($B70,'RD Peer Performance'!$B$1:$K$68,Ranking!I$1,)</f>
        <v>3.68</v>
      </c>
      <c r="J70" s="11">
        <f>VLOOKUP($B70,'RD Peer Performance'!$B$1:$K$68,Ranking!J$1,)</f>
        <v>9</v>
      </c>
      <c r="K70" s="50" t="s">
        <v>28</v>
      </c>
      <c r="L70" s="11">
        <f>VLOOKUP($B70,'RD Peer Performance'!$B$1:$K$79,Ranking!L$1,)</f>
        <v>5.21</v>
      </c>
      <c r="M70" s="11">
        <f>VLOOKUP($B70,'RD Peer Performance'!$B$1:$K$79,Ranking!M$1,)</f>
        <v>8.4700000000000006</v>
      </c>
      <c r="N70" s="50" t="s">
        <v>28</v>
      </c>
      <c r="O70" s="19">
        <v>907.86919999999998</v>
      </c>
      <c r="P70" s="13"/>
      <c r="Q70" s="16"/>
      <c r="R70" s="15"/>
      <c r="S70" s="15"/>
      <c r="T70" s="15"/>
      <c r="U70" s="15"/>
      <c r="V70" s="15"/>
      <c r="W70" s="15"/>
      <c r="X70" s="15"/>
      <c r="Y70" s="15"/>
      <c r="Z70" s="15"/>
      <c r="AA70" s="32"/>
      <c r="AB70" s="62">
        <f t="shared" si="71"/>
        <v>56.25</v>
      </c>
      <c r="AC70" s="62">
        <f t="shared" si="72"/>
        <v>42.105263157894733</v>
      </c>
      <c r="AD70" s="62">
        <f t="shared" si="73"/>
        <v>68.421052631578945</v>
      </c>
      <c r="AE70" s="62">
        <f t="shared" si="74"/>
        <v>36.84210526315789</v>
      </c>
      <c r="AF70" s="62">
        <f t="shared" si="75"/>
        <v>36.84210526315789</v>
      </c>
      <c r="AG70" s="62">
        <f t="shared" si="76"/>
        <v>31.578947368421051</v>
      </c>
      <c r="AH70" s="62" t="str">
        <f t="shared" si="77"/>
        <v/>
      </c>
      <c r="AI70" s="62">
        <f t="shared" si="78"/>
        <v>57.894736842105267</v>
      </c>
      <c r="AJ70" s="62">
        <f t="shared" si="79"/>
        <v>52.631578947368418</v>
      </c>
      <c r="AK70" s="62" t="str">
        <f t="shared" si="80"/>
        <v/>
      </c>
      <c r="AL70" s="64"/>
      <c r="AM70" s="62" t="str">
        <f t="shared" si="81"/>
        <v/>
      </c>
      <c r="AN70" s="62" t="str">
        <f t="shared" si="82"/>
        <v/>
      </c>
      <c r="AO70" s="62" t="str">
        <f t="shared" si="83"/>
        <v/>
      </c>
      <c r="AP70" s="62" t="str">
        <f t="shared" si="84"/>
        <v/>
      </c>
      <c r="AQ70" s="62" t="str">
        <f t="shared" si="85"/>
        <v/>
      </c>
      <c r="AR70" s="62" t="str">
        <f t="shared" si="86"/>
        <v/>
      </c>
      <c r="AS70" s="62" t="str">
        <f t="shared" si="87"/>
        <v/>
      </c>
      <c r="AT70" s="62" t="str">
        <f t="shared" si="88"/>
        <v/>
      </c>
      <c r="AU70" s="62" t="str">
        <f t="shared" si="89"/>
        <v/>
      </c>
      <c r="AV70" s="62" t="str">
        <f t="shared" si="90"/>
        <v/>
      </c>
      <c r="AW70" s="64"/>
      <c r="AX70" s="62">
        <f t="shared" si="91"/>
        <v>10</v>
      </c>
      <c r="AY70" s="62">
        <f t="shared" si="92"/>
        <v>9</v>
      </c>
      <c r="AZ70" s="62">
        <f t="shared" si="93"/>
        <v>14</v>
      </c>
      <c r="BA70" s="62">
        <f t="shared" si="94"/>
        <v>8</v>
      </c>
      <c r="BB70" s="62">
        <f t="shared" si="95"/>
        <v>8</v>
      </c>
      <c r="BC70" s="62">
        <f t="shared" si="96"/>
        <v>7</v>
      </c>
      <c r="BD70" s="62" t="str">
        <f t="shared" si="97"/>
        <v/>
      </c>
      <c r="BE70" s="62">
        <f t="shared" si="98"/>
        <v>12</v>
      </c>
      <c r="BF70" s="62">
        <f t="shared" si="99"/>
        <v>11</v>
      </c>
      <c r="BG70" s="62" t="str">
        <f t="shared" si="100"/>
        <v/>
      </c>
    </row>
    <row r="71" spans="1:59" x14ac:dyDescent="0.2">
      <c r="A71" s="9">
        <v>10</v>
      </c>
      <c r="B71" s="10" t="s">
        <v>36</v>
      </c>
      <c r="C71" s="50">
        <f>VLOOKUP($B71,'Peers-Inc or Ho'!$C$65:$G$84,5,)</f>
        <v>0.43747656074600783</v>
      </c>
      <c r="D71" s="11">
        <f>VLOOKUP($B71,'RD Peer Performance'!$B$1:$K$68,Ranking!D$1,)</f>
        <v>4.88</v>
      </c>
      <c r="E71" s="11">
        <f>VLOOKUP($B71,'RD Peer Performance'!$B$1:$K$68,Ranking!E$1,)</f>
        <v>0.8</v>
      </c>
      <c r="F71" s="11">
        <f>VLOOKUP($B71,'RD Peer Performance'!$B$1:$K$68,Ranking!F$1,)</f>
        <v>0.13</v>
      </c>
      <c r="G71" s="11">
        <f>VLOOKUP($B71,'RD Peer Performance'!$B$1:$K$68,Ranking!G$1,)</f>
        <v>0.8</v>
      </c>
      <c r="H71" s="11">
        <f>VLOOKUP($B71,'RD Peer Performance'!$B$1:$K$68,Ranking!H$1,)</f>
        <v>5.12</v>
      </c>
      <c r="I71" s="11">
        <f>VLOOKUP($B71,'RD Peer Performance'!$B$1:$K$68,Ranking!I$1,)</f>
        <v>3.19</v>
      </c>
      <c r="J71" s="11">
        <f>VLOOKUP($B71,'RD Peer Performance'!$B$1:$K$68,Ranking!J$1,)</f>
        <v>8.4700000000000006</v>
      </c>
      <c r="K71" s="50" t="s">
        <v>28</v>
      </c>
      <c r="L71" s="11">
        <f>VLOOKUP($B71,'RD Peer Performance'!$B$1:$K$79,Ranking!L$1,)</f>
        <v>5.79</v>
      </c>
      <c r="M71" s="11">
        <f>VLOOKUP($B71,'RD Peer Performance'!$B$1:$K$79,Ranking!M$1,)</f>
        <v>10.16</v>
      </c>
      <c r="N71" s="50" t="s">
        <v>28</v>
      </c>
      <c r="O71" s="19">
        <v>29.00713</v>
      </c>
      <c r="P71" s="13"/>
      <c r="Q71" s="16"/>
      <c r="R71" s="15"/>
      <c r="S71" s="15"/>
      <c r="T71" s="15"/>
      <c r="U71" s="15"/>
      <c r="V71" s="15"/>
      <c r="W71" s="15"/>
      <c r="X71" s="15"/>
      <c r="Y71" s="15"/>
      <c r="Z71" s="15"/>
      <c r="AA71" s="32"/>
      <c r="AB71" s="62">
        <f t="shared" si="71"/>
        <v>37.5</v>
      </c>
      <c r="AC71" s="62">
        <f t="shared" si="72"/>
        <v>52.631578947368418</v>
      </c>
      <c r="AD71" s="62">
        <f t="shared" si="73"/>
        <v>26.315789473684209</v>
      </c>
      <c r="AE71" s="62">
        <f t="shared" si="74"/>
        <v>31.578947368421051</v>
      </c>
      <c r="AF71" s="62">
        <f t="shared" si="75"/>
        <v>47.368421052631575</v>
      </c>
      <c r="AG71" s="62">
        <f t="shared" si="76"/>
        <v>52.631578947368418</v>
      </c>
      <c r="AH71" s="62" t="str">
        <f t="shared" si="77"/>
        <v/>
      </c>
      <c r="AI71" s="62">
        <f t="shared" si="78"/>
        <v>31.578947368421051</v>
      </c>
      <c r="AJ71" s="62">
        <f t="shared" si="79"/>
        <v>15.789473684210526</v>
      </c>
      <c r="AK71" s="62" t="str">
        <f t="shared" si="80"/>
        <v/>
      </c>
      <c r="AL71" s="64"/>
      <c r="AM71" s="62" t="str">
        <f t="shared" si="81"/>
        <v/>
      </c>
      <c r="AN71" s="62" t="str">
        <f t="shared" si="82"/>
        <v/>
      </c>
      <c r="AO71" s="62" t="str">
        <f t="shared" si="83"/>
        <v/>
      </c>
      <c r="AP71" s="62" t="str">
        <f t="shared" si="84"/>
        <v/>
      </c>
      <c r="AQ71" s="62" t="str">
        <f t="shared" si="85"/>
        <v/>
      </c>
      <c r="AR71" s="62" t="str">
        <f t="shared" si="86"/>
        <v/>
      </c>
      <c r="AS71" s="62" t="str">
        <f t="shared" si="87"/>
        <v/>
      </c>
      <c r="AT71" s="62" t="str">
        <f t="shared" si="88"/>
        <v/>
      </c>
      <c r="AU71" s="62" t="str">
        <f t="shared" si="89"/>
        <v/>
      </c>
      <c r="AV71" s="62" t="str">
        <f t="shared" si="90"/>
        <v/>
      </c>
      <c r="AW71" s="64"/>
      <c r="AX71" s="62">
        <f t="shared" si="91"/>
        <v>7</v>
      </c>
      <c r="AY71" s="62">
        <f t="shared" si="92"/>
        <v>11</v>
      </c>
      <c r="AZ71" s="62">
        <f t="shared" si="93"/>
        <v>6</v>
      </c>
      <c r="BA71" s="62">
        <f t="shared" si="94"/>
        <v>7</v>
      </c>
      <c r="BB71" s="62">
        <f t="shared" si="95"/>
        <v>10</v>
      </c>
      <c r="BC71" s="62">
        <f t="shared" si="96"/>
        <v>11</v>
      </c>
      <c r="BD71" s="62" t="str">
        <f t="shared" si="97"/>
        <v/>
      </c>
      <c r="BE71" s="62">
        <f t="shared" si="98"/>
        <v>7</v>
      </c>
      <c r="BF71" s="62">
        <f t="shared" si="99"/>
        <v>4</v>
      </c>
      <c r="BG71" s="62" t="str">
        <f t="shared" si="100"/>
        <v/>
      </c>
    </row>
    <row r="72" spans="1:59" x14ac:dyDescent="0.2">
      <c r="A72" s="9">
        <v>11</v>
      </c>
      <c r="B72" s="10" t="s">
        <v>32</v>
      </c>
      <c r="C72" s="50">
        <f>VLOOKUP($B72,'Peers-Inc or Ho'!$C$65:$G$84,5,)</f>
        <v>1.4588028764612172E-2</v>
      </c>
      <c r="D72" s="11">
        <f>VLOOKUP($B72,'RD Peer Performance'!$B$1:$K$68,Ranking!D$1,)</f>
        <v>0.65</v>
      </c>
      <c r="E72" s="11">
        <f>VLOOKUP($B72,'RD Peer Performance'!$B$1:$K$68,Ranking!E$1,)</f>
        <v>-0.06</v>
      </c>
      <c r="F72" s="11">
        <f>VLOOKUP($B72,'RD Peer Performance'!$B$1:$K$68,Ranking!F$1,)</f>
        <v>0.05</v>
      </c>
      <c r="G72" s="11">
        <f>VLOOKUP($B72,'RD Peer Performance'!$B$1:$K$68,Ranking!G$1,)</f>
        <v>-0.06</v>
      </c>
      <c r="H72" s="11">
        <f>VLOOKUP($B72,'RD Peer Performance'!$B$1:$K$68,Ranking!H$1,)</f>
        <v>2.17</v>
      </c>
      <c r="I72" s="11">
        <f>VLOOKUP($B72,'RD Peer Performance'!$B$1:$K$68,Ranking!I$1,)</f>
        <v>-0.45</v>
      </c>
      <c r="J72" s="11">
        <f>VLOOKUP($B72,'RD Peer Performance'!$B$1:$K$68,Ranking!J$1,)</f>
        <v>1.73</v>
      </c>
      <c r="K72" s="50" t="s">
        <v>28</v>
      </c>
      <c r="L72" s="11">
        <f>VLOOKUP($B72,'RD Peer Performance'!$B$1:$K$79,Ranking!L$1,)</f>
        <v>-0.42</v>
      </c>
      <c r="M72" s="11">
        <f>VLOOKUP($B72,'RD Peer Performance'!$B$1:$K$79,Ranking!M$1,)</f>
        <v>1.22</v>
      </c>
      <c r="N72" s="50" t="s">
        <v>28</v>
      </c>
      <c r="O72" s="19">
        <v>52.846959999999996</v>
      </c>
      <c r="P72" s="13"/>
      <c r="Q72" s="16"/>
      <c r="R72" s="15"/>
      <c r="S72" s="15"/>
      <c r="T72" s="15"/>
      <c r="U72" s="15"/>
      <c r="V72" s="15"/>
      <c r="W72" s="15"/>
      <c r="X72" s="15"/>
      <c r="Y72" s="15"/>
      <c r="Z72" s="15"/>
      <c r="AA72" s="32"/>
      <c r="AB72" s="62">
        <f t="shared" si="71"/>
        <v>81.25</v>
      </c>
      <c r="AC72" s="62">
        <f t="shared" si="72"/>
        <v>84.210526315789465</v>
      </c>
      <c r="AD72" s="62">
        <f t="shared" si="73"/>
        <v>73.68421052631578</v>
      </c>
      <c r="AE72" s="62">
        <f t="shared" si="74"/>
        <v>73.68421052631578</v>
      </c>
      <c r="AF72" s="62">
        <f t="shared" si="75"/>
        <v>89.473684210526315</v>
      </c>
      <c r="AG72" s="62">
        <f t="shared" si="76"/>
        <v>78.94736842105263</v>
      </c>
      <c r="AH72" s="62" t="str">
        <f t="shared" si="77"/>
        <v/>
      </c>
      <c r="AI72" s="62">
        <f t="shared" si="78"/>
        <v>78.94736842105263</v>
      </c>
      <c r="AJ72" s="62">
        <f t="shared" si="79"/>
        <v>84.210526315789465</v>
      </c>
      <c r="AK72" s="62" t="str">
        <f t="shared" si="80"/>
        <v/>
      </c>
      <c r="AL72" s="64"/>
      <c r="AM72" s="62" t="str">
        <f t="shared" si="81"/>
        <v/>
      </c>
      <c r="AN72" s="62" t="str">
        <f t="shared" si="82"/>
        <v/>
      </c>
      <c r="AO72" s="62" t="str">
        <f t="shared" si="83"/>
        <v/>
      </c>
      <c r="AP72" s="62" t="str">
        <f t="shared" si="84"/>
        <v/>
      </c>
      <c r="AQ72" s="62" t="str">
        <f t="shared" si="85"/>
        <v/>
      </c>
      <c r="AR72" s="62" t="str">
        <f t="shared" si="86"/>
        <v/>
      </c>
      <c r="AS72" s="62" t="str">
        <f t="shared" si="87"/>
        <v/>
      </c>
      <c r="AT72" s="62" t="str">
        <f t="shared" si="88"/>
        <v/>
      </c>
      <c r="AU72" s="62" t="str">
        <f t="shared" si="89"/>
        <v/>
      </c>
      <c r="AV72" s="62" t="str">
        <f t="shared" si="90"/>
        <v/>
      </c>
      <c r="AW72" s="64"/>
      <c r="AX72" s="62">
        <f t="shared" si="91"/>
        <v>14</v>
      </c>
      <c r="AY72" s="62">
        <f t="shared" si="92"/>
        <v>17</v>
      </c>
      <c r="AZ72" s="62">
        <f t="shared" si="93"/>
        <v>15</v>
      </c>
      <c r="BA72" s="62">
        <f t="shared" si="94"/>
        <v>15</v>
      </c>
      <c r="BB72" s="62">
        <f t="shared" si="95"/>
        <v>18</v>
      </c>
      <c r="BC72" s="62">
        <f t="shared" si="96"/>
        <v>16</v>
      </c>
      <c r="BD72" s="62" t="str">
        <f t="shared" si="97"/>
        <v/>
      </c>
      <c r="BE72" s="62">
        <f t="shared" si="98"/>
        <v>16</v>
      </c>
      <c r="BF72" s="62">
        <f t="shared" si="99"/>
        <v>17</v>
      </c>
      <c r="BG72" s="62" t="str">
        <f t="shared" si="100"/>
        <v/>
      </c>
    </row>
    <row r="73" spans="1:59" x14ac:dyDescent="0.2">
      <c r="A73" s="9">
        <v>12</v>
      </c>
      <c r="B73" s="10" t="s">
        <v>2624</v>
      </c>
      <c r="C73" s="50" t="s">
        <v>28</v>
      </c>
      <c r="D73" s="11">
        <f>VLOOKUP($B73,'RD Peer Performance'!$B$1:$K$68,Ranking!D$1,)</f>
        <v>5.67</v>
      </c>
      <c r="E73" s="11">
        <f>VLOOKUP($B73,'RD Peer Performance'!$B$1:$K$68,Ranking!E$1,)</f>
        <v>0.65</v>
      </c>
      <c r="F73" s="11">
        <f>VLOOKUP($B73,'RD Peer Performance'!$B$1:$K$68,Ranking!F$1,)</f>
        <v>0.04</v>
      </c>
      <c r="G73" s="11">
        <f>VLOOKUP($B73,'RD Peer Performance'!$B$1:$K$68,Ranking!G$1,)</f>
        <v>0.65</v>
      </c>
      <c r="H73" s="11">
        <f>VLOOKUP($B73,'RD Peer Performance'!$B$1:$K$68,Ranking!H$1,)</f>
        <v>4.97</v>
      </c>
      <c r="I73" s="11">
        <f>VLOOKUP($B73,'RD Peer Performance'!$B$1:$K$68,Ranking!I$1,)</f>
        <v>4.09</v>
      </c>
      <c r="J73" s="11">
        <f>VLOOKUP($B73,'RD Peer Performance'!$B$1:$K$68,Ranking!J$1,)</f>
        <v>8.8699999999999992</v>
      </c>
      <c r="K73" s="50" t="s">
        <v>28</v>
      </c>
      <c r="L73" s="11">
        <f>VLOOKUP($B73,'RD Peer Performance'!$B$1:$K$79,Ranking!L$1,)</f>
        <v>4.97</v>
      </c>
      <c r="M73" s="11">
        <f>VLOOKUP($B73,'RD Peer Performance'!$B$1:$K$79,Ranking!M$1,)</f>
        <v>8.59</v>
      </c>
      <c r="N73" s="50" t="s">
        <v>28</v>
      </c>
      <c r="O73" s="19">
        <v>131.2997</v>
      </c>
      <c r="P73" s="13"/>
      <c r="Q73" s="16"/>
      <c r="R73" s="15"/>
      <c r="S73" s="15"/>
      <c r="T73" s="15"/>
      <c r="U73" s="15"/>
      <c r="V73" s="15"/>
      <c r="W73" s="15"/>
      <c r="X73" s="15"/>
      <c r="Y73" s="15"/>
      <c r="Z73" s="15"/>
      <c r="AA73" s="32"/>
      <c r="AB73" s="62" t="str">
        <f t="shared" si="71"/>
        <v/>
      </c>
      <c r="AC73" s="62">
        <f t="shared" si="72"/>
        <v>31.578947368421051</v>
      </c>
      <c r="AD73" s="62">
        <f t="shared" si="73"/>
        <v>36.84210526315789</v>
      </c>
      <c r="AE73" s="62">
        <f t="shared" si="74"/>
        <v>42.105263157894733</v>
      </c>
      <c r="AF73" s="62">
        <f t="shared" si="75"/>
        <v>26.315789473684209</v>
      </c>
      <c r="AG73" s="62">
        <f t="shared" si="76"/>
        <v>42.105263157894733</v>
      </c>
      <c r="AH73" s="62" t="str">
        <f t="shared" si="77"/>
        <v/>
      </c>
      <c r="AI73" s="62">
        <f t="shared" si="78"/>
        <v>63.157894736842103</v>
      </c>
      <c r="AJ73" s="62">
        <f t="shared" si="79"/>
        <v>47.368421052631575</v>
      </c>
      <c r="AK73" s="62" t="str">
        <f t="shared" si="80"/>
        <v/>
      </c>
      <c r="AL73" s="64"/>
      <c r="AM73" s="62" t="str">
        <f t="shared" si="81"/>
        <v/>
      </c>
      <c r="AN73" s="62" t="str">
        <f t="shared" si="82"/>
        <v/>
      </c>
      <c r="AO73" s="62" t="str">
        <f t="shared" si="83"/>
        <v/>
      </c>
      <c r="AP73" s="62" t="str">
        <f t="shared" si="84"/>
        <v/>
      </c>
      <c r="AQ73" s="62" t="str">
        <f t="shared" si="85"/>
        <v/>
      </c>
      <c r="AR73" s="62" t="str">
        <f t="shared" si="86"/>
        <v/>
      </c>
      <c r="AS73" s="62" t="str">
        <f t="shared" si="87"/>
        <v/>
      </c>
      <c r="AT73" s="62" t="str">
        <f t="shared" si="88"/>
        <v/>
      </c>
      <c r="AU73" s="62" t="str">
        <f t="shared" si="89"/>
        <v/>
      </c>
      <c r="AV73" s="62" t="str">
        <f t="shared" si="90"/>
        <v/>
      </c>
      <c r="AW73" s="64"/>
      <c r="AX73" s="62" t="str">
        <f t="shared" si="91"/>
        <v/>
      </c>
      <c r="AY73" s="62">
        <f t="shared" si="92"/>
        <v>7</v>
      </c>
      <c r="AZ73" s="62">
        <f t="shared" si="93"/>
        <v>8</v>
      </c>
      <c r="BA73" s="62">
        <f t="shared" si="94"/>
        <v>9</v>
      </c>
      <c r="BB73" s="62">
        <f t="shared" si="95"/>
        <v>6</v>
      </c>
      <c r="BC73" s="62">
        <f t="shared" si="96"/>
        <v>9</v>
      </c>
      <c r="BD73" s="62" t="str">
        <f t="shared" si="97"/>
        <v/>
      </c>
      <c r="BE73" s="62">
        <f t="shared" si="98"/>
        <v>13</v>
      </c>
      <c r="BF73" s="62">
        <f t="shared" si="99"/>
        <v>10</v>
      </c>
      <c r="BG73" s="62" t="str">
        <f t="shared" si="100"/>
        <v/>
      </c>
    </row>
    <row r="74" spans="1:59" x14ac:dyDescent="0.2">
      <c r="A74" s="9">
        <v>13</v>
      </c>
      <c r="B74" s="10" t="s">
        <v>2234</v>
      </c>
      <c r="C74" s="50">
        <f>VLOOKUP($B74,'Peers-Inc or Ho'!$C$65:$G$84,5,)</f>
        <v>0.44956496315041283</v>
      </c>
      <c r="D74" s="11">
        <f>VLOOKUP($B74,'RD Peer Performance'!$B$1:$K$68,Ranking!D$1,)</f>
        <v>5.22</v>
      </c>
      <c r="E74" s="11">
        <f>VLOOKUP($B74,'RD Peer Performance'!$B$1:$K$68,Ranking!E$1,)</f>
        <v>0.64</v>
      </c>
      <c r="F74" s="11">
        <f>VLOOKUP($B74,'RD Peer Performance'!$B$1:$K$68,Ranking!F$1,)</f>
        <v>0.02</v>
      </c>
      <c r="G74" s="11">
        <f>VLOOKUP($B74,'RD Peer Performance'!$B$1:$K$68,Ranking!G$1,)</f>
        <v>0.64</v>
      </c>
      <c r="H74" s="11">
        <f>VLOOKUP($B74,'RD Peer Performance'!$B$1:$K$68,Ranking!H$1,)</f>
        <v>4.91</v>
      </c>
      <c r="I74" s="11">
        <f>VLOOKUP($B74,'RD Peer Performance'!$B$1:$K$68,Ranking!I$1,)</f>
        <v>3.61</v>
      </c>
      <c r="J74" s="11">
        <f>VLOOKUP($B74,'RD Peer Performance'!$B$1:$K$68,Ranking!J$1,)</f>
        <v>8.75</v>
      </c>
      <c r="K74" s="50" t="s">
        <v>28</v>
      </c>
      <c r="L74" s="11">
        <f>VLOOKUP($B74,'RD Peer Performance'!$B$1:$K$79,Ranking!L$1,)</f>
        <v>5.63</v>
      </c>
      <c r="M74" s="11">
        <f>VLOOKUP($B74,'RD Peer Performance'!$B$1:$K$79,Ranking!M$1,)</f>
        <v>9.44</v>
      </c>
      <c r="N74" s="50" t="s">
        <v>28</v>
      </c>
      <c r="O74" s="19">
        <v>161.89850000000001</v>
      </c>
      <c r="P74" s="13"/>
      <c r="Q74" s="16"/>
      <c r="R74" s="15"/>
      <c r="S74" s="15"/>
      <c r="T74" s="15"/>
      <c r="U74" s="15"/>
      <c r="V74" s="15"/>
      <c r="W74" s="15"/>
      <c r="X74" s="15"/>
      <c r="Y74" s="15"/>
      <c r="Z74" s="15"/>
      <c r="AA74" s="32"/>
      <c r="AB74" s="62">
        <f t="shared" si="71"/>
        <v>25</v>
      </c>
      <c r="AC74" s="62">
        <f t="shared" si="72"/>
        <v>47.368421052631575</v>
      </c>
      <c r="AD74" s="62">
        <f t="shared" si="73"/>
        <v>42.105263157894733</v>
      </c>
      <c r="AE74" s="62">
        <f t="shared" si="74"/>
        <v>47.368421052631575</v>
      </c>
      <c r="AF74" s="62">
        <f t="shared" si="75"/>
        <v>42.105263157894733</v>
      </c>
      <c r="AG74" s="62">
        <f t="shared" si="76"/>
        <v>47.368421052631575</v>
      </c>
      <c r="AH74" s="62" t="str">
        <f t="shared" si="77"/>
        <v/>
      </c>
      <c r="AI74" s="62">
        <f t="shared" si="78"/>
        <v>47.368421052631575</v>
      </c>
      <c r="AJ74" s="62">
        <f t="shared" si="79"/>
        <v>36.84210526315789</v>
      </c>
      <c r="AK74" s="62" t="str">
        <f t="shared" si="80"/>
        <v/>
      </c>
      <c r="AL74" s="64"/>
      <c r="AM74" s="62" t="str">
        <f t="shared" si="81"/>
        <v/>
      </c>
      <c r="AN74" s="62" t="str">
        <f t="shared" si="82"/>
        <v/>
      </c>
      <c r="AO74" s="62" t="str">
        <f t="shared" si="83"/>
        <v/>
      </c>
      <c r="AP74" s="62" t="str">
        <f t="shared" si="84"/>
        <v/>
      </c>
      <c r="AQ74" s="62" t="str">
        <f t="shared" si="85"/>
        <v/>
      </c>
      <c r="AR74" s="62" t="str">
        <f t="shared" si="86"/>
        <v/>
      </c>
      <c r="AS74" s="62" t="str">
        <f t="shared" si="87"/>
        <v/>
      </c>
      <c r="AT74" s="62" t="str">
        <f t="shared" si="88"/>
        <v/>
      </c>
      <c r="AU74" s="62" t="str">
        <f t="shared" si="89"/>
        <v/>
      </c>
      <c r="AV74" s="62" t="str">
        <f t="shared" si="90"/>
        <v/>
      </c>
      <c r="AW74" s="64"/>
      <c r="AX74" s="62">
        <f t="shared" si="91"/>
        <v>5</v>
      </c>
      <c r="AY74" s="62">
        <f t="shared" si="92"/>
        <v>10</v>
      </c>
      <c r="AZ74" s="62">
        <f t="shared" si="93"/>
        <v>9</v>
      </c>
      <c r="BA74" s="62">
        <f t="shared" si="94"/>
        <v>10</v>
      </c>
      <c r="BB74" s="62">
        <f t="shared" si="95"/>
        <v>9</v>
      </c>
      <c r="BC74" s="62">
        <f t="shared" si="96"/>
        <v>10</v>
      </c>
      <c r="BD74" s="62" t="str">
        <f t="shared" si="97"/>
        <v/>
      </c>
      <c r="BE74" s="62">
        <f t="shared" si="98"/>
        <v>10</v>
      </c>
      <c r="BF74" s="62">
        <f t="shared" si="99"/>
        <v>8</v>
      </c>
      <c r="BG74" s="62" t="str">
        <f t="shared" si="100"/>
        <v/>
      </c>
    </row>
    <row r="75" spans="1:59" x14ac:dyDescent="0.2">
      <c r="A75" s="9">
        <v>14</v>
      </c>
      <c r="B75" s="10" t="s">
        <v>34</v>
      </c>
      <c r="C75" s="50">
        <f>VLOOKUP($B75,'Peers-Inc or Ho'!$C$65:$G$84,5,)</f>
        <v>-4.209293807514277E-2</v>
      </c>
      <c r="D75" s="11">
        <f>VLOOKUP($B75,'RD Peer Performance'!$B$1:$K$68,Ranking!D$1,)</f>
        <v>-0.22</v>
      </c>
      <c r="E75" s="11">
        <f>VLOOKUP($B75,'RD Peer Performance'!$B$1:$K$68,Ranking!E$1,)</f>
        <v>-0.49</v>
      </c>
      <c r="F75" s="11">
        <f>VLOOKUP($B75,'RD Peer Performance'!$B$1:$K$68,Ranking!F$1,)</f>
        <v>-0.02</v>
      </c>
      <c r="G75" s="11">
        <f>VLOOKUP($B75,'RD Peer Performance'!$B$1:$K$68,Ranking!G$1,)</f>
        <v>-0.49</v>
      </c>
      <c r="H75" s="11">
        <f>VLOOKUP($B75,'RD Peer Performance'!$B$1:$K$68,Ranking!H$1,)</f>
        <v>0.84</v>
      </c>
      <c r="I75" s="11">
        <f>VLOOKUP($B75,'RD Peer Performance'!$B$1:$K$68,Ranking!I$1,)</f>
        <v>-1.24</v>
      </c>
      <c r="J75" s="11">
        <f>VLOOKUP($B75,'RD Peer Performance'!$B$1:$K$68,Ranking!J$1,)</f>
        <v>0.56999999999999995</v>
      </c>
      <c r="K75" s="50" t="s">
        <v>28</v>
      </c>
      <c r="L75" s="11">
        <f>VLOOKUP($B75,'RD Peer Performance'!$B$1:$K$79,Ranking!L$1,)</f>
        <v>-0.59</v>
      </c>
      <c r="M75" s="11">
        <f>VLOOKUP($B75,'RD Peer Performance'!$B$1:$K$79,Ranking!M$1,)</f>
        <v>1.25</v>
      </c>
      <c r="N75" s="50" t="s">
        <v>28</v>
      </c>
      <c r="O75" s="19"/>
      <c r="P75" s="13"/>
      <c r="Q75" s="16"/>
      <c r="R75" s="15"/>
      <c r="S75" s="15"/>
      <c r="T75" s="15"/>
      <c r="U75" s="15"/>
      <c r="V75" s="15"/>
      <c r="W75" s="15"/>
      <c r="X75" s="15"/>
      <c r="Y75" s="15"/>
      <c r="Z75" s="15"/>
      <c r="AA75" s="32"/>
      <c r="AB75" s="62">
        <f t="shared" si="71"/>
        <v>87.5</v>
      </c>
      <c r="AC75" s="62">
        <f t="shared" si="72"/>
        <v>94.73684210526315</v>
      </c>
      <c r="AD75" s="62">
        <f t="shared" si="73"/>
        <v>94.73684210526315</v>
      </c>
      <c r="AE75" s="62">
        <f t="shared" si="74"/>
        <v>100</v>
      </c>
      <c r="AF75" s="62">
        <f t="shared" si="75"/>
        <v>94.73684210526315</v>
      </c>
      <c r="AG75" s="62">
        <f t="shared" si="76"/>
        <v>94.73684210526315</v>
      </c>
      <c r="AH75" s="62" t="str">
        <f t="shared" si="77"/>
        <v/>
      </c>
      <c r="AI75" s="62">
        <f t="shared" si="78"/>
        <v>84.210526315789465</v>
      </c>
      <c r="AJ75" s="62">
        <f t="shared" si="79"/>
        <v>78.94736842105263</v>
      </c>
      <c r="AK75" s="62" t="str">
        <f t="shared" si="80"/>
        <v/>
      </c>
      <c r="AL75" s="64"/>
      <c r="AM75" s="62" t="str">
        <f t="shared" si="81"/>
        <v/>
      </c>
      <c r="AN75" s="62" t="str">
        <f t="shared" si="82"/>
        <v/>
      </c>
      <c r="AO75" s="62" t="str">
        <f t="shared" si="83"/>
        <v/>
      </c>
      <c r="AP75" s="62" t="str">
        <f t="shared" si="84"/>
        <v/>
      </c>
      <c r="AQ75" s="62" t="str">
        <f t="shared" si="85"/>
        <v/>
      </c>
      <c r="AR75" s="62" t="str">
        <f t="shared" si="86"/>
        <v/>
      </c>
      <c r="AS75" s="62" t="str">
        <f t="shared" si="87"/>
        <v/>
      </c>
      <c r="AT75" s="62" t="str">
        <f t="shared" si="88"/>
        <v/>
      </c>
      <c r="AU75" s="62" t="str">
        <f t="shared" si="89"/>
        <v/>
      </c>
      <c r="AV75" s="62" t="str">
        <f t="shared" si="90"/>
        <v/>
      </c>
      <c r="AW75" s="64"/>
      <c r="AX75" s="62">
        <f t="shared" si="91"/>
        <v>15</v>
      </c>
      <c r="AY75" s="62">
        <f t="shared" si="92"/>
        <v>19</v>
      </c>
      <c r="AZ75" s="62">
        <f t="shared" si="93"/>
        <v>19</v>
      </c>
      <c r="BA75" s="62">
        <f t="shared" si="94"/>
        <v>20</v>
      </c>
      <c r="BB75" s="62">
        <f t="shared" si="95"/>
        <v>19</v>
      </c>
      <c r="BC75" s="62">
        <f t="shared" si="96"/>
        <v>19</v>
      </c>
      <c r="BD75" s="62" t="str">
        <f t="shared" si="97"/>
        <v/>
      </c>
      <c r="BE75" s="62">
        <f t="shared" si="98"/>
        <v>17</v>
      </c>
      <c r="BF75" s="62">
        <f t="shared" si="99"/>
        <v>16</v>
      </c>
      <c r="BG75" s="62" t="str">
        <f t="shared" si="100"/>
        <v/>
      </c>
    </row>
    <row r="76" spans="1:59" x14ac:dyDescent="0.2">
      <c r="A76" s="9">
        <v>15</v>
      </c>
      <c r="B76" s="10" t="s">
        <v>33</v>
      </c>
      <c r="C76" s="50">
        <f>VLOOKUP($B76,'Peers-Inc or Ho'!$C$65:$G$84,5,)</f>
        <v>-4.7213118198490875E-2</v>
      </c>
      <c r="D76" s="11">
        <f>VLOOKUP($B76,'RD Peer Performance'!$B$1:$K$68,Ranking!D$1,)</f>
        <v>1.1200000000000001</v>
      </c>
      <c r="E76" s="11">
        <f>VLOOKUP($B76,'RD Peer Performance'!$B$1:$K$68,Ranking!E$1,)</f>
        <v>0.5</v>
      </c>
      <c r="F76" s="11">
        <f>VLOOKUP($B76,'RD Peer Performance'!$B$1:$K$68,Ranking!F$1,)</f>
        <v>0.12</v>
      </c>
      <c r="G76" s="11">
        <f>VLOOKUP($B76,'RD Peer Performance'!$B$1:$K$68,Ranking!G$1,)</f>
        <v>0.5</v>
      </c>
      <c r="H76" s="11">
        <f>VLOOKUP($B76,'RD Peer Performance'!$B$1:$K$68,Ranking!H$1,)</f>
        <v>5.48</v>
      </c>
      <c r="I76" s="11">
        <f>VLOOKUP($B76,'RD Peer Performance'!$B$1:$K$68,Ranking!I$1,)</f>
        <v>-0.37</v>
      </c>
      <c r="J76" s="11">
        <f>VLOOKUP($B76,'RD Peer Performance'!$B$1:$K$68,Ranking!J$1,)</f>
        <v>2.33</v>
      </c>
      <c r="K76" s="50" t="s">
        <v>28</v>
      </c>
      <c r="L76" s="11">
        <f>VLOOKUP($B76,'RD Peer Performance'!$B$1:$K$79,Ranking!L$1,)</f>
        <v>-0.63</v>
      </c>
      <c r="M76" s="11">
        <f>VLOOKUP($B76,'RD Peer Performance'!$B$1:$K$79,Ranking!M$1,)</f>
        <v>1.57</v>
      </c>
      <c r="N76" s="50" t="s">
        <v>28</v>
      </c>
      <c r="O76" s="19"/>
      <c r="P76" s="13"/>
      <c r="Q76" s="16"/>
      <c r="R76" s="15"/>
      <c r="S76" s="15"/>
      <c r="T76" s="15"/>
      <c r="U76" s="15"/>
      <c r="V76" s="15"/>
      <c r="W76" s="15"/>
      <c r="X76" s="15"/>
      <c r="Y76" s="15"/>
      <c r="Z76" s="15"/>
      <c r="AA76" s="32"/>
      <c r="AB76" s="62">
        <f t="shared" si="71"/>
        <v>93.75</v>
      </c>
      <c r="AC76" s="62">
        <f t="shared" si="72"/>
        <v>73.68421052631578</v>
      </c>
      <c r="AD76" s="62">
        <f t="shared" si="73"/>
        <v>52.631578947368418</v>
      </c>
      <c r="AE76" s="62">
        <f t="shared" si="74"/>
        <v>21.052631578947366</v>
      </c>
      <c r="AF76" s="62">
        <f t="shared" si="75"/>
        <v>78.94736842105263</v>
      </c>
      <c r="AG76" s="62">
        <f t="shared" si="76"/>
        <v>73.68421052631578</v>
      </c>
      <c r="AH76" s="62" t="str">
        <f t="shared" si="77"/>
        <v/>
      </c>
      <c r="AI76" s="62">
        <f t="shared" si="78"/>
        <v>89.473684210526315</v>
      </c>
      <c r="AJ76" s="62">
        <f t="shared" si="79"/>
        <v>73.68421052631578</v>
      </c>
      <c r="AK76" s="62" t="str">
        <f t="shared" si="80"/>
        <v/>
      </c>
      <c r="AL76" s="64"/>
      <c r="AM76" s="62" t="str">
        <f t="shared" si="81"/>
        <v/>
      </c>
      <c r="AN76" s="62" t="str">
        <f t="shared" si="82"/>
        <v/>
      </c>
      <c r="AO76" s="62" t="str">
        <f t="shared" si="83"/>
        <v/>
      </c>
      <c r="AP76" s="62" t="str">
        <f t="shared" si="84"/>
        <v/>
      </c>
      <c r="AQ76" s="62" t="str">
        <f t="shared" si="85"/>
        <v/>
      </c>
      <c r="AR76" s="62" t="str">
        <f t="shared" si="86"/>
        <v/>
      </c>
      <c r="AS76" s="62" t="str">
        <f t="shared" si="87"/>
        <v/>
      </c>
      <c r="AT76" s="62" t="str">
        <f t="shared" si="88"/>
        <v/>
      </c>
      <c r="AU76" s="62" t="str">
        <f t="shared" si="89"/>
        <v/>
      </c>
      <c r="AV76" s="62" t="str">
        <f t="shared" si="90"/>
        <v/>
      </c>
      <c r="AW76" s="64"/>
      <c r="AX76" s="62">
        <f t="shared" si="91"/>
        <v>16</v>
      </c>
      <c r="AY76" s="62">
        <f t="shared" si="92"/>
        <v>15</v>
      </c>
      <c r="AZ76" s="62">
        <f t="shared" si="93"/>
        <v>11</v>
      </c>
      <c r="BA76" s="62">
        <f t="shared" si="94"/>
        <v>5</v>
      </c>
      <c r="BB76" s="62">
        <f t="shared" si="95"/>
        <v>16</v>
      </c>
      <c r="BC76" s="62">
        <f t="shared" si="96"/>
        <v>15</v>
      </c>
      <c r="BD76" s="62" t="str">
        <f t="shared" si="97"/>
        <v/>
      </c>
      <c r="BE76" s="62">
        <f t="shared" si="98"/>
        <v>18</v>
      </c>
      <c r="BF76" s="62">
        <f t="shared" si="99"/>
        <v>15</v>
      </c>
      <c r="BG76" s="62" t="str">
        <f t="shared" si="100"/>
        <v/>
      </c>
    </row>
    <row r="77" spans="1:59" x14ac:dyDescent="0.2">
      <c r="A77" s="9">
        <v>16</v>
      </c>
      <c r="B77" s="10" t="s">
        <v>30</v>
      </c>
      <c r="C77" s="50">
        <f>VLOOKUP($B77,'Peers-Inc or Ho'!$C$65:$G$84,5,)</f>
        <v>0.40501340226938043</v>
      </c>
      <c r="D77" s="11">
        <f>VLOOKUP($B77,'RD Peer Performance'!$B$1:$K$68,Ranking!D$1,)</f>
        <v>4.17</v>
      </c>
      <c r="E77" s="11">
        <f>VLOOKUP($B77,'RD Peer Performance'!$B$1:$K$68,Ranking!E$1,)</f>
        <v>-7.0000000000000007E-2</v>
      </c>
      <c r="F77" s="11">
        <f>VLOOKUP($B77,'RD Peer Performance'!$B$1:$K$68,Ranking!F$1,)</f>
        <v>0.02</v>
      </c>
      <c r="G77" s="11">
        <f>VLOOKUP($B77,'RD Peer Performance'!$B$1:$K$68,Ranking!G$1,)</f>
        <v>-7.0000000000000007E-2</v>
      </c>
      <c r="H77" s="11">
        <f>VLOOKUP($B77,'RD Peer Performance'!$B$1:$K$68,Ranking!H$1,)</f>
        <v>3.82</v>
      </c>
      <c r="I77" s="11">
        <f>VLOOKUP($B77,'RD Peer Performance'!$B$1:$K$68,Ranking!I$1,)</f>
        <v>2.96</v>
      </c>
      <c r="J77" s="11">
        <f>VLOOKUP($B77,'RD Peer Performance'!$B$1:$K$68,Ranking!J$1,)</f>
        <v>7.79</v>
      </c>
      <c r="K77" s="50" t="s">
        <v>28</v>
      </c>
      <c r="L77" s="11">
        <f>VLOOKUP($B77,'RD Peer Performance'!$B$1:$K$79,Ranking!L$1,)</f>
        <v>5.59</v>
      </c>
      <c r="M77" s="11">
        <f>VLOOKUP($B77,'RD Peer Performance'!$B$1:$K$79,Ranking!M$1,)</f>
        <v>8.4</v>
      </c>
      <c r="N77" s="50" t="s">
        <v>28</v>
      </c>
      <c r="O77" s="19"/>
      <c r="P77" s="13"/>
      <c r="Q77" s="16"/>
      <c r="R77" s="15"/>
      <c r="S77" s="15"/>
      <c r="T77" s="15"/>
      <c r="U77" s="15"/>
      <c r="V77" s="15"/>
      <c r="W77" s="15"/>
      <c r="X77" s="15"/>
      <c r="Y77" s="15"/>
      <c r="Z77" s="15"/>
      <c r="AA77" s="32"/>
      <c r="AB77" s="62">
        <f t="shared" si="71"/>
        <v>43.75</v>
      </c>
      <c r="AC77" s="62">
        <f t="shared" si="72"/>
        <v>57.894736842105267</v>
      </c>
      <c r="AD77" s="62">
        <f t="shared" si="73"/>
        <v>78.94736842105263</v>
      </c>
      <c r="AE77" s="62">
        <f t="shared" si="74"/>
        <v>63.157894736842103</v>
      </c>
      <c r="AF77" s="62">
        <f t="shared" si="75"/>
        <v>57.894736842105267</v>
      </c>
      <c r="AG77" s="62">
        <f t="shared" si="76"/>
        <v>57.894736842105267</v>
      </c>
      <c r="AH77" s="62" t="str">
        <f t="shared" si="77"/>
        <v/>
      </c>
      <c r="AI77" s="62">
        <f t="shared" si="78"/>
        <v>52.631578947368418</v>
      </c>
      <c r="AJ77" s="62">
        <f t="shared" si="79"/>
        <v>57.894736842105267</v>
      </c>
      <c r="AK77" s="62" t="str">
        <f t="shared" si="80"/>
        <v/>
      </c>
      <c r="AL77" s="64"/>
      <c r="AM77" s="62" t="str">
        <f t="shared" si="81"/>
        <v/>
      </c>
      <c r="AN77" s="62" t="str">
        <f t="shared" si="82"/>
        <v/>
      </c>
      <c r="AO77" s="62" t="str">
        <f t="shared" si="83"/>
        <v/>
      </c>
      <c r="AP77" s="62" t="str">
        <f t="shared" si="84"/>
        <v/>
      </c>
      <c r="AQ77" s="62" t="str">
        <f t="shared" si="85"/>
        <v/>
      </c>
      <c r="AR77" s="62" t="str">
        <f t="shared" si="86"/>
        <v/>
      </c>
      <c r="AS77" s="62" t="str">
        <f t="shared" si="87"/>
        <v/>
      </c>
      <c r="AT77" s="62" t="str">
        <f t="shared" si="88"/>
        <v/>
      </c>
      <c r="AU77" s="62" t="str">
        <f t="shared" si="89"/>
        <v/>
      </c>
      <c r="AV77" s="62" t="str">
        <f t="shared" si="90"/>
        <v/>
      </c>
      <c r="AW77" s="64"/>
      <c r="AX77" s="62">
        <f t="shared" si="91"/>
        <v>8</v>
      </c>
      <c r="AY77" s="62">
        <f t="shared" si="92"/>
        <v>12</v>
      </c>
      <c r="AZ77" s="62">
        <f t="shared" si="93"/>
        <v>16</v>
      </c>
      <c r="BA77" s="62">
        <f t="shared" si="94"/>
        <v>13</v>
      </c>
      <c r="BB77" s="62">
        <f t="shared" si="95"/>
        <v>12</v>
      </c>
      <c r="BC77" s="62">
        <f t="shared" si="96"/>
        <v>12</v>
      </c>
      <c r="BD77" s="62" t="str">
        <f t="shared" si="97"/>
        <v/>
      </c>
      <c r="BE77" s="62">
        <f t="shared" si="98"/>
        <v>11</v>
      </c>
      <c r="BF77" s="62">
        <f t="shared" si="99"/>
        <v>12</v>
      </c>
      <c r="BG77" s="62" t="str">
        <f t="shared" si="100"/>
        <v/>
      </c>
    </row>
    <row r="78" spans="1:59" x14ac:dyDescent="0.2">
      <c r="A78" s="9">
        <v>17</v>
      </c>
      <c r="B78" s="10" t="s">
        <v>147</v>
      </c>
      <c r="C78" s="50">
        <f>VLOOKUP($B78,'Peers-Inc or Ho'!$C$65:$G$84,5,)</f>
        <v>-0.11940848989321164</v>
      </c>
      <c r="D78" s="11">
        <f>VLOOKUP($B78,'RD Peer Performance'!$B$1:$K$68,Ranking!D$1,)</f>
        <v>-0.31</v>
      </c>
      <c r="E78" s="11">
        <f>VLOOKUP($B78,'RD Peer Performance'!$B$1:$K$68,Ranking!E$1,)</f>
        <v>-1.91</v>
      </c>
      <c r="F78" s="11">
        <f>VLOOKUP($B78,'RD Peer Performance'!$B$1:$K$68,Ranking!F$1,)</f>
        <v>0.43</v>
      </c>
      <c r="G78" s="11">
        <f>VLOOKUP($B78,'RD Peer Performance'!$B$1:$K$68,Ranking!G$1,)</f>
        <v>-1.91</v>
      </c>
      <c r="H78" s="11">
        <f>VLOOKUP($B78,'RD Peer Performance'!$B$1:$K$68,Ranking!H$1,)</f>
        <v>1.38</v>
      </c>
      <c r="I78" s="11">
        <f>VLOOKUP($B78,'RD Peer Performance'!$B$1:$K$68,Ranking!I$1,)</f>
        <v>-1.9</v>
      </c>
      <c r="J78" s="11">
        <f>VLOOKUP($B78,'RD Peer Performance'!$B$1:$K$68,Ranking!J$1,)</f>
        <v>0.56000000000000005</v>
      </c>
      <c r="K78" s="50" t="s">
        <v>28</v>
      </c>
      <c r="L78" s="11">
        <f>VLOOKUP($B78,'RD Peer Performance'!$B$1:$K$79,Ranking!L$1,)</f>
        <v>-1.84</v>
      </c>
      <c r="M78" s="11">
        <f>VLOOKUP($B78,'RD Peer Performance'!$B$1:$K$79,Ranking!M$1,)</f>
        <v>0.34</v>
      </c>
      <c r="N78" s="50" t="s">
        <v>28</v>
      </c>
      <c r="O78" s="19">
        <v>306.7638</v>
      </c>
      <c r="P78" s="13"/>
      <c r="Q78" s="16"/>
      <c r="R78" s="15"/>
      <c r="S78" s="15"/>
      <c r="T78" s="15"/>
      <c r="U78" s="15"/>
      <c r="V78" s="15"/>
      <c r="W78" s="15"/>
      <c r="X78" s="15"/>
      <c r="Y78" s="15"/>
      <c r="Z78" s="15"/>
      <c r="AA78" s="32"/>
      <c r="AB78" s="62">
        <f t="shared" si="71"/>
        <v>100</v>
      </c>
      <c r="AC78" s="62">
        <f t="shared" si="72"/>
        <v>100</v>
      </c>
      <c r="AD78" s="62">
        <f t="shared" si="73"/>
        <v>100</v>
      </c>
      <c r="AE78" s="62">
        <f t="shared" si="74"/>
        <v>89.473684210526315</v>
      </c>
      <c r="AF78" s="62">
        <f t="shared" si="75"/>
        <v>100</v>
      </c>
      <c r="AG78" s="62">
        <f t="shared" si="76"/>
        <v>100</v>
      </c>
      <c r="AH78" s="62" t="str">
        <f t="shared" si="77"/>
        <v/>
      </c>
      <c r="AI78" s="62">
        <f t="shared" si="78"/>
        <v>94.73684210526315</v>
      </c>
      <c r="AJ78" s="62">
        <f t="shared" si="79"/>
        <v>94.73684210526315</v>
      </c>
      <c r="AK78" s="62" t="str">
        <f t="shared" si="80"/>
        <v/>
      </c>
      <c r="AL78" s="64"/>
      <c r="AM78" s="62" t="str">
        <f t="shared" si="81"/>
        <v/>
      </c>
      <c r="AN78" s="62" t="str">
        <f t="shared" si="82"/>
        <v/>
      </c>
      <c r="AO78" s="62" t="str">
        <f t="shared" si="83"/>
        <v/>
      </c>
      <c r="AP78" s="62" t="str">
        <f t="shared" si="84"/>
        <v/>
      </c>
      <c r="AQ78" s="62" t="str">
        <f t="shared" si="85"/>
        <v/>
      </c>
      <c r="AR78" s="62" t="str">
        <f t="shared" si="86"/>
        <v/>
      </c>
      <c r="AS78" s="62" t="str">
        <f t="shared" si="87"/>
        <v/>
      </c>
      <c r="AT78" s="62" t="str">
        <f t="shared" si="88"/>
        <v/>
      </c>
      <c r="AU78" s="62" t="str">
        <f t="shared" si="89"/>
        <v/>
      </c>
      <c r="AV78" s="62" t="str">
        <f t="shared" si="90"/>
        <v/>
      </c>
      <c r="AW78" s="64"/>
      <c r="AX78" s="62">
        <f t="shared" si="91"/>
        <v>17</v>
      </c>
      <c r="AY78" s="62">
        <f t="shared" si="92"/>
        <v>20</v>
      </c>
      <c r="AZ78" s="62">
        <f t="shared" si="93"/>
        <v>20</v>
      </c>
      <c r="BA78" s="62">
        <f t="shared" si="94"/>
        <v>18</v>
      </c>
      <c r="BB78" s="62">
        <f t="shared" si="95"/>
        <v>20</v>
      </c>
      <c r="BC78" s="62">
        <f t="shared" si="96"/>
        <v>20</v>
      </c>
      <c r="BD78" s="62" t="str">
        <f t="shared" si="97"/>
        <v/>
      </c>
      <c r="BE78" s="62">
        <f t="shared" si="98"/>
        <v>19</v>
      </c>
      <c r="BF78" s="62">
        <f t="shared" si="99"/>
        <v>19</v>
      </c>
      <c r="BG78" s="62" t="str">
        <f t="shared" si="100"/>
        <v/>
      </c>
    </row>
    <row r="79" spans="1:59" x14ac:dyDescent="0.2">
      <c r="A79" s="9">
        <v>18</v>
      </c>
      <c r="B79" s="10" t="s">
        <v>2261</v>
      </c>
      <c r="C79" s="50">
        <f>VLOOKUP($B79,'Peers-Inc or Ho'!$C$65:$G$84,5,)</f>
        <v>0.27946325816009199</v>
      </c>
      <c r="D79" s="11">
        <f>VLOOKUP($B79,'RD Peer Performance'!$B$1:$K$68,Ranking!D$1,)</f>
        <v>3.28</v>
      </c>
      <c r="E79" s="11">
        <f>VLOOKUP($B79,'RD Peer Performance'!$B$1:$K$68,Ranking!E$1,)</f>
        <v>0.48</v>
      </c>
      <c r="F79" s="11">
        <f>VLOOKUP($B79,'RD Peer Performance'!$B$1:$K$68,Ranking!F$1,)</f>
        <v>-0.05</v>
      </c>
      <c r="G79" s="11">
        <f>VLOOKUP($B79,'RD Peer Performance'!$B$1:$K$68,Ranking!G$1,)</f>
        <v>0.48</v>
      </c>
      <c r="H79" s="11">
        <f>VLOOKUP($B79,'RD Peer Performance'!$B$1:$K$68,Ranking!H$1,)</f>
        <v>1.56</v>
      </c>
      <c r="I79" s="11">
        <f>VLOOKUP($B79,'RD Peer Performance'!$B$1:$K$68,Ranking!I$1,)</f>
        <v>1.21</v>
      </c>
      <c r="J79" s="11">
        <f>VLOOKUP($B79,'RD Peer Performance'!$B$1:$K$68,Ranking!J$1,)</f>
        <v>5.97</v>
      </c>
      <c r="K79" s="50" t="s">
        <v>28</v>
      </c>
      <c r="L79" s="11">
        <f>VLOOKUP($B79,'RD Peer Performance'!$B$1:$K$79,Ranking!L$1,)</f>
        <v>5.98</v>
      </c>
      <c r="M79" s="11">
        <f>VLOOKUP($B79,'RD Peer Performance'!$B$1:$K$79,Ranking!M$1,)</f>
        <v>6.46</v>
      </c>
      <c r="N79" s="50" t="s">
        <v>28</v>
      </c>
      <c r="O79" s="19">
        <v>28.436430000000001</v>
      </c>
      <c r="P79" s="13"/>
      <c r="Q79" s="16"/>
      <c r="R79" s="15"/>
      <c r="S79" s="15"/>
      <c r="T79" s="15"/>
      <c r="U79" s="15"/>
      <c r="V79" s="15"/>
      <c r="W79" s="15"/>
      <c r="X79" s="15"/>
      <c r="Y79" s="15"/>
      <c r="Z79" s="15"/>
      <c r="AA79" s="32"/>
      <c r="AB79" s="62">
        <f t="shared" si="71"/>
        <v>62.5</v>
      </c>
      <c r="AC79" s="62">
        <f t="shared" si="72"/>
        <v>63.157894736842103</v>
      </c>
      <c r="AD79" s="62">
        <f t="shared" si="73"/>
        <v>57.894736842105267</v>
      </c>
      <c r="AE79" s="62">
        <f t="shared" si="74"/>
        <v>84.210526315789465</v>
      </c>
      <c r="AF79" s="62">
        <f t="shared" si="75"/>
        <v>63.157894736842103</v>
      </c>
      <c r="AG79" s="62">
        <f t="shared" si="76"/>
        <v>63.157894736842103</v>
      </c>
      <c r="AH79" s="62" t="str">
        <f t="shared" si="77"/>
        <v/>
      </c>
      <c r="AI79" s="62">
        <f t="shared" si="78"/>
        <v>26.315789473684209</v>
      </c>
      <c r="AJ79" s="62">
        <f t="shared" si="79"/>
        <v>63.157894736842103</v>
      </c>
      <c r="AK79" s="62" t="str">
        <f t="shared" si="80"/>
        <v/>
      </c>
      <c r="AL79" s="64"/>
      <c r="AM79" s="62" t="str">
        <f t="shared" si="81"/>
        <v/>
      </c>
      <c r="AN79" s="62" t="str">
        <f t="shared" si="82"/>
        <v/>
      </c>
      <c r="AO79" s="62" t="str">
        <f t="shared" si="83"/>
        <v/>
      </c>
      <c r="AP79" s="62" t="str">
        <f t="shared" si="84"/>
        <v/>
      </c>
      <c r="AQ79" s="62" t="str">
        <f t="shared" si="85"/>
        <v/>
      </c>
      <c r="AR79" s="62" t="str">
        <f t="shared" si="86"/>
        <v/>
      </c>
      <c r="AS79" s="62" t="str">
        <f t="shared" si="87"/>
        <v/>
      </c>
      <c r="AT79" s="62" t="str">
        <f t="shared" si="88"/>
        <v/>
      </c>
      <c r="AU79" s="62" t="str">
        <f t="shared" si="89"/>
        <v/>
      </c>
      <c r="AV79" s="62" t="str">
        <f t="shared" si="90"/>
        <v/>
      </c>
      <c r="AW79" s="64"/>
      <c r="AX79" s="62">
        <f t="shared" si="91"/>
        <v>11</v>
      </c>
      <c r="AY79" s="62">
        <f t="shared" si="92"/>
        <v>13</v>
      </c>
      <c r="AZ79" s="62">
        <f t="shared" si="93"/>
        <v>12</v>
      </c>
      <c r="BA79" s="62">
        <f t="shared" si="94"/>
        <v>17</v>
      </c>
      <c r="BB79" s="62">
        <f t="shared" si="95"/>
        <v>13</v>
      </c>
      <c r="BC79" s="62">
        <f t="shared" si="96"/>
        <v>13</v>
      </c>
      <c r="BD79" s="62" t="str">
        <f t="shared" si="97"/>
        <v/>
      </c>
      <c r="BE79" s="62">
        <f t="shared" si="98"/>
        <v>6</v>
      </c>
      <c r="BF79" s="62">
        <f t="shared" si="99"/>
        <v>13</v>
      </c>
      <c r="BG79" s="62" t="str">
        <f t="shared" si="100"/>
        <v/>
      </c>
    </row>
    <row r="80" spans="1:59" x14ac:dyDescent="0.2">
      <c r="A80" s="9">
        <v>19</v>
      </c>
      <c r="B80" s="10" t="s">
        <v>2269</v>
      </c>
      <c r="C80" s="50" t="s">
        <v>28</v>
      </c>
      <c r="D80" s="11">
        <f>VLOOKUP($B80,'RD Peer Performance'!$B$1:$K$68,Ranking!D$1,)</f>
        <v>6.07</v>
      </c>
      <c r="E80" s="11">
        <f>VLOOKUP($B80,'RD Peer Performance'!$B$1:$K$68,Ranking!E$1,)</f>
        <v>1.05</v>
      </c>
      <c r="F80" s="11">
        <f>VLOOKUP($B80,'RD Peer Performance'!$B$1:$K$68,Ranking!F$1,)</f>
        <v>0.13</v>
      </c>
      <c r="G80" s="11">
        <f>VLOOKUP($B80,'RD Peer Performance'!$B$1:$K$68,Ranking!G$1,)</f>
        <v>1.05</v>
      </c>
      <c r="H80" s="11">
        <f>VLOOKUP($B80,'RD Peer Performance'!$B$1:$K$68,Ranking!H$1,)</f>
        <v>5.57</v>
      </c>
      <c r="I80" s="11">
        <f>VLOOKUP($B80,'RD Peer Performance'!$B$1:$K$68,Ranking!I$1,)</f>
        <v>3.95</v>
      </c>
      <c r="J80" s="11">
        <f>VLOOKUP($B80,'RD Peer Performance'!$B$1:$K$68,Ranking!J$1,)</f>
        <v>9.7899999999999991</v>
      </c>
      <c r="K80" s="50" t="s">
        <v>28</v>
      </c>
      <c r="L80" s="11">
        <f>VLOOKUP($B80,'RD Peer Performance'!$B$1:$K$79,Ranking!L$1,)</f>
        <v>6.68</v>
      </c>
      <c r="M80" s="11">
        <f>VLOOKUP($B80,'RD Peer Performance'!$B$1:$K$79,Ranking!M$1,)</f>
        <v>10.8</v>
      </c>
      <c r="N80" s="50" t="s">
        <v>28</v>
      </c>
      <c r="O80" s="19"/>
      <c r="P80" s="13"/>
      <c r="Q80" s="16"/>
      <c r="R80" s="15"/>
      <c r="S80" s="15"/>
      <c r="T80" s="15"/>
      <c r="U80" s="15"/>
      <c r="V80" s="15"/>
      <c r="W80" s="15"/>
      <c r="X80" s="15"/>
      <c r="Y80" s="15"/>
      <c r="Z80" s="15"/>
      <c r="AA80" s="32"/>
      <c r="AB80" s="62" t="str">
        <f t="shared" si="71"/>
        <v/>
      </c>
      <c r="AC80" s="62">
        <f t="shared" si="72"/>
        <v>10.526315789473683</v>
      </c>
      <c r="AD80" s="62">
        <f t="shared" si="73"/>
        <v>10.526315789473683</v>
      </c>
      <c r="AE80" s="62">
        <f t="shared" si="74"/>
        <v>10.526315789473683</v>
      </c>
      <c r="AF80" s="62">
        <f t="shared" si="75"/>
        <v>31.578947368421051</v>
      </c>
      <c r="AG80" s="62">
        <f t="shared" si="76"/>
        <v>10.526315789473683</v>
      </c>
      <c r="AH80" s="62" t="str">
        <f t="shared" si="77"/>
        <v/>
      </c>
      <c r="AI80" s="62">
        <f t="shared" si="78"/>
        <v>10.526315789473683</v>
      </c>
      <c r="AJ80" s="62">
        <f t="shared" si="79"/>
        <v>10.526315789473683</v>
      </c>
      <c r="AK80" s="62" t="str">
        <f t="shared" si="80"/>
        <v/>
      </c>
      <c r="AL80" s="64"/>
      <c r="AM80" s="62" t="str">
        <f t="shared" si="81"/>
        <v/>
      </c>
      <c r="AN80" s="62" t="str">
        <f t="shared" si="82"/>
        <v/>
      </c>
      <c r="AO80" s="62" t="str">
        <f t="shared" si="83"/>
        <v/>
      </c>
      <c r="AP80" s="62" t="str">
        <f t="shared" si="84"/>
        <v/>
      </c>
      <c r="AQ80" s="62" t="str">
        <f t="shared" si="85"/>
        <v/>
      </c>
      <c r="AR80" s="62" t="str">
        <f t="shared" si="86"/>
        <v/>
      </c>
      <c r="AS80" s="62" t="str">
        <f t="shared" si="87"/>
        <v/>
      </c>
      <c r="AT80" s="62" t="str">
        <f t="shared" si="88"/>
        <v/>
      </c>
      <c r="AU80" s="62" t="str">
        <f t="shared" si="89"/>
        <v/>
      </c>
      <c r="AV80" s="62" t="str">
        <f t="shared" si="90"/>
        <v/>
      </c>
      <c r="AW80" s="64"/>
      <c r="AX80" s="62" t="str">
        <f t="shared" si="91"/>
        <v/>
      </c>
      <c r="AY80" s="62">
        <f t="shared" si="92"/>
        <v>3</v>
      </c>
      <c r="AZ80" s="62">
        <f t="shared" si="93"/>
        <v>3</v>
      </c>
      <c r="BA80" s="62">
        <f t="shared" si="94"/>
        <v>3</v>
      </c>
      <c r="BB80" s="62">
        <f t="shared" si="95"/>
        <v>7</v>
      </c>
      <c r="BC80" s="62">
        <f t="shared" si="96"/>
        <v>3</v>
      </c>
      <c r="BD80" s="62" t="str">
        <f t="shared" si="97"/>
        <v/>
      </c>
      <c r="BE80" s="62">
        <f t="shared" si="98"/>
        <v>3</v>
      </c>
      <c r="BF80" s="62">
        <f t="shared" si="99"/>
        <v>3</v>
      </c>
      <c r="BG80" s="62" t="str">
        <f t="shared" si="100"/>
        <v/>
      </c>
    </row>
    <row r="81" spans="1:60" s="24" customFormat="1" ht="15" x14ac:dyDescent="0.25">
      <c r="A81" s="9">
        <v>20</v>
      </c>
      <c r="B81" s="10" t="s">
        <v>148</v>
      </c>
      <c r="C81" s="50">
        <f>VLOOKUP($B81,'Peers-Inc or Ho'!$C$65:$G$84,5,)</f>
        <v>3.9455152511991234E-2</v>
      </c>
      <c r="D81" s="11">
        <f>VLOOKUP($B81,'RD Peer Performance'!$B$1:$K$68,Ranking!D$1,)</f>
        <v>0.69</v>
      </c>
      <c r="E81" s="11">
        <f>VLOOKUP($B81,'RD Peer Performance'!$B$1:$K$68,Ranking!E$1,)</f>
        <v>0.39</v>
      </c>
      <c r="F81" s="11">
        <f>VLOOKUP($B81,'RD Peer Performance'!$B$1:$K$68,Ranking!F$1,)</f>
        <v>7.0000000000000007E-2</v>
      </c>
      <c r="G81" s="11">
        <f>VLOOKUP($B81,'RD Peer Performance'!$B$1:$K$68,Ranking!G$1,)</f>
        <v>0.39</v>
      </c>
      <c r="H81" s="11">
        <f>VLOOKUP($B81,'RD Peer Performance'!$B$1:$K$68,Ranking!H$1,)</f>
        <v>1.1599999999999999</v>
      </c>
      <c r="I81" s="11">
        <f>VLOOKUP($B81,'RD Peer Performance'!$B$1:$K$68,Ranking!I$1,)</f>
        <v>0.05</v>
      </c>
      <c r="J81" s="11">
        <f>VLOOKUP($B81,'RD Peer Performance'!$B$1:$K$68,Ranking!J$1,)</f>
        <v>1.22</v>
      </c>
      <c r="K81" s="50" t="s">
        <v>28</v>
      </c>
      <c r="L81" s="11">
        <f>VLOOKUP($B81,'RD Peer Performance'!$B$1:$K$79,Ranking!L$1,)</f>
        <v>-0.16</v>
      </c>
      <c r="M81" s="11">
        <f>VLOOKUP($B81,'RD Peer Performance'!$B$1:$K$79,Ranking!M$1,)</f>
        <v>0.4</v>
      </c>
      <c r="N81" s="50" t="s">
        <v>28</v>
      </c>
      <c r="O81" s="20" t="e">
        <v>#VALUE!</v>
      </c>
      <c r="P81" s="21"/>
      <c r="Q81" s="22"/>
      <c r="R81" s="23"/>
      <c r="S81" s="23"/>
      <c r="T81" s="23"/>
      <c r="U81" s="23"/>
      <c r="V81" s="23"/>
      <c r="W81" s="23"/>
      <c r="X81" s="23"/>
      <c r="Y81" s="23"/>
      <c r="Z81" s="23"/>
      <c r="AA81" s="33"/>
      <c r="AB81" s="62">
        <f t="shared" si="71"/>
        <v>75</v>
      </c>
      <c r="AC81" s="62">
        <f t="shared" si="72"/>
        <v>78.94736842105263</v>
      </c>
      <c r="AD81" s="62">
        <f t="shared" si="73"/>
        <v>63.157894736842103</v>
      </c>
      <c r="AE81" s="62">
        <f t="shared" si="74"/>
        <v>94.73684210526315</v>
      </c>
      <c r="AF81" s="62">
        <f t="shared" si="75"/>
        <v>73.68421052631578</v>
      </c>
      <c r="AG81" s="62">
        <f t="shared" si="76"/>
        <v>89.473684210526315</v>
      </c>
      <c r="AH81" s="62" t="str">
        <f t="shared" si="77"/>
        <v/>
      </c>
      <c r="AI81" s="62">
        <f t="shared" si="78"/>
        <v>73.68421052631578</v>
      </c>
      <c r="AJ81" s="62">
        <f t="shared" si="79"/>
        <v>89.473684210526315</v>
      </c>
      <c r="AK81" s="62" t="str">
        <f t="shared" si="80"/>
        <v/>
      </c>
      <c r="AL81" s="64"/>
      <c r="AM81" s="62" t="str">
        <f t="shared" si="81"/>
        <v/>
      </c>
      <c r="AN81" s="62" t="str">
        <f t="shared" si="82"/>
        <v/>
      </c>
      <c r="AO81" s="62" t="str">
        <f t="shared" si="83"/>
        <v/>
      </c>
      <c r="AP81" s="62" t="str">
        <f t="shared" si="84"/>
        <v/>
      </c>
      <c r="AQ81" s="62" t="str">
        <f t="shared" si="85"/>
        <v/>
      </c>
      <c r="AR81" s="62" t="str">
        <f t="shared" si="86"/>
        <v/>
      </c>
      <c r="AS81" s="62" t="str">
        <f t="shared" si="87"/>
        <v/>
      </c>
      <c r="AT81" s="62" t="str">
        <f t="shared" si="88"/>
        <v/>
      </c>
      <c r="AU81" s="62" t="str">
        <f t="shared" si="89"/>
        <v/>
      </c>
      <c r="AV81" s="62" t="str">
        <f t="shared" si="90"/>
        <v/>
      </c>
      <c r="AW81" s="64"/>
      <c r="AX81" s="62">
        <f t="shared" si="91"/>
        <v>13</v>
      </c>
      <c r="AY81" s="62">
        <f t="shared" si="92"/>
        <v>16</v>
      </c>
      <c r="AZ81" s="62">
        <f t="shared" si="93"/>
        <v>13</v>
      </c>
      <c r="BA81" s="62">
        <f t="shared" si="94"/>
        <v>19</v>
      </c>
      <c r="BB81" s="62">
        <f t="shared" si="95"/>
        <v>15</v>
      </c>
      <c r="BC81" s="62">
        <f t="shared" si="96"/>
        <v>18</v>
      </c>
      <c r="BD81" s="62" t="str">
        <f t="shared" si="97"/>
        <v/>
      </c>
      <c r="BE81" s="62">
        <f t="shared" si="98"/>
        <v>15</v>
      </c>
      <c r="BF81" s="62">
        <f t="shared" si="99"/>
        <v>18</v>
      </c>
      <c r="BG81" s="62" t="str">
        <f t="shared" si="100"/>
        <v/>
      </c>
      <c r="BH81" s="5"/>
    </row>
    <row r="82" spans="1:60" s="24" customFormat="1" ht="15" x14ac:dyDescent="0.25">
      <c r="A82" s="42" t="s">
        <v>101</v>
      </c>
      <c r="B82" s="45" t="s">
        <v>102</v>
      </c>
      <c r="C82" s="46">
        <f t="shared" ref="C82:N82" si="101">IFERROR(AVERAGE(C62:C81),"")</f>
        <v>0.2877331270541274</v>
      </c>
      <c r="D82" s="46">
        <f t="shared" si="101"/>
        <v>3.9264999999999999</v>
      </c>
      <c r="E82" s="46">
        <f t="shared" si="101"/>
        <v>0.35199999999999998</v>
      </c>
      <c r="F82" s="46">
        <f t="shared" si="101"/>
        <v>8.5999999999999993E-2</v>
      </c>
      <c r="G82" s="46">
        <f t="shared" si="101"/>
        <v>0.35199999999999998</v>
      </c>
      <c r="H82" s="46">
        <f t="shared" si="101"/>
        <v>3.9519999999999995</v>
      </c>
      <c r="I82" s="46">
        <f t="shared" si="101"/>
        <v>2.2685</v>
      </c>
      <c r="J82" s="46">
        <f t="shared" si="101"/>
        <v>6.4925000000000015</v>
      </c>
      <c r="K82" s="46" t="str">
        <f t="shared" si="101"/>
        <v/>
      </c>
      <c r="L82" s="46">
        <f t="shared" si="101"/>
        <v>3.6689999999999996</v>
      </c>
      <c r="M82" s="46">
        <f>IFERROR(AVERAGE(M62:M81),"")</f>
        <v>6.6154999999999999</v>
      </c>
      <c r="N82" s="46" t="str">
        <f t="shared" si="101"/>
        <v/>
      </c>
      <c r="O82" s="43" t="e">
        <f>AVERAGE(O59:O81)</f>
        <v>#VALUE!</v>
      </c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4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57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57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5"/>
    </row>
    <row r="83" spans="1:60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spans="1:60" ht="15.75" x14ac:dyDescent="0.25">
      <c r="A84" s="5" t="s">
        <v>39</v>
      </c>
      <c r="B84" s="6"/>
      <c r="C84" s="34" t="s">
        <v>41</v>
      </c>
      <c r="D84" s="34"/>
      <c r="E84" s="34"/>
      <c r="F84" s="35"/>
      <c r="G84" s="35"/>
      <c r="H84" s="34"/>
      <c r="I84" s="34"/>
      <c r="J84" s="34"/>
      <c r="K84" s="34"/>
      <c r="L84" s="34"/>
      <c r="M84" s="34"/>
      <c r="N84" s="34"/>
      <c r="V84" s="1"/>
      <c r="W84" s="1"/>
      <c r="X84" s="1"/>
      <c r="Y84" s="1"/>
      <c r="Z84" s="1"/>
      <c r="AB84" s="36" t="s">
        <v>40</v>
      </c>
      <c r="AC84" s="37"/>
      <c r="AD84" s="37"/>
      <c r="AE84" s="37"/>
      <c r="AF84" s="37"/>
      <c r="AG84" s="38"/>
      <c r="AH84" s="37"/>
      <c r="AI84" s="36"/>
      <c r="AJ84" s="37"/>
      <c r="AK84" s="37"/>
      <c r="AL84" s="55"/>
      <c r="AM84" s="36"/>
      <c r="AN84" s="53"/>
      <c r="AO84" s="53"/>
      <c r="AP84" s="53"/>
      <c r="AQ84" s="53" t="s">
        <v>120</v>
      </c>
      <c r="AR84" s="53"/>
      <c r="AS84" s="53"/>
      <c r="AT84" s="53"/>
      <c r="AU84" s="53"/>
      <c r="AV84" s="54"/>
      <c r="AW84" s="55"/>
      <c r="AX84" s="36"/>
      <c r="AY84" s="53"/>
      <c r="AZ84" s="53"/>
      <c r="BA84" s="53"/>
      <c r="BB84" s="53" t="s">
        <v>119</v>
      </c>
      <c r="BC84" s="53"/>
      <c r="BD84" s="53"/>
      <c r="BE84" s="53"/>
      <c r="BF84" s="53"/>
      <c r="BG84" s="54"/>
    </row>
    <row r="85" spans="1:60" ht="15.75" x14ac:dyDescent="0.25">
      <c r="A85" s="8" t="s">
        <v>9</v>
      </c>
      <c r="B85" s="8" t="s">
        <v>10</v>
      </c>
      <c r="C85" s="8" t="s">
        <v>11</v>
      </c>
      <c r="D85" s="8" t="s">
        <v>1</v>
      </c>
      <c r="E85" s="8" t="s">
        <v>2</v>
      </c>
      <c r="F85" s="8" t="s">
        <v>3</v>
      </c>
      <c r="G85" s="8" t="s">
        <v>4</v>
      </c>
      <c r="H85" s="8" t="s">
        <v>5</v>
      </c>
      <c r="I85" s="8" t="s">
        <v>6</v>
      </c>
      <c r="J85" s="8" t="s">
        <v>7</v>
      </c>
      <c r="K85" s="8" t="s">
        <v>95</v>
      </c>
      <c r="L85" s="8" t="s">
        <v>42</v>
      </c>
      <c r="M85" s="8" t="s">
        <v>43</v>
      </c>
      <c r="N85" s="8" t="s">
        <v>97</v>
      </c>
      <c r="O85" s="8" t="s">
        <v>12</v>
      </c>
      <c r="P85" s="8"/>
      <c r="Q85" s="8" t="s">
        <v>13</v>
      </c>
      <c r="R85" s="8" t="s">
        <v>0</v>
      </c>
      <c r="S85" s="8" t="s">
        <v>14</v>
      </c>
      <c r="T85" s="8" t="s">
        <v>1</v>
      </c>
      <c r="U85" s="8" t="s">
        <v>2</v>
      </c>
      <c r="V85" s="8" t="s">
        <v>3</v>
      </c>
      <c r="W85" s="8" t="s">
        <v>4</v>
      </c>
      <c r="X85" s="8" t="s">
        <v>5</v>
      </c>
      <c r="Y85" s="8" t="s">
        <v>6</v>
      </c>
      <c r="Z85" s="8" t="s">
        <v>7</v>
      </c>
      <c r="AA85" s="31"/>
      <c r="AB85" s="8" t="s">
        <v>96</v>
      </c>
      <c r="AC85" s="8" t="s">
        <v>1</v>
      </c>
      <c r="AD85" s="8" t="s">
        <v>4</v>
      </c>
      <c r="AE85" s="8" t="s">
        <v>5</v>
      </c>
      <c r="AF85" s="8" t="s">
        <v>6</v>
      </c>
      <c r="AG85" s="8" t="s">
        <v>7</v>
      </c>
      <c r="AH85" s="8" t="s">
        <v>95</v>
      </c>
      <c r="AI85" s="8" t="s">
        <v>42</v>
      </c>
      <c r="AJ85" s="8" t="s">
        <v>43</v>
      </c>
      <c r="AK85" s="8" t="s">
        <v>97</v>
      </c>
      <c r="AL85" s="58"/>
      <c r="AM85" s="8" t="s">
        <v>96</v>
      </c>
      <c r="AN85" s="8" t="s">
        <v>1</v>
      </c>
      <c r="AO85" s="8" t="s">
        <v>4</v>
      </c>
      <c r="AP85" s="8" t="s">
        <v>5</v>
      </c>
      <c r="AQ85" s="8" t="s">
        <v>6</v>
      </c>
      <c r="AR85" s="8" t="s">
        <v>7</v>
      </c>
      <c r="AS85" s="8" t="s">
        <v>95</v>
      </c>
      <c r="AT85" s="8" t="s">
        <v>42</v>
      </c>
      <c r="AU85" s="8" t="s">
        <v>43</v>
      </c>
      <c r="AV85" s="52" t="s">
        <v>97</v>
      </c>
      <c r="AW85" s="58"/>
      <c r="AX85" s="8" t="s">
        <v>96</v>
      </c>
      <c r="AY85" s="8" t="s">
        <v>1</v>
      </c>
      <c r="AZ85" s="8" t="s">
        <v>4</v>
      </c>
      <c r="BA85" s="8" t="s">
        <v>5</v>
      </c>
      <c r="BB85" s="8" t="s">
        <v>6</v>
      </c>
      <c r="BC85" s="8" t="s">
        <v>7</v>
      </c>
      <c r="BD85" s="8" t="s">
        <v>95</v>
      </c>
      <c r="BE85" s="8" t="s">
        <v>42</v>
      </c>
      <c r="BF85" s="8" t="s">
        <v>43</v>
      </c>
      <c r="BG85" s="52" t="s">
        <v>97</v>
      </c>
    </row>
    <row r="86" spans="1:60" x14ac:dyDescent="0.2">
      <c r="A86" s="17">
        <v>1</v>
      </c>
      <c r="B86" s="26" t="s">
        <v>2234</v>
      </c>
      <c r="C86" s="25">
        <f>VLOOKUP($B86,'Peers-Inc or Ho'!$C$91:$G$107,5,FALSE)</f>
        <v>0.43777999999999995</v>
      </c>
      <c r="D86" s="18">
        <f>VLOOKUP($B86,'RD Peer Performance'!$B$1:$K$68,Ranking!D$1,)</f>
        <v>5.22</v>
      </c>
      <c r="E86" s="18">
        <f>VLOOKUP($B86,'RD Peer Performance'!$B$1:$K$68,Ranking!E$1,)</f>
        <v>0.64</v>
      </c>
      <c r="F86" s="18">
        <f>VLOOKUP($B86,'RD Peer Performance'!$B$1:$K$68,Ranking!F$1,)</f>
        <v>0.02</v>
      </c>
      <c r="G86" s="18">
        <f>VLOOKUP($B86,'RD Peer Performance'!$B$1:$K$68,Ranking!G$1,)</f>
        <v>0.64</v>
      </c>
      <c r="H86" s="18">
        <f>VLOOKUP($B86,'RD Peer Performance'!$B$1:$K$68,Ranking!H$1,)</f>
        <v>4.91</v>
      </c>
      <c r="I86" s="18">
        <f>VLOOKUP($B86,'RD Peer Performance'!$B$1:$K$68,Ranking!I$1,)</f>
        <v>3.61</v>
      </c>
      <c r="J86" s="18">
        <f>VLOOKUP($B86,'RD Peer Performance'!$B$1:$K$68,Ranking!J$1,)</f>
        <v>8.75</v>
      </c>
      <c r="K86" s="25" t="s">
        <v>28</v>
      </c>
      <c r="L86" s="18">
        <f>VLOOKUP($B86,'RD Peer Performance'!$B$1:$K$79,Ranking!L$1,)</f>
        <v>5.63</v>
      </c>
      <c r="M86" s="18">
        <f>VLOOKUP($B86,'RD Peer Performance'!$B$1:$K$79,Ranking!M$1,)</f>
        <v>9.44</v>
      </c>
      <c r="N86" s="25" t="s">
        <v>28</v>
      </c>
      <c r="O86" s="19">
        <v>103.6844</v>
      </c>
      <c r="P86" s="13"/>
      <c r="Q86" s="16"/>
      <c r="R86" s="15"/>
      <c r="S86" s="27"/>
      <c r="T86" s="15"/>
      <c r="U86" s="15"/>
      <c r="V86" s="15"/>
      <c r="W86" s="15"/>
      <c r="X86" s="15"/>
      <c r="Y86" s="15"/>
      <c r="Z86" s="15"/>
      <c r="AA86" s="26" t="s">
        <v>100</v>
      </c>
      <c r="AB86" s="65">
        <f>IF(C86="n.a.","",IF(RANK(C86,C$86:C$105)=1,1,(RANK(C86,C$86:C$105)-1)/(COUNT(C$86:C$105)-1)*100))</f>
        <v>1</v>
      </c>
      <c r="AC86" s="66">
        <f t="shared" ref="AC86:AC105" si="102">IF(D86="n.a.","",IF(RANK(D86,D$86:D$105)=1,1,(RANK(D86,D$86:D$105)-1)/(COUNT(D$86:D$105)-1)*100))</f>
        <v>47.368421052631575</v>
      </c>
      <c r="AD86" s="66">
        <f t="shared" ref="AD86:AD105" si="103">IF(G86="n.a.","",IF(RANK(G86,G$86:G$105)=1,1,(RANK(G86,G$86:G$105)-1)/(COUNT(G$86:G$105)-1)*100))</f>
        <v>42.105263157894733</v>
      </c>
      <c r="AE86" s="66">
        <f t="shared" ref="AE86:AE105" si="104">IF(H86="n.a.","",IF(RANK(H86,H$86:H$105)=1,1,(RANK(H86,H$86:H$105)-1)/(COUNT(H$86:H$105)-1)*100))</f>
        <v>47.368421052631575</v>
      </c>
      <c r="AF86" s="66">
        <f t="shared" ref="AF86:AF105" si="105">IF(I86="n.a.","",IF(RANK(I86,I$86:I$105)=1,1,(RANK(I86,I$86:I$105)-1)/(COUNT(I$86:I$105)-1)*100))</f>
        <v>42.105263157894733</v>
      </c>
      <c r="AG86" s="66">
        <f t="shared" ref="AG86:AG105" si="106">IF(J86="n.a.","",IF(RANK(J86,J$86:J$105)=1,1,(RANK(J86,J$86:J$105)-1)/(COUNT(J$86:J$105)-1)*100))</f>
        <v>47.368421052631575</v>
      </c>
      <c r="AH86" s="66" t="str">
        <f t="shared" ref="AH86:AH105" si="107">IF(K86="n.a.","",IF(RANK(K86,K$86:K$105)=1,1,(RANK(K86,K$86:K$105)-1)/(COUNT(K$86:K$105)-1)*100))</f>
        <v/>
      </c>
      <c r="AI86" s="63">
        <f t="shared" ref="AI86:AI105" si="108">IF(L86="n.a.","",IF(RANK(L86,L$86:L$105)=1,1,(RANK(L86,L$86:L$105)-1)/(COUNT(L$86:L$105)-1)*100))</f>
        <v>47.368421052631575</v>
      </c>
      <c r="AJ86" s="66">
        <f t="shared" ref="AJ86:AJ105" si="109">IF(M86="n.a.","",IF(RANK(M86,M$86:M$105)=1,1,(RANK(M86,M$86:M$105)-1)/(COUNT(M$86:M$105)-1)*100))</f>
        <v>36.84210526315789</v>
      </c>
      <c r="AK86" s="67" t="str">
        <f t="shared" ref="AK86:AK105" si="110">IF(N86="n.a.","",IF(RANK(N86,N$86:N$105)=1,1,(RANK(N86,N$86:N$105)-1)/(COUNT(N$86:N$105)-1)*100))</f>
        <v/>
      </c>
      <c r="AL86" s="64"/>
      <c r="AM86" s="65">
        <f t="shared" ref="AM86:AM105" si="111">IF($AA86="","",COUNT(C$86:C$105))</f>
        <v>15</v>
      </c>
      <c r="AN86" s="66">
        <f t="shared" ref="AN86:AN105" si="112">IF($AA86="","",COUNT(D$86:D$105))</f>
        <v>20</v>
      </c>
      <c r="AO86" s="66">
        <f t="shared" ref="AO86:AO105" si="113">IF($AA86="","",COUNT(G$86:G$105))</f>
        <v>20</v>
      </c>
      <c r="AP86" s="66">
        <f t="shared" ref="AP86:AP105" si="114">IF($AA86="","",COUNT(H$86:H$105))</f>
        <v>20</v>
      </c>
      <c r="AQ86" s="66">
        <f t="shared" ref="AQ86:AQ105" si="115">IF($AA86="","",COUNT(I$86:I$105))</f>
        <v>20</v>
      </c>
      <c r="AR86" s="66">
        <f t="shared" ref="AR86:AR105" si="116">IF($AA86="","",COUNT(J$86:J$105))</f>
        <v>20</v>
      </c>
      <c r="AS86" s="66">
        <f t="shared" ref="AS86:AS105" si="117">IF($AA86="","",COUNT(K$86:K$105))</f>
        <v>0</v>
      </c>
      <c r="AT86" s="63">
        <f t="shared" ref="AT86:AT105" si="118">IF($AA86="","",COUNT(L$86:L$105))</f>
        <v>20</v>
      </c>
      <c r="AU86" s="66">
        <f t="shared" ref="AU86:AU105" si="119">IF($AA86="","",COUNT(M$86:M$105))</f>
        <v>20</v>
      </c>
      <c r="AV86" s="67">
        <f t="shared" ref="AV86:AV105" si="120">IF($AA86="","",COUNT(N$86:N$105))</f>
        <v>0</v>
      </c>
      <c r="AW86" s="64"/>
      <c r="AX86" s="65">
        <f t="shared" ref="AX86:AX105" si="121">IF(C86="n.a.","",RANK(C86,C$86:C$105))</f>
        <v>1</v>
      </c>
      <c r="AY86" s="66">
        <f t="shared" ref="AY86:AY105" si="122">IF(D86="n.a.","",RANK(D86,D$86:D$105))</f>
        <v>10</v>
      </c>
      <c r="AZ86" s="66">
        <f t="shared" ref="AZ86:AZ105" si="123">IF(G86="n.a.","",RANK(G86,G$86:G$105))</f>
        <v>9</v>
      </c>
      <c r="BA86" s="66">
        <f t="shared" ref="BA86:BG86" si="124">IF(H86="n.a.","",RANK(H86,H$86:H$105))</f>
        <v>10</v>
      </c>
      <c r="BB86" s="66">
        <f t="shared" si="124"/>
        <v>9</v>
      </c>
      <c r="BC86" s="66">
        <f t="shared" si="124"/>
        <v>10</v>
      </c>
      <c r="BD86" s="66" t="str">
        <f t="shared" si="124"/>
        <v/>
      </c>
      <c r="BE86" s="63">
        <f t="shared" si="124"/>
        <v>10</v>
      </c>
      <c r="BF86" s="66">
        <f t="shared" si="124"/>
        <v>8</v>
      </c>
      <c r="BG86" s="67" t="str">
        <f t="shared" si="124"/>
        <v/>
      </c>
    </row>
    <row r="87" spans="1:60" x14ac:dyDescent="0.2">
      <c r="A87" s="9">
        <v>2</v>
      </c>
      <c r="B87" s="10" t="s">
        <v>144</v>
      </c>
      <c r="C87" s="50" t="s">
        <v>28</v>
      </c>
      <c r="D87" s="11">
        <f>VLOOKUP($B87,'RD Peer Performance'!$B$1:$K$68,Ranking!D$1,)</f>
        <v>6.01</v>
      </c>
      <c r="E87" s="11">
        <f>VLOOKUP($B87,'RD Peer Performance'!$B$1:$K$68,Ranking!E$1,)</f>
        <v>-0.14000000000000001</v>
      </c>
      <c r="F87" s="11">
        <f>VLOOKUP($B87,'RD Peer Performance'!$B$1:$K$68,Ranking!F$1,)</f>
        <v>0.09</v>
      </c>
      <c r="G87" s="11">
        <f>VLOOKUP($B87,'RD Peer Performance'!$B$1:$K$68,Ranking!G$1,)</f>
        <v>-0.14000000000000001</v>
      </c>
      <c r="H87" s="11">
        <f>VLOOKUP($B87,'RD Peer Performance'!$B$1:$K$68,Ranking!H$1,)</f>
        <v>5.53</v>
      </c>
      <c r="I87" s="11">
        <f>VLOOKUP($B87,'RD Peer Performance'!$B$1:$K$68,Ranking!I$1,)</f>
        <v>4.5599999999999996</v>
      </c>
      <c r="J87" s="11">
        <f>VLOOKUP($B87,'RD Peer Performance'!$B$1:$K$68,Ranking!J$1,)</f>
        <v>9.5299999999999994</v>
      </c>
      <c r="K87" s="50" t="s">
        <v>28</v>
      </c>
      <c r="L87" s="11">
        <f>VLOOKUP($B87,'RD Peer Performance'!$B$1:$K$79,Ranking!L$1,)</f>
        <v>5.76</v>
      </c>
      <c r="M87" s="11">
        <f>VLOOKUP($B87,'RD Peer Performance'!$B$1:$K$79,Ranking!M$1,)</f>
        <v>9.73</v>
      </c>
      <c r="N87" s="50" t="s">
        <v>28</v>
      </c>
      <c r="O87" s="12">
        <v>1192.924</v>
      </c>
      <c r="P87" s="13"/>
      <c r="Q87" s="14"/>
      <c r="R87" s="15"/>
      <c r="S87" s="27"/>
      <c r="T87" s="15"/>
      <c r="U87" s="15"/>
      <c r="V87" s="15"/>
      <c r="W87" s="15"/>
      <c r="X87" s="15"/>
      <c r="Y87" s="15"/>
      <c r="Z87" s="15"/>
      <c r="AA87" s="32"/>
      <c r="AB87" s="62" t="str">
        <f t="shared" ref="AB87:AB105" si="125">IF(C87="n.a.","",IF(RANK(C87,C$86:C$105)=1,1,(RANK(C87,C$86:C$105)-1)/(COUNT(C$86:C$105)-1)*100))</f>
        <v/>
      </c>
      <c r="AC87" s="62">
        <f t="shared" si="102"/>
        <v>15.789473684210526</v>
      </c>
      <c r="AD87" s="62">
        <f t="shared" si="103"/>
        <v>84.210526315789465</v>
      </c>
      <c r="AE87" s="62">
        <f t="shared" si="104"/>
        <v>15.789473684210526</v>
      </c>
      <c r="AF87" s="62">
        <f t="shared" si="105"/>
        <v>10.526315789473683</v>
      </c>
      <c r="AG87" s="62">
        <f t="shared" si="106"/>
        <v>15.789473684210526</v>
      </c>
      <c r="AH87" s="62" t="str">
        <f t="shared" si="107"/>
        <v/>
      </c>
      <c r="AI87" s="62">
        <f t="shared" si="108"/>
        <v>36.84210526315789</v>
      </c>
      <c r="AJ87" s="62">
        <f t="shared" si="109"/>
        <v>26.315789473684209</v>
      </c>
      <c r="AK87" s="62" t="str">
        <f t="shared" si="110"/>
        <v/>
      </c>
      <c r="AL87" s="64"/>
      <c r="AM87" s="62" t="str">
        <f t="shared" si="111"/>
        <v/>
      </c>
      <c r="AN87" s="62" t="str">
        <f t="shared" si="112"/>
        <v/>
      </c>
      <c r="AO87" s="62" t="str">
        <f t="shared" si="113"/>
        <v/>
      </c>
      <c r="AP87" s="62" t="str">
        <f t="shared" si="114"/>
        <v/>
      </c>
      <c r="AQ87" s="62" t="str">
        <f t="shared" si="115"/>
        <v/>
      </c>
      <c r="AR87" s="62" t="str">
        <f t="shared" si="116"/>
        <v/>
      </c>
      <c r="AS87" s="62" t="str">
        <f t="shared" si="117"/>
        <v/>
      </c>
      <c r="AT87" s="62" t="str">
        <f t="shared" si="118"/>
        <v/>
      </c>
      <c r="AU87" s="62" t="str">
        <f t="shared" si="119"/>
        <v/>
      </c>
      <c r="AV87" s="62" t="str">
        <f t="shared" si="120"/>
        <v/>
      </c>
      <c r="AW87" s="64"/>
      <c r="AX87" s="62" t="str">
        <f t="shared" si="121"/>
        <v/>
      </c>
      <c r="AY87" s="62">
        <f t="shared" si="122"/>
        <v>4</v>
      </c>
      <c r="AZ87" s="62">
        <f t="shared" si="123"/>
        <v>17</v>
      </c>
      <c r="BA87" s="62">
        <f t="shared" ref="BA87:BA105" si="126">IF(H87="n.a.","",RANK(H87,H$86:H$105))</f>
        <v>4</v>
      </c>
      <c r="BB87" s="62">
        <f t="shared" ref="BB87:BB105" si="127">IF(I87="n.a.","",RANK(I87,I$86:I$105))</f>
        <v>3</v>
      </c>
      <c r="BC87" s="62">
        <f t="shared" ref="BC87:BC105" si="128">IF(J87="n.a.","",RANK(J87,J$86:J$105))</f>
        <v>4</v>
      </c>
      <c r="BD87" s="62" t="str">
        <f t="shared" ref="BD87:BD105" si="129">IF(K87="n.a.","",RANK(K87,K$86:K$105))</f>
        <v/>
      </c>
      <c r="BE87" s="62">
        <f t="shared" ref="BE87:BE105" si="130">IF(L87="n.a.","",RANK(L87,L$86:L$105))</f>
        <v>8</v>
      </c>
      <c r="BF87" s="62">
        <f t="shared" ref="BF87:BF105" si="131">IF(M87="n.a.","",RANK(M87,M$86:M$105))</f>
        <v>6</v>
      </c>
      <c r="BG87" s="62" t="str">
        <f t="shared" ref="BG87:BG105" si="132">IF(N87="n.a.","",RANK(N87,N$86:N$105))</f>
        <v/>
      </c>
    </row>
    <row r="88" spans="1:60" x14ac:dyDescent="0.2">
      <c r="A88" s="9">
        <v>3</v>
      </c>
      <c r="B88" s="10" t="s">
        <v>35</v>
      </c>
      <c r="C88" s="50">
        <f>VLOOKUP($B88,'Peers-Inc or Ho'!$C$91:$G$107,5,FALSE)</f>
        <v>0.40332524877031528</v>
      </c>
      <c r="D88" s="11">
        <f>VLOOKUP($B88,'RD Peer Performance'!$B$1:$K$68,Ranking!D$1,)</f>
        <v>7.64</v>
      </c>
      <c r="E88" s="11">
        <f>VLOOKUP($B88,'RD Peer Performance'!$B$1:$K$68,Ranking!E$1,)</f>
        <v>0.61</v>
      </c>
      <c r="F88" s="11">
        <f>VLOOKUP($B88,'RD Peer Performance'!$B$1:$K$68,Ranking!F$1,)</f>
        <v>0.13</v>
      </c>
      <c r="G88" s="11">
        <f>VLOOKUP($B88,'RD Peer Performance'!$B$1:$K$68,Ranking!G$1,)</f>
        <v>0.61</v>
      </c>
      <c r="H88" s="11">
        <f>VLOOKUP($B88,'RD Peer Performance'!$B$1:$K$68,Ranking!H$1,)</f>
        <v>5.6</v>
      </c>
      <c r="I88" s="11">
        <f>VLOOKUP($B88,'RD Peer Performance'!$B$1:$K$68,Ranking!I$1,)</f>
        <v>5.5</v>
      </c>
      <c r="J88" s="11">
        <f>VLOOKUP($B88,'RD Peer Performance'!$B$1:$K$68,Ranking!J$1,)</f>
        <v>11.37</v>
      </c>
      <c r="K88" s="50" t="s">
        <v>28</v>
      </c>
      <c r="L88" s="11">
        <f>VLOOKUP($B88,'RD Peer Performance'!$B$1:$K$79,Ranking!L$1,)</f>
        <v>7.32</v>
      </c>
      <c r="M88" s="11">
        <f>VLOOKUP($B88,'RD Peer Performance'!$B$1:$K$79,Ranking!M$1,)</f>
        <v>10.9</v>
      </c>
      <c r="N88" s="50" t="s">
        <v>28</v>
      </c>
      <c r="O88" s="19">
        <v>392.09100000000001</v>
      </c>
      <c r="P88" s="13"/>
      <c r="Q88" s="16"/>
      <c r="R88" s="15"/>
      <c r="S88" s="27"/>
      <c r="T88" s="15"/>
      <c r="U88" s="15"/>
      <c r="V88" s="15"/>
      <c r="W88" s="15"/>
      <c r="X88" s="15"/>
      <c r="Y88" s="15"/>
      <c r="Z88" s="15"/>
      <c r="AA88" s="32"/>
      <c r="AB88" s="62">
        <f t="shared" si="125"/>
        <v>21.428571428571427</v>
      </c>
      <c r="AC88" s="62">
        <f t="shared" si="102"/>
        <v>1</v>
      </c>
      <c r="AD88" s="62">
        <f t="shared" si="103"/>
        <v>47.368421052631575</v>
      </c>
      <c r="AE88" s="62">
        <f t="shared" si="104"/>
        <v>5.2631578947368416</v>
      </c>
      <c r="AF88" s="62">
        <f t="shared" si="105"/>
        <v>1</v>
      </c>
      <c r="AG88" s="62">
        <f t="shared" si="106"/>
        <v>1</v>
      </c>
      <c r="AH88" s="62" t="str">
        <f t="shared" si="107"/>
        <v/>
      </c>
      <c r="AI88" s="62">
        <f t="shared" si="108"/>
        <v>5.2631578947368416</v>
      </c>
      <c r="AJ88" s="62">
        <f t="shared" si="109"/>
        <v>5.2631578947368416</v>
      </c>
      <c r="AK88" s="62" t="str">
        <f t="shared" si="110"/>
        <v/>
      </c>
      <c r="AL88" s="64"/>
      <c r="AM88" s="62" t="str">
        <f t="shared" si="111"/>
        <v/>
      </c>
      <c r="AN88" s="62" t="str">
        <f t="shared" si="112"/>
        <v/>
      </c>
      <c r="AO88" s="62" t="str">
        <f t="shared" si="113"/>
        <v/>
      </c>
      <c r="AP88" s="62" t="str">
        <f t="shared" si="114"/>
        <v/>
      </c>
      <c r="AQ88" s="62" t="str">
        <f t="shared" si="115"/>
        <v/>
      </c>
      <c r="AR88" s="62" t="str">
        <f t="shared" si="116"/>
        <v/>
      </c>
      <c r="AS88" s="62" t="str">
        <f t="shared" si="117"/>
        <v/>
      </c>
      <c r="AT88" s="62" t="str">
        <f t="shared" si="118"/>
        <v/>
      </c>
      <c r="AU88" s="62" t="str">
        <f t="shared" si="119"/>
        <v/>
      </c>
      <c r="AV88" s="62" t="str">
        <f t="shared" si="120"/>
        <v/>
      </c>
      <c r="AW88" s="64"/>
      <c r="AX88" s="62">
        <f t="shared" si="121"/>
        <v>4</v>
      </c>
      <c r="AY88" s="62">
        <f t="shared" si="122"/>
        <v>1</v>
      </c>
      <c r="AZ88" s="62">
        <f t="shared" si="123"/>
        <v>10</v>
      </c>
      <c r="BA88" s="62">
        <f t="shared" si="126"/>
        <v>2</v>
      </c>
      <c r="BB88" s="62">
        <f t="shared" si="127"/>
        <v>1</v>
      </c>
      <c r="BC88" s="62">
        <f t="shared" si="128"/>
        <v>1</v>
      </c>
      <c r="BD88" s="62" t="str">
        <f t="shared" si="129"/>
        <v/>
      </c>
      <c r="BE88" s="62">
        <f t="shared" si="130"/>
        <v>2</v>
      </c>
      <c r="BF88" s="62">
        <f t="shared" si="131"/>
        <v>2</v>
      </c>
      <c r="BG88" s="62" t="str">
        <f t="shared" si="132"/>
        <v/>
      </c>
    </row>
    <row r="89" spans="1:60" x14ac:dyDescent="0.2">
      <c r="A89" s="9">
        <v>4</v>
      </c>
      <c r="B89" s="10" t="s">
        <v>2455</v>
      </c>
      <c r="C89" s="50">
        <f>VLOOKUP($B89,'Peers-Inc or Ho'!$C$91:$G$107,5,FALSE)</f>
        <v>0.43261897586870363</v>
      </c>
      <c r="D89" s="11">
        <f>VLOOKUP($B89,'RD Peer Performance'!$B$1:$K$68,Ranking!D$1,)</f>
        <v>7.51</v>
      </c>
      <c r="E89" s="11">
        <f>VLOOKUP($B89,'RD Peer Performance'!$B$1:$K$68,Ranking!E$1,)</f>
        <v>1.02</v>
      </c>
      <c r="F89" s="11">
        <f>VLOOKUP($B89,'RD Peer Performance'!$B$1:$K$68,Ranking!F$1,)</f>
        <v>0.08</v>
      </c>
      <c r="G89" s="11">
        <f>VLOOKUP($B89,'RD Peer Performance'!$B$1:$K$68,Ranking!G$1,)</f>
        <v>1.02</v>
      </c>
      <c r="H89" s="11">
        <f>VLOOKUP($B89,'RD Peer Performance'!$B$1:$K$68,Ranking!H$1,)</f>
        <v>5.88</v>
      </c>
      <c r="I89" s="11">
        <f>VLOOKUP($B89,'RD Peer Performance'!$B$1:$K$68,Ranking!I$1,)</f>
        <v>4.83</v>
      </c>
      <c r="J89" s="11">
        <f>VLOOKUP($B89,'RD Peer Performance'!$B$1:$K$68,Ranking!J$1,)</f>
        <v>11.17</v>
      </c>
      <c r="K89" s="50" t="s">
        <v>28</v>
      </c>
      <c r="L89" s="11">
        <f>VLOOKUP($B89,'RD Peer Performance'!$B$1:$K$79,Ranking!L$1,)</f>
        <v>7.66</v>
      </c>
      <c r="M89" s="11">
        <f>VLOOKUP($B89,'RD Peer Performance'!$B$1:$K$79,Ranking!M$1,)</f>
        <v>11.61</v>
      </c>
      <c r="N89" s="50" t="s">
        <v>28</v>
      </c>
      <c r="O89" s="19">
        <v>86.870220000000003</v>
      </c>
      <c r="P89" s="13"/>
      <c r="Q89" s="16"/>
      <c r="R89" s="15"/>
      <c r="S89" s="27"/>
      <c r="T89" s="15"/>
      <c r="U89" s="15"/>
      <c r="V89" s="15"/>
      <c r="W89" s="15"/>
      <c r="X89" s="15"/>
      <c r="Y89" s="15"/>
      <c r="Z89" s="15"/>
      <c r="AA89" s="32"/>
      <c r="AB89" s="62">
        <f t="shared" si="125"/>
        <v>7.1428571428571423</v>
      </c>
      <c r="AC89" s="62">
        <f t="shared" si="102"/>
        <v>5.2631578947368416</v>
      </c>
      <c r="AD89" s="62">
        <f t="shared" si="103"/>
        <v>15.789473684210526</v>
      </c>
      <c r="AE89" s="62">
        <f t="shared" si="104"/>
        <v>1</v>
      </c>
      <c r="AF89" s="62">
        <f t="shared" si="105"/>
        <v>5.2631578947368416</v>
      </c>
      <c r="AG89" s="62">
        <f t="shared" si="106"/>
        <v>5.2631578947368416</v>
      </c>
      <c r="AH89" s="62" t="str">
        <f t="shared" si="107"/>
        <v/>
      </c>
      <c r="AI89" s="62">
        <f t="shared" si="108"/>
        <v>1</v>
      </c>
      <c r="AJ89" s="62">
        <f t="shared" si="109"/>
        <v>1</v>
      </c>
      <c r="AK89" s="62" t="str">
        <f t="shared" si="110"/>
        <v/>
      </c>
      <c r="AL89" s="64"/>
      <c r="AM89" s="62" t="str">
        <f t="shared" si="111"/>
        <v/>
      </c>
      <c r="AN89" s="62" t="str">
        <f t="shared" si="112"/>
        <v/>
      </c>
      <c r="AO89" s="62" t="str">
        <f t="shared" si="113"/>
        <v/>
      </c>
      <c r="AP89" s="62" t="str">
        <f t="shared" si="114"/>
        <v/>
      </c>
      <c r="AQ89" s="62" t="str">
        <f t="shared" si="115"/>
        <v/>
      </c>
      <c r="AR89" s="62" t="str">
        <f t="shared" si="116"/>
        <v/>
      </c>
      <c r="AS89" s="62" t="str">
        <f t="shared" si="117"/>
        <v/>
      </c>
      <c r="AT89" s="62" t="str">
        <f t="shared" si="118"/>
        <v/>
      </c>
      <c r="AU89" s="62" t="str">
        <f t="shared" si="119"/>
        <v/>
      </c>
      <c r="AV89" s="62" t="str">
        <f t="shared" si="120"/>
        <v/>
      </c>
      <c r="AW89" s="64"/>
      <c r="AX89" s="62">
        <f t="shared" si="121"/>
        <v>2</v>
      </c>
      <c r="AY89" s="62">
        <f t="shared" si="122"/>
        <v>2</v>
      </c>
      <c r="AZ89" s="62">
        <f t="shared" si="123"/>
        <v>4</v>
      </c>
      <c r="BA89" s="62">
        <f t="shared" si="126"/>
        <v>1</v>
      </c>
      <c r="BB89" s="62">
        <f t="shared" si="127"/>
        <v>2</v>
      </c>
      <c r="BC89" s="62">
        <f t="shared" si="128"/>
        <v>2</v>
      </c>
      <c r="BD89" s="62" t="str">
        <f t="shared" si="129"/>
        <v/>
      </c>
      <c r="BE89" s="62">
        <f t="shared" si="130"/>
        <v>1</v>
      </c>
      <c r="BF89" s="62">
        <f t="shared" si="131"/>
        <v>1</v>
      </c>
      <c r="BG89" s="62" t="str">
        <f t="shared" si="132"/>
        <v/>
      </c>
    </row>
    <row r="90" spans="1:60" x14ac:dyDescent="0.2">
      <c r="A90" s="9">
        <v>5</v>
      </c>
      <c r="B90" s="10" t="s">
        <v>37</v>
      </c>
      <c r="C90" s="50">
        <f>VLOOKUP($B90,'Peers-Inc or Ho'!$C$91:$G$107,5,FALSE)</f>
        <v>0.2169926086263454</v>
      </c>
      <c r="D90" s="11">
        <f>VLOOKUP($B90,'RD Peer Performance'!$B$1:$K$68,Ranking!D$1,)</f>
        <v>2.69</v>
      </c>
      <c r="E90" s="11">
        <f>VLOOKUP($B90,'RD Peer Performance'!$B$1:$K$68,Ranking!E$1,)</f>
        <v>0.79</v>
      </c>
      <c r="F90" s="11">
        <f>VLOOKUP($B90,'RD Peer Performance'!$B$1:$K$68,Ranking!F$1,)</f>
        <v>0.11</v>
      </c>
      <c r="G90" s="11">
        <f>VLOOKUP($B90,'RD Peer Performance'!$B$1:$K$68,Ranking!G$1,)</f>
        <v>0.79</v>
      </c>
      <c r="H90" s="11">
        <f>VLOOKUP($B90,'RD Peer Performance'!$B$1:$K$68,Ranking!H$1,)</f>
        <v>3.13</v>
      </c>
      <c r="I90" s="11">
        <f>VLOOKUP($B90,'RD Peer Performance'!$B$1:$K$68,Ranking!I$1,)</f>
        <v>0.65</v>
      </c>
      <c r="J90" s="11">
        <f>VLOOKUP($B90,'RD Peer Performance'!$B$1:$K$68,Ranking!J$1,)</f>
        <v>3.52</v>
      </c>
      <c r="K90" s="50" t="s">
        <v>28</v>
      </c>
      <c r="L90" s="11">
        <f>VLOOKUP($B90,'RD Peer Performance'!$B$1:$K$79,Ranking!L$1,)</f>
        <v>0.42</v>
      </c>
      <c r="M90" s="11">
        <f>VLOOKUP($B90,'RD Peer Performance'!$B$1:$K$79,Ranking!M$1,)</f>
        <v>3.92</v>
      </c>
      <c r="N90" s="50" t="s">
        <v>28</v>
      </c>
      <c r="O90" s="19">
        <v>798.68319999999994</v>
      </c>
      <c r="P90" s="13"/>
      <c r="Q90" s="16"/>
      <c r="R90" s="15"/>
      <c r="S90" s="27"/>
      <c r="T90" s="15"/>
      <c r="U90" s="15"/>
      <c r="V90" s="15"/>
      <c r="W90" s="15"/>
      <c r="X90" s="15"/>
      <c r="Y90" s="15"/>
      <c r="Z90" s="15"/>
      <c r="AA90" s="32"/>
      <c r="AB90" s="62">
        <f t="shared" si="125"/>
        <v>64.285714285714292</v>
      </c>
      <c r="AC90" s="62">
        <f t="shared" si="102"/>
        <v>68.421052631578945</v>
      </c>
      <c r="AD90" s="62">
        <f t="shared" si="103"/>
        <v>31.578947368421051</v>
      </c>
      <c r="AE90" s="62">
        <f t="shared" si="104"/>
        <v>68.421052631578945</v>
      </c>
      <c r="AF90" s="62">
        <f t="shared" si="105"/>
        <v>68.421052631578945</v>
      </c>
      <c r="AG90" s="62">
        <f t="shared" si="106"/>
        <v>68.421052631578945</v>
      </c>
      <c r="AH90" s="62" t="str">
        <f t="shared" si="107"/>
        <v/>
      </c>
      <c r="AI90" s="62">
        <f t="shared" si="108"/>
        <v>68.421052631578945</v>
      </c>
      <c r="AJ90" s="62">
        <f t="shared" si="109"/>
        <v>68.421052631578945</v>
      </c>
      <c r="AK90" s="62" t="str">
        <f t="shared" si="110"/>
        <v/>
      </c>
      <c r="AL90" s="64"/>
      <c r="AM90" s="62" t="str">
        <f t="shared" si="111"/>
        <v/>
      </c>
      <c r="AN90" s="62" t="str">
        <f t="shared" si="112"/>
        <v/>
      </c>
      <c r="AO90" s="62" t="str">
        <f t="shared" si="113"/>
        <v/>
      </c>
      <c r="AP90" s="62" t="str">
        <f t="shared" si="114"/>
        <v/>
      </c>
      <c r="AQ90" s="62" t="str">
        <f t="shared" si="115"/>
        <v/>
      </c>
      <c r="AR90" s="62" t="str">
        <f t="shared" si="116"/>
        <v/>
      </c>
      <c r="AS90" s="62" t="str">
        <f t="shared" si="117"/>
        <v/>
      </c>
      <c r="AT90" s="62" t="str">
        <f t="shared" si="118"/>
        <v/>
      </c>
      <c r="AU90" s="62" t="str">
        <f t="shared" si="119"/>
        <v/>
      </c>
      <c r="AV90" s="62" t="str">
        <f t="shared" si="120"/>
        <v/>
      </c>
      <c r="AW90" s="64"/>
      <c r="AX90" s="62">
        <f t="shared" si="121"/>
        <v>10</v>
      </c>
      <c r="AY90" s="62">
        <f t="shared" si="122"/>
        <v>14</v>
      </c>
      <c r="AZ90" s="62">
        <f t="shared" si="123"/>
        <v>7</v>
      </c>
      <c r="BA90" s="62">
        <f t="shared" si="126"/>
        <v>14</v>
      </c>
      <c r="BB90" s="62">
        <f t="shared" si="127"/>
        <v>14</v>
      </c>
      <c r="BC90" s="62">
        <f t="shared" si="128"/>
        <v>14</v>
      </c>
      <c r="BD90" s="62" t="str">
        <f t="shared" si="129"/>
        <v/>
      </c>
      <c r="BE90" s="62">
        <f t="shared" si="130"/>
        <v>14</v>
      </c>
      <c r="BF90" s="62">
        <f t="shared" si="131"/>
        <v>14</v>
      </c>
      <c r="BG90" s="62" t="str">
        <f t="shared" si="132"/>
        <v/>
      </c>
    </row>
    <row r="91" spans="1:60" x14ac:dyDescent="0.2">
      <c r="A91" s="9">
        <v>6</v>
      </c>
      <c r="B91" s="10" t="s">
        <v>2389</v>
      </c>
      <c r="C91" s="50">
        <f>VLOOKUP($B91,'Peers-Inc or Ho'!$C$91:$G$107,5,FALSE)</f>
        <v>0.34138104218769211</v>
      </c>
      <c r="D91" s="11">
        <f>VLOOKUP($B91,'RD Peer Performance'!$B$1:$K$68,Ranking!D$1,)</f>
        <v>5.89</v>
      </c>
      <c r="E91" s="11">
        <f>VLOOKUP($B91,'RD Peer Performance'!$B$1:$K$68,Ranking!E$1,)</f>
        <v>1.0900000000000001</v>
      </c>
      <c r="F91" s="11">
        <f>VLOOKUP($B91,'RD Peer Performance'!$B$1:$K$68,Ranking!F$1,)</f>
        <v>0.1</v>
      </c>
      <c r="G91" s="11">
        <f>VLOOKUP($B91,'RD Peer Performance'!$B$1:$K$68,Ranking!G$1,)</f>
        <v>1.0900000000000001</v>
      </c>
      <c r="H91" s="11">
        <f>VLOOKUP($B91,'RD Peer Performance'!$B$1:$K$68,Ranking!H$1,)</f>
        <v>4.8899999999999997</v>
      </c>
      <c r="I91" s="11">
        <f>VLOOKUP($B91,'RD Peer Performance'!$B$1:$K$68,Ranking!I$1,)</f>
        <v>4.1500000000000004</v>
      </c>
      <c r="J91" s="11">
        <f>VLOOKUP($B91,'RD Peer Performance'!$B$1:$K$68,Ranking!J$1,)</f>
        <v>9.2100000000000009</v>
      </c>
      <c r="K91" s="50" t="s">
        <v>28</v>
      </c>
      <c r="L91" s="11">
        <f>VLOOKUP($B91,'RD Peer Performance'!$B$1:$K$79,Ranking!L$1,)</f>
        <v>5.75</v>
      </c>
      <c r="M91" s="11">
        <f>VLOOKUP($B91,'RD Peer Performance'!$B$1:$K$79,Ranking!M$1,)</f>
        <v>9.1300000000000008</v>
      </c>
      <c r="N91" s="50" t="s">
        <v>28</v>
      </c>
      <c r="O91" s="19">
        <v>1044.6030000000001</v>
      </c>
      <c r="P91" s="13"/>
      <c r="Q91" s="16"/>
      <c r="R91" s="15"/>
      <c r="S91" s="27"/>
      <c r="T91" s="15"/>
      <c r="U91" s="15"/>
      <c r="V91" s="15"/>
      <c r="W91" s="15"/>
      <c r="X91" s="15"/>
      <c r="Y91" s="15"/>
      <c r="Z91" s="15"/>
      <c r="AA91" s="32"/>
      <c r="AB91" s="62">
        <f t="shared" si="125"/>
        <v>42.857142857142854</v>
      </c>
      <c r="AC91" s="62">
        <f t="shared" si="102"/>
        <v>26.315789473684209</v>
      </c>
      <c r="AD91" s="62">
        <f t="shared" si="103"/>
        <v>5.2631578947368416</v>
      </c>
      <c r="AE91" s="62">
        <f t="shared" si="104"/>
        <v>52.631578947368418</v>
      </c>
      <c r="AF91" s="62">
        <f t="shared" si="105"/>
        <v>15.789473684210526</v>
      </c>
      <c r="AG91" s="62">
        <f t="shared" si="106"/>
        <v>26.315789473684209</v>
      </c>
      <c r="AH91" s="62" t="str">
        <f t="shared" si="107"/>
        <v/>
      </c>
      <c r="AI91" s="62">
        <f t="shared" si="108"/>
        <v>42.105263157894733</v>
      </c>
      <c r="AJ91" s="62">
        <f t="shared" si="109"/>
        <v>42.105263157894733</v>
      </c>
      <c r="AK91" s="62" t="str">
        <f t="shared" si="110"/>
        <v/>
      </c>
      <c r="AL91" s="64"/>
      <c r="AM91" s="62" t="str">
        <f t="shared" si="111"/>
        <v/>
      </c>
      <c r="AN91" s="62" t="str">
        <f t="shared" si="112"/>
        <v/>
      </c>
      <c r="AO91" s="62" t="str">
        <f t="shared" si="113"/>
        <v/>
      </c>
      <c r="AP91" s="62" t="str">
        <f t="shared" si="114"/>
        <v/>
      </c>
      <c r="AQ91" s="62" t="str">
        <f t="shared" si="115"/>
        <v/>
      </c>
      <c r="AR91" s="62" t="str">
        <f t="shared" si="116"/>
        <v/>
      </c>
      <c r="AS91" s="62" t="str">
        <f t="shared" si="117"/>
        <v/>
      </c>
      <c r="AT91" s="62" t="str">
        <f t="shared" si="118"/>
        <v/>
      </c>
      <c r="AU91" s="62" t="str">
        <f t="shared" si="119"/>
        <v/>
      </c>
      <c r="AV91" s="62" t="str">
        <f t="shared" si="120"/>
        <v/>
      </c>
      <c r="AW91" s="64"/>
      <c r="AX91" s="62">
        <f t="shared" si="121"/>
        <v>7</v>
      </c>
      <c r="AY91" s="62">
        <f t="shared" si="122"/>
        <v>6</v>
      </c>
      <c r="AZ91" s="62">
        <f t="shared" si="123"/>
        <v>2</v>
      </c>
      <c r="BA91" s="62">
        <f t="shared" si="126"/>
        <v>11</v>
      </c>
      <c r="BB91" s="62">
        <f t="shared" si="127"/>
        <v>4</v>
      </c>
      <c r="BC91" s="62">
        <f t="shared" si="128"/>
        <v>6</v>
      </c>
      <c r="BD91" s="62" t="str">
        <f t="shared" si="129"/>
        <v/>
      </c>
      <c r="BE91" s="62">
        <f t="shared" si="130"/>
        <v>9</v>
      </c>
      <c r="BF91" s="62">
        <f t="shared" si="131"/>
        <v>9</v>
      </c>
      <c r="BG91" s="62" t="str">
        <f t="shared" si="132"/>
        <v/>
      </c>
    </row>
    <row r="92" spans="1:60" x14ac:dyDescent="0.2">
      <c r="A92" s="9">
        <v>7</v>
      </c>
      <c r="B92" s="10" t="s">
        <v>893</v>
      </c>
      <c r="C92" s="50" t="s">
        <v>28</v>
      </c>
      <c r="D92" s="11">
        <f>VLOOKUP($B92,'RD Peer Performance'!$B$1:$K$68,Ranking!D$1,)</f>
        <v>0.62</v>
      </c>
      <c r="E92" s="11">
        <f>VLOOKUP($B92,'RD Peer Performance'!$B$1:$K$68,Ranking!E$1,)</f>
        <v>-0.47</v>
      </c>
      <c r="F92" s="11">
        <f>VLOOKUP($B92,'RD Peer Performance'!$B$1:$K$68,Ranking!F$1,)</f>
        <v>0.01</v>
      </c>
      <c r="G92" s="11">
        <f>VLOOKUP($B92,'RD Peer Performance'!$B$1:$K$68,Ranking!G$1,)</f>
        <v>-0.47</v>
      </c>
      <c r="H92" s="11">
        <f>VLOOKUP($B92,'RD Peer Performance'!$B$1:$K$68,Ranking!H$1,)</f>
        <v>1.84</v>
      </c>
      <c r="I92" s="11">
        <f>VLOOKUP($B92,'RD Peer Performance'!$B$1:$K$68,Ranking!I$1,)</f>
        <v>-0.37</v>
      </c>
      <c r="J92" s="11">
        <f>VLOOKUP($B92,'RD Peer Performance'!$B$1:$K$68,Ranking!J$1,)</f>
        <v>1.68</v>
      </c>
      <c r="K92" s="50" t="s">
        <v>28</v>
      </c>
      <c r="L92" s="11">
        <f>VLOOKUP($B92,'RD Peer Performance'!$B$1:$K$79,Ranking!L$1,)</f>
        <v>-2.11</v>
      </c>
      <c r="M92" s="11">
        <f>VLOOKUP($B92,'RD Peer Performance'!$B$1:$K$79,Ranking!M$1,)</f>
        <v>0.27</v>
      </c>
      <c r="N92" s="50" t="s">
        <v>28</v>
      </c>
      <c r="O92" s="19">
        <v>152.61860000000001</v>
      </c>
      <c r="P92" s="13"/>
      <c r="Q92" s="16"/>
      <c r="R92" s="15"/>
      <c r="S92" s="27"/>
      <c r="T92" s="15"/>
      <c r="U92" s="15"/>
      <c r="V92" s="15"/>
      <c r="W92" s="15"/>
      <c r="X92" s="15"/>
      <c r="Y92" s="15"/>
      <c r="Z92" s="15"/>
      <c r="AA92" s="32"/>
      <c r="AB92" s="62" t="str">
        <f t="shared" si="125"/>
        <v/>
      </c>
      <c r="AC92" s="62">
        <f t="shared" si="102"/>
        <v>89.473684210526315</v>
      </c>
      <c r="AD92" s="62">
        <f t="shared" si="103"/>
        <v>89.473684210526315</v>
      </c>
      <c r="AE92" s="62">
        <f t="shared" si="104"/>
        <v>78.94736842105263</v>
      </c>
      <c r="AF92" s="62">
        <f t="shared" si="105"/>
        <v>78.94736842105263</v>
      </c>
      <c r="AG92" s="62">
        <f t="shared" si="106"/>
        <v>84.210526315789465</v>
      </c>
      <c r="AH92" s="62" t="str">
        <f t="shared" si="107"/>
        <v/>
      </c>
      <c r="AI92" s="62">
        <f t="shared" si="108"/>
        <v>100</v>
      </c>
      <c r="AJ92" s="62">
        <f t="shared" si="109"/>
        <v>100</v>
      </c>
      <c r="AK92" s="62" t="str">
        <f t="shared" si="110"/>
        <v/>
      </c>
      <c r="AL92" s="64"/>
      <c r="AM92" s="62" t="str">
        <f t="shared" si="111"/>
        <v/>
      </c>
      <c r="AN92" s="62" t="str">
        <f t="shared" si="112"/>
        <v/>
      </c>
      <c r="AO92" s="62" t="str">
        <f t="shared" si="113"/>
        <v/>
      </c>
      <c r="AP92" s="62" t="str">
        <f t="shared" si="114"/>
        <v/>
      </c>
      <c r="AQ92" s="62" t="str">
        <f t="shared" si="115"/>
        <v/>
      </c>
      <c r="AR92" s="62" t="str">
        <f t="shared" si="116"/>
        <v/>
      </c>
      <c r="AS92" s="62" t="str">
        <f t="shared" si="117"/>
        <v/>
      </c>
      <c r="AT92" s="62" t="str">
        <f t="shared" si="118"/>
        <v/>
      </c>
      <c r="AU92" s="62" t="str">
        <f t="shared" si="119"/>
        <v/>
      </c>
      <c r="AV92" s="62" t="str">
        <f t="shared" si="120"/>
        <v/>
      </c>
      <c r="AW92" s="64"/>
      <c r="AX92" s="62" t="str">
        <f t="shared" si="121"/>
        <v/>
      </c>
      <c r="AY92" s="62">
        <f t="shared" si="122"/>
        <v>18</v>
      </c>
      <c r="AZ92" s="62">
        <f t="shared" si="123"/>
        <v>18</v>
      </c>
      <c r="BA92" s="62">
        <f t="shared" si="126"/>
        <v>16</v>
      </c>
      <c r="BB92" s="62">
        <f t="shared" si="127"/>
        <v>16</v>
      </c>
      <c r="BC92" s="62">
        <f t="shared" si="128"/>
        <v>17</v>
      </c>
      <c r="BD92" s="62" t="str">
        <f t="shared" si="129"/>
        <v/>
      </c>
      <c r="BE92" s="62">
        <f t="shared" si="130"/>
        <v>20</v>
      </c>
      <c r="BF92" s="62">
        <f t="shared" si="131"/>
        <v>20</v>
      </c>
      <c r="BG92" s="62" t="str">
        <f t="shared" si="132"/>
        <v/>
      </c>
    </row>
    <row r="93" spans="1:60" x14ac:dyDescent="0.2">
      <c r="A93" s="9">
        <v>8</v>
      </c>
      <c r="B93" s="10" t="s">
        <v>145</v>
      </c>
      <c r="C93" s="50">
        <f>VLOOKUP($B93,'Peers-Inc or Ho'!$C$91:$G$107,5,FALSE)</f>
        <v>0.41911954813945629</v>
      </c>
      <c r="D93" s="11">
        <f>VLOOKUP($B93,'RD Peer Performance'!$B$1:$K$68,Ranking!D$1,)</f>
        <v>5.98</v>
      </c>
      <c r="E93" s="11">
        <f>VLOOKUP($B93,'RD Peer Performance'!$B$1:$K$68,Ranking!E$1,)</f>
        <v>1.17</v>
      </c>
      <c r="F93" s="11">
        <f>VLOOKUP($B93,'RD Peer Performance'!$B$1:$K$68,Ranking!F$1,)</f>
        <v>0.1</v>
      </c>
      <c r="G93" s="11">
        <f>VLOOKUP($B93,'RD Peer Performance'!$B$1:$K$68,Ranking!G$1,)</f>
        <v>1.17</v>
      </c>
      <c r="H93" s="11">
        <f>VLOOKUP($B93,'RD Peer Performance'!$B$1:$K$68,Ranking!H$1,)</f>
        <v>5.39</v>
      </c>
      <c r="I93" s="11">
        <f>VLOOKUP($B93,'RD Peer Performance'!$B$1:$K$68,Ranking!I$1,)</f>
        <v>4.0999999999999996</v>
      </c>
      <c r="J93" s="11">
        <f>VLOOKUP($B93,'RD Peer Performance'!$B$1:$K$68,Ranking!J$1,)</f>
        <v>9.44</v>
      </c>
      <c r="K93" s="50" t="s">
        <v>28</v>
      </c>
      <c r="L93" s="11">
        <f>VLOOKUP($B93,'RD Peer Performance'!$B$1:$K$79,Ranking!L$1,)</f>
        <v>6.07</v>
      </c>
      <c r="M93" s="11">
        <f>VLOOKUP($B93,'RD Peer Performance'!$B$1:$K$79,Ranking!M$1,)</f>
        <v>9.6</v>
      </c>
      <c r="N93" s="50" t="s">
        <v>28</v>
      </c>
      <c r="O93" s="19">
        <v>316.48599999999999</v>
      </c>
      <c r="P93" s="13"/>
      <c r="Q93" s="16"/>
      <c r="R93" s="15"/>
      <c r="S93" s="27"/>
      <c r="T93" s="15"/>
      <c r="U93" s="15"/>
      <c r="V93" s="15"/>
      <c r="W93" s="15"/>
      <c r="X93" s="15"/>
      <c r="Y93" s="15"/>
      <c r="Z93" s="15"/>
      <c r="AA93" s="32"/>
      <c r="AB93" s="62">
        <f t="shared" si="125"/>
        <v>14.285714285714285</v>
      </c>
      <c r="AC93" s="62">
        <f t="shared" si="102"/>
        <v>21.052631578947366</v>
      </c>
      <c r="AD93" s="62">
        <f t="shared" si="103"/>
        <v>1</v>
      </c>
      <c r="AE93" s="62">
        <f t="shared" si="104"/>
        <v>26.315789473684209</v>
      </c>
      <c r="AF93" s="62">
        <f t="shared" si="105"/>
        <v>21.052631578947366</v>
      </c>
      <c r="AG93" s="62">
        <f t="shared" si="106"/>
        <v>21.052631578947366</v>
      </c>
      <c r="AH93" s="62" t="str">
        <f t="shared" si="107"/>
        <v/>
      </c>
      <c r="AI93" s="62">
        <f t="shared" si="108"/>
        <v>21.052631578947366</v>
      </c>
      <c r="AJ93" s="62">
        <f t="shared" si="109"/>
        <v>31.578947368421051</v>
      </c>
      <c r="AK93" s="62" t="str">
        <f t="shared" si="110"/>
        <v/>
      </c>
      <c r="AL93" s="64"/>
      <c r="AM93" s="62" t="str">
        <f t="shared" si="111"/>
        <v/>
      </c>
      <c r="AN93" s="62" t="str">
        <f t="shared" si="112"/>
        <v/>
      </c>
      <c r="AO93" s="62" t="str">
        <f t="shared" si="113"/>
        <v/>
      </c>
      <c r="AP93" s="62" t="str">
        <f t="shared" si="114"/>
        <v/>
      </c>
      <c r="AQ93" s="62" t="str">
        <f t="shared" si="115"/>
        <v/>
      </c>
      <c r="AR93" s="62" t="str">
        <f t="shared" si="116"/>
        <v/>
      </c>
      <c r="AS93" s="62" t="str">
        <f t="shared" si="117"/>
        <v/>
      </c>
      <c r="AT93" s="62" t="str">
        <f t="shared" si="118"/>
        <v/>
      </c>
      <c r="AU93" s="62" t="str">
        <f t="shared" si="119"/>
        <v/>
      </c>
      <c r="AV93" s="62" t="str">
        <f t="shared" si="120"/>
        <v/>
      </c>
      <c r="AW93" s="64"/>
      <c r="AX93" s="62">
        <f t="shared" si="121"/>
        <v>3</v>
      </c>
      <c r="AY93" s="62">
        <f t="shared" si="122"/>
        <v>5</v>
      </c>
      <c r="AZ93" s="62">
        <f t="shared" si="123"/>
        <v>1</v>
      </c>
      <c r="BA93" s="62">
        <f t="shared" si="126"/>
        <v>6</v>
      </c>
      <c r="BB93" s="62">
        <f t="shared" si="127"/>
        <v>5</v>
      </c>
      <c r="BC93" s="62">
        <f t="shared" si="128"/>
        <v>5</v>
      </c>
      <c r="BD93" s="62" t="str">
        <f t="shared" si="129"/>
        <v/>
      </c>
      <c r="BE93" s="62">
        <f t="shared" si="130"/>
        <v>5</v>
      </c>
      <c r="BF93" s="62">
        <f t="shared" si="131"/>
        <v>7</v>
      </c>
      <c r="BG93" s="62" t="str">
        <f t="shared" si="132"/>
        <v/>
      </c>
    </row>
    <row r="94" spans="1:60" x14ac:dyDescent="0.2">
      <c r="A94" s="9">
        <v>9</v>
      </c>
      <c r="B94" s="10" t="s">
        <v>38</v>
      </c>
      <c r="C94" s="50">
        <f>VLOOKUP($B94,'Peers-Inc or Ho'!$C$91:$G$107,5,FALSE)</f>
        <v>0.26724243930864516</v>
      </c>
      <c r="D94" s="11">
        <f>VLOOKUP($B94,'RD Peer Performance'!$B$1:$K$68,Ranking!D$1,)</f>
        <v>5.35</v>
      </c>
      <c r="E94" s="11">
        <f>VLOOKUP($B94,'RD Peer Performance'!$B$1:$K$68,Ranking!E$1,)</f>
        <v>0.02</v>
      </c>
      <c r="F94" s="11">
        <f>VLOOKUP($B94,'RD Peer Performance'!$B$1:$K$68,Ranking!F$1,)</f>
        <v>0.03</v>
      </c>
      <c r="G94" s="11">
        <f>VLOOKUP($B94,'RD Peer Performance'!$B$1:$K$68,Ranking!G$1,)</f>
        <v>0.02</v>
      </c>
      <c r="H94" s="11">
        <f>VLOOKUP($B94,'RD Peer Performance'!$B$1:$K$68,Ranking!H$1,)</f>
        <v>5.0599999999999996</v>
      </c>
      <c r="I94" s="11">
        <f>VLOOKUP($B94,'RD Peer Performance'!$B$1:$K$68,Ranking!I$1,)</f>
        <v>3.68</v>
      </c>
      <c r="J94" s="11">
        <f>VLOOKUP($B94,'RD Peer Performance'!$B$1:$K$68,Ranking!J$1,)</f>
        <v>9</v>
      </c>
      <c r="K94" s="50" t="s">
        <v>28</v>
      </c>
      <c r="L94" s="11">
        <f>VLOOKUP($B94,'RD Peer Performance'!$B$1:$K$79,Ranking!L$1,)</f>
        <v>5.21</v>
      </c>
      <c r="M94" s="11">
        <f>VLOOKUP($B94,'RD Peer Performance'!$B$1:$K$79,Ranking!M$1,)</f>
        <v>8.4700000000000006</v>
      </c>
      <c r="N94" s="50" t="s">
        <v>28</v>
      </c>
      <c r="O94" s="19">
        <v>907.86919999999998</v>
      </c>
      <c r="P94" s="13"/>
      <c r="Q94" s="16"/>
      <c r="R94" s="15"/>
      <c r="S94" s="27"/>
      <c r="T94" s="15"/>
      <c r="U94" s="15"/>
      <c r="V94" s="15"/>
      <c r="W94" s="15"/>
      <c r="X94" s="15"/>
      <c r="Y94" s="15"/>
      <c r="Z94" s="15"/>
      <c r="AA94" s="32"/>
      <c r="AB94" s="62">
        <f t="shared" si="125"/>
        <v>50</v>
      </c>
      <c r="AC94" s="62">
        <f t="shared" si="102"/>
        <v>42.105263157894733</v>
      </c>
      <c r="AD94" s="62">
        <f t="shared" si="103"/>
        <v>68.421052631578945</v>
      </c>
      <c r="AE94" s="62">
        <f t="shared" si="104"/>
        <v>36.84210526315789</v>
      </c>
      <c r="AF94" s="62">
        <f t="shared" si="105"/>
        <v>36.84210526315789</v>
      </c>
      <c r="AG94" s="62">
        <f t="shared" si="106"/>
        <v>31.578947368421051</v>
      </c>
      <c r="AH94" s="62" t="str">
        <f t="shared" si="107"/>
        <v/>
      </c>
      <c r="AI94" s="62">
        <f t="shared" si="108"/>
        <v>57.894736842105267</v>
      </c>
      <c r="AJ94" s="62">
        <f t="shared" si="109"/>
        <v>52.631578947368418</v>
      </c>
      <c r="AK94" s="62" t="str">
        <f t="shared" si="110"/>
        <v/>
      </c>
      <c r="AL94" s="64"/>
      <c r="AM94" s="62" t="str">
        <f t="shared" si="111"/>
        <v/>
      </c>
      <c r="AN94" s="62" t="str">
        <f t="shared" si="112"/>
        <v/>
      </c>
      <c r="AO94" s="62" t="str">
        <f t="shared" si="113"/>
        <v/>
      </c>
      <c r="AP94" s="62" t="str">
        <f t="shared" si="114"/>
        <v/>
      </c>
      <c r="AQ94" s="62" t="str">
        <f t="shared" si="115"/>
        <v/>
      </c>
      <c r="AR94" s="62" t="str">
        <f t="shared" si="116"/>
        <v/>
      </c>
      <c r="AS94" s="62" t="str">
        <f t="shared" si="117"/>
        <v/>
      </c>
      <c r="AT94" s="62" t="str">
        <f t="shared" si="118"/>
        <v/>
      </c>
      <c r="AU94" s="62" t="str">
        <f t="shared" si="119"/>
        <v/>
      </c>
      <c r="AV94" s="62" t="str">
        <f t="shared" si="120"/>
        <v/>
      </c>
      <c r="AW94" s="64"/>
      <c r="AX94" s="62">
        <f t="shared" si="121"/>
        <v>8</v>
      </c>
      <c r="AY94" s="62">
        <f t="shared" si="122"/>
        <v>9</v>
      </c>
      <c r="AZ94" s="62">
        <f t="shared" si="123"/>
        <v>14</v>
      </c>
      <c r="BA94" s="62">
        <f t="shared" si="126"/>
        <v>8</v>
      </c>
      <c r="BB94" s="62">
        <f t="shared" si="127"/>
        <v>8</v>
      </c>
      <c r="BC94" s="62">
        <f t="shared" si="128"/>
        <v>7</v>
      </c>
      <c r="BD94" s="62" t="str">
        <f t="shared" si="129"/>
        <v/>
      </c>
      <c r="BE94" s="62">
        <f t="shared" si="130"/>
        <v>12</v>
      </c>
      <c r="BF94" s="62">
        <f t="shared" si="131"/>
        <v>11</v>
      </c>
      <c r="BG94" s="62" t="str">
        <f t="shared" si="132"/>
        <v/>
      </c>
    </row>
    <row r="95" spans="1:60" x14ac:dyDescent="0.2">
      <c r="A95" s="9">
        <v>10</v>
      </c>
      <c r="B95" s="10" t="s">
        <v>36</v>
      </c>
      <c r="C95" s="50">
        <f>VLOOKUP($B95,'Peers-Inc or Ho'!$C$91:$G$107,5,FALSE)</f>
        <v>0.39235967012503337</v>
      </c>
      <c r="D95" s="11">
        <f>VLOOKUP($B95,'RD Peer Performance'!$B$1:$K$68,Ranking!D$1,)</f>
        <v>4.88</v>
      </c>
      <c r="E95" s="11">
        <f>VLOOKUP($B95,'RD Peer Performance'!$B$1:$K$68,Ranking!E$1,)</f>
        <v>0.8</v>
      </c>
      <c r="F95" s="11">
        <f>VLOOKUP($B95,'RD Peer Performance'!$B$1:$K$68,Ranking!F$1,)</f>
        <v>0.13</v>
      </c>
      <c r="G95" s="11">
        <f>VLOOKUP($B95,'RD Peer Performance'!$B$1:$K$68,Ranking!G$1,)</f>
        <v>0.8</v>
      </c>
      <c r="H95" s="11">
        <f>VLOOKUP($B95,'RD Peer Performance'!$B$1:$K$68,Ranking!H$1,)</f>
        <v>5.12</v>
      </c>
      <c r="I95" s="11">
        <f>VLOOKUP($B95,'RD Peer Performance'!$B$1:$K$68,Ranking!I$1,)</f>
        <v>3.19</v>
      </c>
      <c r="J95" s="11">
        <f>VLOOKUP($B95,'RD Peer Performance'!$B$1:$K$68,Ranking!J$1,)</f>
        <v>8.4700000000000006</v>
      </c>
      <c r="K95" s="50" t="s">
        <v>28</v>
      </c>
      <c r="L95" s="11">
        <f>VLOOKUP($B95,'RD Peer Performance'!$B$1:$K$79,Ranking!L$1,)</f>
        <v>5.79</v>
      </c>
      <c r="M95" s="11">
        <f>VLOOKUP($B95,'RD Peer Performance'!$B$1:$K$79,Ranking!M$1,)</f>
        <v>10.16</v>
      </c>
      <c r="N95" s="50" t="s">
        <v>28</v>
      </c>
      <c r="O95" s="19">
        <v>29.00713</v>
      </c>
      <c r="P95" s="13"/>
      <c r="Q95" s="16"/>
      <c r="R95" s="15"/>
      <c r="S95" s="27"/>
      <c r="T95" s="15"/>
      <c r="U95" s="15"/>
      <c r="V95" s="15"/>
      <c r="W95" s="15"/>
      <c r="X95" s="15"/>
      <c r="Y95" s="15"/>
      <c r="Z95" s="15"/>
      <c r="AA95" s="32"/>
      <c r="AB95" s="62">
        <f t="shared" si="125"/>
        <v>28.571428571428569</v>
      </c>
      <c r="AC95" s="62">
        <f t="shared" si="102"/>
        <v>52.631578947368418</v>
      </c>
      <c r="AD95" s="62">
        <f t="shared" si="103"/>
        <v>26.315789473684209</v>
      </c>
      <c r="AE95" s="62">
        <f t="shared" si="104"/>
        <v>31.578947368421051</v>
      </c>
      <c r="AF95" s="62">
        <f t="shared" si="105"/>
        <v>47.368421052631575</v>
      </c>
      <c r="AG95" s="62">
        <f t="shared" si="106"/>
        <v>52.631578947368418</v>
      </c>
      <c r="AH95" s="62" t="str">
        <f t="shared" si="107"/>
        <v/>
      </c>
      <c r="AI95" s="62">
        <f t="shared" si="108"/>
        <v>31.578947368421051</v>
      </c>
      <c r="AJ95" s="62">
        <f t="shared" si="109"/>
        <v>15.789473684210526</v>
      </c>
      <c r="AK95" s="62" t="str">
        <f t="shared" si="110"/>
        <v/>
      </c>
      <c r="AL95" s="64"/>
      <c r="AM95" s="62" t="str">
        <f t="shared" si="111"/>
        <v/>
      </c>
      <c r="AN95" s="62" t="str">
        <f t="shared" si="112"/>
        <v/>
      </c>
      <c r="AO95" s="62" t="str">
        <f t="shared" si="113"/>
        <v/>
      </c>
      <c r="AP95" s="62" t="str">
        <f t="shared" si="114"/>
        <v/>
      </c>
      <c r="AQ95" s="62" t="str">
        <f t="shared" si="115"/>
        <v/>
      </c>
      <c r="AR95" s="62" t="str">
        <f t="shared" si="116"/>
        <v/>
      </c>
      <c r="AS95" s="62" t="str">
        <f t="shared" si="117"/>
        <v/>
      </c>
      <c r="AT95" s="62" t="str">
        <f t="shared" si="118"/>
        <v/>
      </c>
      <c r="AU95" s="62" t="str">
        <f t="shared" si="119"/>
        <v/>
      </c>
      <c r="AV95" s="62" t="str">
        <f t="shared" si="120"/>
        <v/>
      </c>
      <c r="AW95" s="64"/>
      <c r="AX95" s="62">
        <f t="shared" si="121"/>
        <v>5</v>
      </c>
      <c r="AY95" s="62">
        <f t="shared" si="122"/>
        <v>11</v>
      </c>
      <c r="AZ95" s="62">
        <f t="shared" si="123"/>
        <v>6</v>
      </c>
      <c r="BA95" s="62">
        <f t="shared" si="126"/>
        <v>7</v>
      </c>
      <c r="BB95" s="62">
        <f t="shared" si="127"/>
        <v>10</v>
      </c>
      <c r="BC95" s="62">
        <f t="shared" si="128"/>
        <v>11</v>
      </c>
      <c r="BD95" s="62" t="str">
        <f t="shared" si="129"/>
        <v/>
      </c>
      <c r="BE95" s="62">
        <f t="shared" si="130"/>
        <v>7</v>
      </c>
      <c r="BF95" s="62">
        <f t="shared" si="131"/>
        <v>4</v>
      </c>
      <c r="BG95" s="62" t="str">
        <f t="shared" si="132"/>
        <v/>
      </c>
    </row>
    <row r="96" spans="1:60" x14ac:dyDescent="0.2">
      <c r="A96" s="9">
        <v>11</v>
      </c>
      <c r="B96" s="10" t="s">
        <v>32</v>
      </c>
      <c r="C96" s="50">
        <f>VLOOKUP($B96,'Peers-Inc or Ho'!$C$91:$G$107,5,FALSE)</f>
        <v>-6.7979109513942888E-3</v>
      </c>
      <c r="D96" s="11">
        <f>VLOOKUP($B96,'RD Peer Performance'!$B$1:$K$68,Ranking!D$1,)</f>
        <v>0.65</v>
      </c>
      <c r="E96" s="11">
        <f>VLOOKUP($B96,'RD Peer Performance'!$B$1:$K$68,Ranking!E$1,)</f>
        <v>-0.06</v>
      </c>
      <c r="F96" s="11">
        <f>VLOOKUP($B96,'RD Peer Performance'!$B$1:$K$68,Ranking!F$1,)</f>
        <v>0.05</v>
      </c>
      <c r="G96" s="11">
        <f>VLOOKUP($B96,'RD Peer Performance'!$B$1:$K$68,Ranking!G$1,)</f>
        <v>-0.06</v>
      </c>
      <c r="H96" s="11">
        <f>VLOOKUP($B96,'RD Peer Performance'!$B$1:$K$68,Ranking!H$1,)</f>
        <v>2.17</v>
      </c>
      <c r="I96" s="11">
        <f>VLOOKUP($B96,'RD Peer Performance'!$B$1:$K$68,Ranking!I$1,)</f>
        <v>-0.45</v>
      </c>
      <c r="J96" s="11">
        <f>VLOOKUP($B96,'RD Peer Performance'!$B$1:$K$68,Ranking!J$1,)</f>
        <v>1.73</v>
      </c>
      <c r="K96" s="50" t="s">
        <v>28</v>
      </c>
      <c r="L96" s="11">
        <f>VLOOKUP($B96,'RD Peer Performance'!$B$1:$K$79,Ranking!L$1,)</f>
        <v>-0.42</v>
      </c>
      <c r="M96" s="11">
        <f>VLOOKUP($B96,'RD Peer Performance'!$B$1:$K$79,Ranking!M$1,)</f>
        <v>1.22</v>
      </c>
      <c r="N96" s="50" t="s">
        <v>28</v>
      </c>
      <c r="O96" s="19">
        <v>52.846959999999996</v>
      </c>
      <c r="P96" s="13"/>
      <c r="Q96" s="16"/>
      <c r="R96" s="15"/>
      <c r="S96" s="27"/>
      <c r="T96" s="15"/>
      <c r="U96" s="15"/>
      <c r="V96" s="15"/>
      <c r="W96" s="15"/>
      <c r="X96" s="15"/>
      <c r="Y96" s="15"/>
      <c r="Z96" s="15"/>
      <c r="AA96" s="32"/>
      <c r="AB96" s="62">
        <f t="shared" si="125"/>
        <v>78.571428571428569</v>
      </c>
      <c r="AC96" s="62">
        <f t="shared" si="102"/>
        <v>84.210526315789465</v>
      </c>
      <c r="AD96" s="62">
        <f t="shared" si="103"/>
        <v>73.68421052631578</v>
      </c>
      <c r="AE96" s="62">
        <f t="shared" si="104"/>
        <v>73.68421052631578</v>
      </c>
      <c r="AF96" s="62">
        <f t="shared" si="105"/>
        <v>89.473684210526315</v>
      </c>
      <c r="AG96" s="62">
        <f t="shared" si="106"/>
        <v>78.94736842105263</v>
      </c>
      <c r="AH96" s="62" t="str">
        <f t="shared" si="107"/>
        <v/>
      </c>
      <c r="AI96" s="62">
        <f t="shared" si="108"/>
        <v>78.94736842105263</v>
      </c>
      <c r="AJ96" s="62">
        <f t="shared" si="109"/>
        <v>84.210526315789465</v>
      </c>
      <c r="AK96" s="62" t="str">
        <f t="shared" si="110"/>
        <v/>
      </c>
      <c r="AL96" s="64"/>
      <c r="AM96" s="62" t="str">
        <f t="shared" si="111"/>
        <v/>
      </c>
      <c r="AN96" s="62" t="str">
        <f t="shared" si="112"/>
        <v/>
      </c>
      <c r="AO96" s="62" t="str">
        <f t="shared" si="113"/>
        <v/>
      </c>
      <c r="AP96" s="62" t="str">
        <f t="shared" si="114"/>
        <v/>
      </c>
      <c r="AQ96" s="62" t="str">
        <f t="shared" si="115"/>
        <v/>
      </c>
      <c r="AR96" s="62" t="str">
        <f t="shared" si="116"/>
        <v/>
      </c>
      <c r="AS96" s="62" t="str">
        <f t="shared" si="117"/>
        <v/>
      </c>
      <c r="AT96" s="62" t="str">
        <f t="shared" si="118"/>
        <v/>
      </c>
      <c r="AU96" s="62" t="str">
        <f t="shared" si="119"/>
        <v/>
      </c>
      <c r="AV96" s="62" t="str">
        <f t="shared" si="120"/>
        <v/>
      </c>
      <c r="AW96" s="64"/>
      <c r="AX96" s="62">
        <f t="shared" si="121"/>
        <v>12</v>
      </c>
      <c r="AY96" s="62">
        <f t="shared" si="122"/>
        <v>17</v>
      </c>
      <c r="AZ96" s="62">
        <f t="shared" si="123"/>
        <v>15</v>
      </c>
      <c r="BA96" s="62">
        <f t="shared" si="126"/>
        <v>15</v>
      </c>
      <c r="BB96" s="62">
        <f t="shared" si="127"/>
        <v>18</v>
      </c>
      <c r="BC96" s="62">
        <f t="shared" si="128"/>
        <v>16</v>
      </c>
      <c r="BD96" s="62" t="str">
        <f t="shared" si="129"/>
        <v/>
      </c>
      <c r="BE96" s="62">
        <f t="shared" si="130"/>
        <v>16</v>
      </c>
      <c r="BF96" s="62">
        <f t="shared" si="131"/>
        <v>17</v>
      </c>
      <c r="BG96" s="62" t="str">
        <f t="shared" si="132"/>
        <v/>
      </c>
    </row>
    <row r="97" spans="1:60" x14ac:dyDescent="0.2">
      <c r="A97" s="9">
        <v>12</v>
      </c>
      <c r="B97" s="10" t="s">
        <v>2236</v>
      </c>
      <c r="C97" s="50" t="s">
        <v>28</v>
      </c>
      <c r="D97" s="11">
        <f>VLOOKUP($B97,'RD Peer Performance'!$B$1:$K$68,Ranking!D$1,)</f>
        <v>5.62</v>
      </c>
      <c r="E97" s="11">
        <f>VLOOKUP($B97,'RD Peer Performance'!$B$1:$K$68,Ranking!E$1,)</f>
        <v>0.97</v>
      </c>
      <c r="F97" s="11">
        <f>VLOOKUP($B97,'RD Peer Performance'!$B$1:$K$68,Ranking!F$1,)</f>
        <v>0.13</v>
      </c>
      <c r="G97" s="11">
        <f>VLOOKUP($B97,'RD Peer Performance'!$B$1:$K$68,Ranking!G$1,)</f>
        <v>0.97</v>
      </c>
      <c r="H97" s="11">
        <f>VLOOKUP($B97,'RD Peer Performance'!$B$1:$K$68,Ranking!H$1,)</f>
        <v>4.74</v>
      </c>
      <c r="I97" s="11">
        <f>VLOOKUP($B97,'RD Peer Performance'!$B$1:$K$68,Ranking!I$1,)</f>
        <v>3.17</v>
      </c>
      <c r="J97" s="11">
        <f>VLOOKUP($B97,'RD Peer Performance'!$B$1:$K$68,Ranking!J$1,)</f>
        <v>8.8800000000000008</v>
      </c>
      <c r="K97" s="50" t="s">
        <v>28</v>
      </c>
      <c r="L97" s="11">
        <f>VLOOKUP($B97,'RD Peer Performance'!$B$1:$K$79,Ranking!L$1,)</f>
        <v>6.3</v>
      </c>
      <c r="M97" s="11">
        <f>VLOOKUP($B97,'RD Peer Performance'!$B$1:$K$79,Ranking!M$1,)</f>
        <v>10.050000000000001</v>
      </c>
      <c r="N97" s="50" t="s">
        <v>28</v>
      </c>
      <c r="O97" s="19">
        <v>131.2997</v>
      </c>
      <c r="P97" s="13"/>
      <c r="Q97" s="16"/>
      <c r="R97" s="15"/>
      <c r="S97" s="27"/>
      <c r="T97" s="15"/>
      <c r="U97" s="15"/>
      <c r="V97" s="15"/>
      <c r="W97" s="15"/>
      <c r="X97" s="15"/>
      <c r="Y97" s="15"/>
      <c r="Z97" s="15"/>
      <c r="AA97" s="32"/>
      <c r="AB97" s="62" t="str">
        <f t="shared" si="125"/>
        <v/>
      </c>
      <c r="AC97" s="62">
        <f t="shared" si="102"/>
        <v>36.84210526315789</v>
      </c>
      <c r="AD97" s="62">
        <f t="shared" si="103"/>
        <v>21.052631578947366</v>
      </c>
      <c r="AE97" s="62">
        <f t="shared" si="104"/>
        <v>57.894736842105267</v>
      </c>
      <c r="AF97" s="62">
        <f t="shared" si="105"/>
        <v>52.631578947368418</v>
      </c>
      <c r="AG97" s="62">
        <f t="shared" si="106"/>
        <v>36.84210526315789</v>
      </c>
      <c r="AH97" s="62" t="str">
        <f t="shared" si="107"/>
        <v/>
      </c>
      <c r="AI97" s="62">
        <f t="shared" si="108"/>
        <v>15.789473684210526</v>
      </c>
      <c r="AJ97" s="62">
        <f t="shared" si="109"/>
        <v>21.052631578947366</v>
      </c>
      <c r="AK97" s="62" t="str">
        <f t="shared" si="110"/>
        <v/>
      </c>
      <c r="AL97" s="64"/>
      <c r="AM97" s="62" t="str">
        <f t="shared" si="111"/>
        <v/>
      </c>
      <c r="AN97" s="62" t="str">
        <f t="shared" si="112"/>
        <v/>
      </c>
      <c r="AO97" s="62" t="str">
        <f t="shared" si="113"/>
        <v/>
      </c>
      <c r="AP97" s="62" t="str">
        <f t="shared" si="114"/>
        <v/>
      </c>
      <c r="AQ97" s="62" t="str">
        <f t="shared" si="115"/>
        <v/>
      </c>
      <c r="AR97" s="62" t="str">
        <f t="shared" si="116"/>
        <v/>
      </c>
      <c r="AS97" s="62" t="str">
        <f t="shared" si="117"/>
        <v/>
      </c>
      <c r="AT97" s="62" t="str">
        <f t="shared" si="118"/>
        <v/>
      </c>
      <c r="AU97" s="62" t="str">
        <f t="shared" si="119"/>
        <v/>
      </c>
      <c r="AV97" s="62" t="str">
        <f t="shared" si="120"/>
        <v/>
      </c>
      <c r="AW97" s="64"/>
      <c r="AX97" s="62" t="str">
        <f t="shared" si="121"/>
        <v/>
      </c>
      <c r="AY97" s="62">
        <f t="shared" si="122"/>
        <v>8</v>
      </c>
      <c r="AZ97" s="62">
        <f t="shared" si="123"/>
        <v>5</v>
      </c>
      <c r="BA97" s="62">
        <f t="shared" si="126"/>
        <v>12</v>
      </c>
      <c r="BB97" s="62">
        <f t="shared" si="127"/>
        <v>11</v>
      </c>
      <c r="BC97" s="62">
        <f t="shared" si="128"/>
        <v>8</v>
      </c>
      <c r="BD97" s="62" t="str">
        <f t="shared" si="129"/>
        <v/>
      </c>
      <c r="BE97" s="62">
        <f t="shared" si="130"/>
        <v>4</v>
      </c>
      <c r="BF97" s="62">
        <f t="shared" si="131"/>
        <v>5</v>
      </c>
      <c r="BG97" s="62" t="str">
        <f t="shared" si="132"/>
        <v/>
      </c>
    </row>
    <row r="98" spans="1:60" x14ac:dyDescent="0.2">
      <c r="A98" s="9">
        <v>13</v>
      </c>
      <c r="B98" s="10" t="s">
        <v>2624</v>
      </c>
      <c r="C98" s="50" t="s">
        <v>28</v>
      </c>
      <c r="D98" s="11">
        <f>VLOOKUP($B98,'RD Peer Performance'!$B$1:$K$68,Ranking!D$1,)</f>
        <v>5.67</v>
      </c>
      <c r="E98" s="11">
        <f>VLOOKUP($B98,'RD Peer Performance'!$B$1:$K$68,Ranking!E$1,)</f>
        <v>0.65</v>
      </c>
      <c r="F98" s="11">
        <f>VLOOKUP($B98,'RD Peer Performance'!$B$1:$K$68,Ranking!F$1,)</f>
        <v>0.04</v>
      </c>
      <c r="G98" s="11">
        <f>VLOOKUP($B98,'RD Peer Performance'!$B$1:$K$68,Ranking!G$1,)</f>
        <v>0.65</v>
      </c>
      <c r="H98" s="11">
        <f>VLOOKUP($B98,'RD Peer Performance'!$B$1:$K$68,Ranking!H$1,)</f>
        <v>4.97</v>
      </c>
      <c r="I98" s="11">
        <f>VLOOKUP($B98,'RD Peer Performance'!$B$1:$K$68,Ranking!I$1,)</f>
        <v>4.09</v>
      </c>
      <c r="J98" s="11">
        <f>VLOOKUP($B98,'RD Peer Performance'!$B$1:$K$68,Ranking!J$1,)</f>
        <v>8.8699999999999992</v>
      </c>
      <c r="K98" s="50" t="s">
        <v>28</v>
      </c>
      <c r="L98" s="11">
        <f>VLOOKUP($B98,'RD Peer Performance'!$B$1:$K$79,Ranking!L$1,)</f>
        <v>4.97</v>
      </c>
      <c r="M98" s="11">
        <f>VLOOKUP($B98,'RD Peer Performance'!$B$1:$K$79,Ranking!M$1,)</f>
        <v>8.59</v>
      </c>
      <c r="N98" s="50" t="s">
        <v>28</v>
      </c>
      <c r="O98" s="19">
        <v>161.89850000000001</v>
      </c>
      <c r="P98" s="13"/>
      <c r="Q98" s="16"/>
      <c r="R98" s="15"/>
      <c r="S98" s="27"/>
      <c r="T98" s="15"/>
      <c r="U98" s="15"/>
      <c r="V98" s="15"/>
      <c r="W98" s="15"/>
      <c r="X98" s="15"/>
      <c r="Y98" s="15"/>
      <c r="Z98" s="15"/>
      <c r="AA98" s="32"/>
      <c r="AB98" s="62" t="str">
        <f t="shared" si="125"/>
        <v/>
      </c>
      <c r="AC98" s="62">
        <f t="shared" si="102"/>
        <v>31.578947368421051</v>
      </c>
      <c r="AD98" s="62">
        <f t="shared" si="103"/>
        <v>36.84210526315789</v>
      </c>
      <c r="AE98" s="62">
        <f t="shared" si="104"/>
        <v>42.105263157894733</v>
      </c>
      <c r="AF98" s="62">
        <f t="shared" si="105"/>
        <v>26.315789473684209</v>
      </c>
      <c r="AG98" s="62">
        <f t="shared" si="106"/>
        <v>42.105263157894733</v>
      </c>
      <c r="AH98" s="62" t="str">
        <f t="shared" si="107"/>
        <v/>
      </c>
      <c r="AI98" s="62">
        <f t="shared" si="108"/>
        <v>63.157894736842103</v>
      </c>
      <c r="AJ98" s="62">
        <f t="shared" si="109"/>
        <v>47.368421052631575</v>
      </c>
      <c r="AK98" s="62" t="str">
        <f t="shared" si="110"/>
        <v/>
      </c>
      <c r="AL98" s="64"/>
      <c r="AM98" s="62" t="str">
        <f t="shared" si="111"/>
        <v/>
      </c>
      <c r="AN98" s="62" t="str">
        <f t="shared" si="112"/>
        <v/>
      </c>
      <c r="AO98" s="62" t="str">
        <f t="shared" si="113"/>
        <v/>
      </c>
      <c r="AP98" s="62" t="str">
        <f t="shared" si="114"/>
        <v/>
      </c>
      <c r="AQ98" s="62" t="str">
        <f t="shared" si="115"/>
        <v/>
      </c>
      <c r="AR98" s="62" t="str">
        <f t="shared" si="116"/>
        <v/>
      </c>
      <c r="AS98" s="62" t="str">
        <f t="shared" si="117"/>
        <v/>
      </c>
      <c r="AT98" s="62" t="str">
        <f t="shared" si="118"/>
        <v/>
      </c>
      <c r="AU98" s="62" t="str">
        <f t="shared" si="119"/>
        <v/>
      </c>
      <c r="AV98" s="62" t="str">
        <f t="shared" si="120"/>
        <v/>
      </c>
      <c r="AW98" s="64"/>
      <c r="AX98" s="62" t="str">
        <f t="shared" si="121"/>
        <v/>
      </c>
      <c r="AY98" s="62">
        <f t="shared" si="122"/>
        <v>7</v>
      </c>
      <c r="AZ98" s="62">
        <f t="shared" si="123"/>
        <v>8</v>
      </c>
      <c r="BA98" s="62">
        <f t="shared" si="126"/>
        <v>9</v>
      </c>
      <c r="BB98" s="62">
        <f t="shared" si="127"/>
        <v>6</v>
      </c>
      <c r="BC98" s="62">
        <f t="shared" si="128"/>
        <v>9</v>
      </c>
      <c r="BD98" s="62" t="str">
        <f t="shared" si="129"/>
        <v/>
      </c>
      <c r="BE98" s="62">
        <f t="shared" si="130"/>
        <v>13</v>
      </c>
      <c r="BF98" s="62">
        <f t="shared" si="131"/>
        <v>10</v>
      </c>
      <c r="BG98" s="62" t="str">
        <f t="shared" si="132"/>
        <v/>
      </c>
    </row>
    <row r="99" spans="1:60" x14ac:dyDescent="0.2">
      <c r="A99" s="9">
        <v>14</v>
      </c>
      <c r="B99" s="10" t="s">
        <v>34</v>
      </c>
      <c r="C99" s="50">
        <f>VLOOKUP($B99,'Peers-Inc or Ho'!$C$91:$G$107,5,FALSE)</f>
        <v>-6.4618501012829205E-2</v>
      </c>
      <c r="D99" s="11">
        <f>VLOOKUP($B99,'RD Peer Performance'!$B$1:$K$68,Ranking!D$1,)</f>
        <v>-0.22</v>
      </c>
      <c r="E99" s="11">
        <f>VLOOKUP($B99,'RD Peer Performance'!$B$1:$K$68,Ranking!E$1,)</f>
        <v>-0.49</v>
      </c>
      <c r="F99" s="11">
        <f>VLOOKUP($B99,'RD Peer Performance'!$B$1:$K$68,Ranking!F$1,)</f>
        <v>-0.02</v>
      </c>
      <c r="G99" s="11">
        <f>VLOOKUP($B99,'RD Peer Performance'!$B$1:$K$68,Ranking!G$1,)</f>
        <v>-0.49</v>
      </c>
      <c r="H99" s="11">
        <f>VLOOKUP($B99,'RD Peer Performance'!$B$1:$K$68,Ranking!H$1,)</f>
        <v>0.84</v>
      </c>
      <c r="I99" s="11">
        <f>VLOOKUP($B99,'RD Peer Performance'!$B$1:$K$68,Ranking!I$1,)</f>
        <v>-1.24</v>
      </c>
      <c r="J99" s="11">
        <f>VLOOKUP($B99,'RD Peer Performance'!$B$1:$K$68,Ranking!J$1,)</f>
        <v>0.56999999999999995</v>
      </c>
      <c r="K99" s="50" t="s">
        <v>28</v>
      </c>
      <c r="L99" s="11">
        <f>VLOOKUP($B99,'RD Peer Performance'!$B$1:$K$79,Ranking!L$1,)</f>
        <v>-0.59</v>
      </c>
      <c r="M99" s="11">
        <f>VLOOKUP($B99,'RD Peer Performance'!$B$1:$K$79,Ranking!M$1,)</f>
        <v>1.25</v>
      </c>
      <c r="N99" s="50" t="s">
        <v>28</v>
      </c>
      <c r="O99" s="19"/>
      <c r="P99" s="13"/>
      <c r="Q99" s="16"/>
      <c r="R99" s="15"/>
      <c r="S99" s="27"/>
      <c r="T99" s="15"/>
      <c r="U99" s="15"/>
      <c r="V99" s="15"/>
      <c r="W99" s="15"/>
      <c r="X99" s="15"/>
      <c r="Y99" s="15"/>
      <c r="Z99" s="15"/>
      <c r="AA99" s="32"/>
      <c r="AB99" s="62">
        <f t="shared" si="125"/>
        <v>92.857142857142861</v>
      </c>
      <c r="AC99" s="62">
        <f t="shared" si="102"/>
        <v>94.73684210526315</v>
      </c>
      <c r="AD99" s="62">
        <f t="shared" si="103"/>
        <v>94.73684210526315</v>
      </c>
      <c r="AE99" s="62">
        <f t="shared" si="104"/>
        <v>100</v>
      </c>
      <c r="AF99" s="62">
        <f t="shared" si="105"/>
        <v>94.73684210526315</v>
      </c>
      <c r="AG99" s="62">
        <f t="shared" si="106"/>
        <v>94.73684210526315</v>
      </c>
      <c r="AH99" s="62" t="str">
        <f t="shared" si="107"/>
        <v/>
      </c>
      <c r="AI99" s="62">
        <f t="shared" si="108"/>
        <v>84.210526315789465</v>
      </c>
      <c r="AJ99" s="62">
        <f t="shared" si="109"/>
        <v>78.94736842105263</v>
      </c>
      <c r="AK99" s="62" t="str">
        <f t="shared" si="110"/>
        <v/>
      </c>
      <c r="AL99" s="64"/>
      <c r="AM99" s="62" t="str">
        <f t="shared" si="111"/>
        <v/>
      </c>
      <c r="AN99" s="62" t="str">
        <f t="shared" si="112"/>
        <v/>
      </c>
      <c r="AO99" s="62" t="str">
        <f t="shared" si="113"/>
        <v/>
      </c>
      <c r="AP99" s="62" t="str">
        <f t="shared" si="114"/>
        <v/>
      </c>
      <c r="AQ99" s="62" t="str">
        <f t="shared" si="115"/>
        <v/>
      </c>
      <c r="AR99" s="62" t="str">
        <f t="shared" si="116"/>
        <v/>
      </c>
      <c r="AS99" s="62" t="str">
        <f t="shared" si="117"/>
        <v/>
      </c>
      <c r="AT99" s="62" t="str">
        <f t="shared" si="118"/>
        <v/>
      </c>
      <c r="AU99" s="62" t="str">
        <f t="shared" si="119"/>
        <v/>
      </c>
      <c r="AV99" s="62" t="str">
        <f t="shared" si="120"/>
        <v/>
      </c>
      <c r="AW99" s="64"/>
      <c r="AX99" s="62">
        <f t="shared" si="121"/>
        <v>14</v>
      </c>
      <c r="AY99" s="62">
        <f t="shared" si="122"/>
        <v>19</v>
      </c>
      <c r="AZ99" s="62">
        <f t="shared" si="123"/>
        <v>19</v>
      </c>
      <c r="BA99" s="62">
        <f t="shared" si="126"/>
        <v>20</v>
      </c>
      <c r="BB99" s="62">
        <f t="shared" si="127"/>
        <v>19</v>
      </c>
      <c r="BC99" s="62">
        <f t="shared" si="128"/>
        <v>19</v>
      </c>
      <c r="BD99" s="62" t="str">
        <f t="shared" si="129"/>
        <v/>
      </c>
      <c r="BE99" s="62">
        <f t="shared" si="130"/>
        <v>17</v>
      </c>
      <c r="BF99" s="62">
        <f t="shared" si="131"/>
        <v>16</v>
      </c>
      <c r="BG99" s="62" t="str">
        <f t="shared" si="132"/>
        <v/>
      </c>
    </row>
    <row r="100" spans="1:60" x14ac:dyDescent="0.2">
      <c r="A100" s="9">
        <v>15</v>
      </c>
      <c r="B100" s="10" t="s">
        <v>33</v>
      </c>
      <c r="C100" s="50">
        <f>VLOOKUP($B100,'Peers-Inc or Ho'!$C$91:$G$107,5,FALSE)</f>
        <v>-6.3040444485020844E-2</v>
      </c>
      <c r="D100" s="11">
        <f>VLOOKUP($B100,'RD Peer Performance'!$B$1:$K$68,Ranking!D$1,)</f>
        <v>1.1200000000000001</v>
      </c>
      <c r="E100" s="11">
        <f>VLOOKUP($B100,'RD Peer Performance'!$B$1:$K$68,Ranking!E$1,)</f>
        <v>0.5</v>
      </c>
      <c r="F100" s="11">
        <f>VLOOKUP($B100,'RD Peer Performance'!$B$1:$K$68,Ranking!F$1,)</f>
        <v>0.12</v>
      </c>
      <c r="G100" s="11">
        <f>VLOOKUP($B100,'RD Peer Performance'!$B$1:$K$68,Ranking!G$1,)</f>
        <v>0.5</v>
      </c>
      <c r="H100" s="11">
        <f>VLOOKUP($B100,'RD Peer Performance'!$B$1:$K$68,Ranking!H$1,)</f>
        <v>5.48</v>
      </c>
      <c r="I100" s="11">
        <f>VLOOKUP($B100,'RD Peer Performance'!$B$1:$K$68,Ranking!I$1,)</f>
        <v>-0.37</v>
      </c>
      <c r="J100" s="11">
        <f>VLOOKUP($B100,'RD Peer Performance'!$B$1:$K$68,Ranking!J$1,)</f>
        <v>2.33</v>
      </c>
      <c r="K100" s="50" t="s">
        <v>28</v>
      </c>
      <c r="L100" s="11">
        <f>VLOOKUP($B100,'RD Peer Performance'!$B$1:$K$79,Ranking!L$1,)</f>
        <v>-0.63</v>
      </c>
      <c r="M100" s="11">
        <f>VLOOKUP($B100,'RD Peer Performance'!$B$1:$K$79,Ranking!M$1,)</f>
        <v>1.57</v>
      </c>
      <c r="N100" s="50" t="s">
        <v>28</v>
      </c>
      <c r="O100" s="19"/>
      <c r="P100" s="13"/>
      <c r="Q100" s="16"/>
      <c r="R100" s="15"/>
      <c r="S100" s="27"/>
      <c r="T100" s="15"/>
      <c r="U100" s="15"/>
      <c r="V100" s="15"/>
      <c r="W100" s="15"/>
      <c r="X100" s="15"/>
      <c r="Y100" s="15"/>
      <c r="Z100" s="15"/>
      <c r="AA100" s="32"/>
      <c r="AB100" s="62">
        <f t="shared" si="125"/>
        <v>85.714285714285708</v>
      </c>
      <c r="AC100" s="62">
        <f t="shared" si="102"/>
        <v>73.68421052631578</v>
      </c>
      <c r="AD100" s="62">
        <f t="shared" si="103"/>
        <v>52.631578947368418</v>
      </c>
      <c r="AE100" s="62">
        <f t="shared" si="104"/>
        <v>21.052631578947366</v>
      </c>
      <c r="AF100" s="62">
        <f t="shared" si="105"/>
        <v>78.94736842105263</v>
      </c>
      <c r="AG100" s="62">
        <f t="shared" si="106"/>
        <v>73.68421052631578</v>
      </c>
      <c r="AH100" s="62" t="str">
        <f t="shared" si="107"/>
        <v/>
      </c>
      <c r="AI100" s="62">
        <f t="shared" si="108"/>
        <v>89.473684210526315</v>
      </c>
      <c r="AJ100" s="62">
        <f t="shared" si="109"/>
        <v>73.68421052631578</v>
      </c>
      <c r="AK100" s="62" t="str">
        <f t="shared" si="110"/>
        <v/>
      </c>
      <c r="AL100" s="64"/>
      <c r="AM100" s="62" t="str">
        <f t="shared" si="111"/>
        <v/>
      </c>
      <c r="AN100" s="62" t="str">
        <f t="shared" si="112"/>
        <v/>
      </c>
      <c r="AO100" s="62" t="str">
        <f t="shared" si="113"/>
        <v/>
      </c>
      <c r="AP100" s="62" t="str">
        <f t="shared" si="114"/>
        <v/>
      </c>
      <c r="AQ100" s="62" t="str">
        <f t="shared" si="115"/>
        <v/>
      </c>
      <c r="AR100" s="62" t="str">
        <f t="shared" si="116"/>
        <v/>
      </c>
      <c r="AS100" s="62" t="str">
        <f t="shared" si="117"/>
        <v/>
      </c>
      <c r="AT100" s="62" t="str">
        <f t="shared" si="118"/>
        <v/>
      </c>
      <c r="AU100" s="62" t="str">
        <f t="shared" si="119"/>
        <v/>
      </c>
      <c r="AV100" s="62" t="str">
        <f t="shared" si="120"/>
        <v/>
      </c>
      <c r="AW100" s="64"/>
      <c r="AX100" s="62">
        <f t="shared" si="121"/>
        <v>13</v>
      </c>
      <c r="AY100" s="62">
        <f t="shared" si="122"/>
        <v>15</v>
      </c>
      <c r="AZ100" s="62">
        <f t="shared" si="123"/>
        <v>11</v>
      </c>
      <c r="BA100" s="62">
        <f t="shared" si="126"/>
        <v>5</v>
      </c>
      <c r="BB100" s="62">
        <f t="shared" si="127"/>
        <v>16</v>
      </c>
      <c r="BC100" s="62">
        <f t="shared" si="128"/>
        <v>15</v>
      </c>
      <c r="BD100" s="62" t="str">
        <f t="shared" si="129"/>
        <v/>
      </c>
      <c r="BE100" s="62">
        <f t="shared" si="130"/>
        <v>18</v>
      </c>
      <c r="BF100" s="62">
        <f t="shared" si="131"/>
        <v>15</v>
      </c>
      <c r="BG100" s="62" t="str">
        <f t="shared" si="132"/>
        <v/>
      </c>
    </row>
    <row r="101" spans="1:60" x14ac:dyDescent="0.2">
      <c r="A101" s="9">
        <v>16</v>
      </c>
      <c r="B101" s="10" t="s">
        <v>30</v>
      </c>
      <c r="C101" s="50">
        <f>VLOOKUP($B101,'Peers-Inc or Ho'!$C$91:$G$107,5,FALSE)</f>
        <v>0.37471881576083027</v>
      </c>
      <c r="D101" s="11">
        <f>VLOOKUP($B101,'RD Peer Performance'!$B$1:$K$68,Ranking!D$1,)</f>
        <v>4.17</v>
      </c>
      <c r="E101" s="11">
        <f>VLOOKUP($B101,'RD Peer Performance'!$B$1:$K$68,Ranking!E$1,)</f>
        <v>-7.0000000000000007E-2</v>
      </c>
      <c r="F101" s="11">
        <f>VLOOKUP($B101,'RD Peer Performance'!$B$1:$K$68,Ranking!F$1,)</f>
        <v>0.02</v>
      </c>
      <c r="G101" s="11">
        <f>VLOOKUP($B101,'RD Peer Performance'!$B$1:$K$68,Ranking!G$1,)</f>
        <v>-7.0000000000000007E-2</v>
      </c>
      <c r="H101" s="11">
        <f>VLOOKUP($B101,'RD Peer Performance'!$B$1:$K$68,Ranking!H$1,)</f>
        <v>3.82</v>
      </c>
      <c r="I101" s="11">
        <f>VLOOKUP($B101,'RD Peer Performance'!$B$1:$K$68,Ranking!I$1,)</f>
        <v>2.96</v>
      </c>
      <c r="J101" s="11">
        <f>VLOOKUP($B101,'RD Peer Performance'!$B$1:$K$68,Ranking!J$1,)</f>
        <v>7.79</v>
      </c>
      <c r="K101" s="50" t="s">
        <v>28</v>
      </c>
      <c r="L101" s="11">
        <f>VLOOKUP($B101,'RD Peer Performance'!$B$1:$K$79,Ranking!L$1,)</f>
        <v>5.59</v>
      </c>
      <c r="M101" s="11">
        <f>VLOOKUP($B101,'RD Peer Performance'!$B$1:$K$79,Ranking!M$1,)</f>
        <v>8.4</v>
      </c>
      <c r="N101" s="50" t="s">
        <v>28</v>
      </c>
      <c r="O101" s="19"/>
      <c r="P101" s="13"/>
      <c r="Q101" s="16"/>
      <c r="R101" s="15"/>
      <c r="S101" s="27"/>
      <c r="T101" s="15"/>
      <c r="U101" s="15"/>
      <c r="V101" s="15"/>
      <c r="W101" s="15"/>
      <c r="X101" s="15"/>
      <c r="Y101" s="15"/>
      <c r="Z101" s="15"/>
      <c r="AA101" s="32"/>
      <c r="AB101" s="62">
        <f t="shared" si="125"/>
        <v>35.714285714285715</v>
      </c>
      <c r="AC101" s="62">
        <f t="shared" si="102"/>
        <v>57.894736842105267</v>
      </c>
      <c r="AD101" s="62">
        <f t="shared" si="103"/>
        <v>78.94736842105263</v>
      </c>
      <c r="AE101" s="62">
        <f t="shared" si="104"/>
        <v>63.157894736842103</v>
      </c>
      <c r="AF101" s="62">
        <f t="shared" si="105"/>
        <v>57.894736842105267</v>
      </c>
      <c r="AG101" s="62">
        <f t="shared" si="106"/>
        <v>57.894736842105267</v>
      </c>
      <c r="AH101" s="62" t="str">
        <f t="shared" si="107"/>
        <v/>
      </c>
      <c r="AI101" s="62">
        <f t="shared" si="108"/>
        <v>52.631578947368418</v>
      </c>
      <c r="AJ101" s="62">
        <f t="shared" si="109"/>
        <v>57.894736842105267</v>
      </c>
      <c r="AK101" s="62" t="str">
        <f t="shared" si="110"/>
        <v/>
      </c>
      <c r="AL101" s="64"/>
      <c r="AM101" s="62" t="str">
        <f t="shared" si="111"/>
        <v/>
      </c>
      <c r="AN101" s="62" t="str">
        <f t="shared" si="112"/>
        <v/>
      </c>
      <c r="AO101" s="62" t="str">
        <f t="shared" si="113"/>
        <v/>
      </c>
      <c r="AP101" s="62" t="str">
        <f t="shared" si="114"/>
        <v/>
      </c>
      <c r="AQ101" s="62" t="str">
        <f t="shared" si="115"/>
        <v/>
      </c>
      <c r="AR101" s="62" t="str">
        <f t="shared" si="116"/>
        <v/>
      </c>
      <c r="AS101" s="62" t="str">
        <f t="shared" si="117"/>
        <v/>
      </c>
      <c r="AT101" s="62" t="str">
        <f t="shared" si="118"/>
        <v/>
      </c>
      <c r="AU101" s="62" t="str">
        <f t="shared" si="119"/>
        <v/>
      </c>
      <c r="AV101" s="62" t="str">
        <f t="shared" si="120"/>
        <v/>
      </c>
      <c r="AW101" s="64"/>
      <c r="AX101" s="62">
        <f t="shared" si="121"/>
        <v>6</v>
      </c>
      <c r="AY101" s="62">
        <f t="shared" si="122"/>
        <v>12</v>
      </c>
      <c r="AZ101" s="62">
        <f t="shared" si="123"/>
        <v>16</v>
      </c>
      <c r="BA101" s="62">
        <f t="shared" si="126"/>
        <v>13</v>
      </c>
      <c r="BB101" s="62">
        <f t="shared" si="127"/>
        <v>12</v>
      </c>
      <c r="BC101" s="62">
        <f t="shared" si="128"/>
        <v>12</v>
      </c>
      <c r="BD101" s="62" t="str">
        <f t="shared" si="129"/>
        <v/>
      </c>
      <c r="BE101" s="62">
        <f t="shared" si="130"/>
        <v>11</v>
      </c>
      <c r="BF101" s="62">
        <f t="shared" si="131"/>
        <v>12</v>
      </c>
      <c r="BG101" s="62" t="str">
        <f t="shared" si="132"/>
        <v/>
      </c>
    </row>
    <row r="102" spans="1:60" x14ac:dyDescent="0.2">
      <c r="A102" s="9">
        <v>17</v>
      </c>
      <c r="B102" s="10" t="s">
        <v>147</v>
      </c>
      <c r="C102" s="50">
        <f>VLOOKUP($B102,'Peers-Inc or Ho'!$C$91:$G$107,5,FALSE)</f>
        <v>-0.15529250958647692</v>
      </c>
      <c r="D102" s="11">
        <f>VLOOKUP($B102,'RD Peer Performance'!$B$1:$K$68,Ranking!D$1,)</f>
        <v>-0.31</v>
      </c>
      <c r="E102" s="11">
        <f>VLOOKUP($B102,'RD Peer Performance'!$B$1:$K$68,Ranking!E$1,)</f>
        <v>-1.91</v>
      </c>
      <c r="F102" s="11">
        <f>VLOOKUP($B102,'RD Peer Performance'!$B$1:$K$68,Ranking!F$1,)</f>
        <v>0.43</v>
      </c>
      <c r="G102" s="11">
        <f>VLOOKUP($B102,'RD Peer Performance'!$B$1:$K$68,Ranking!G$1,)</f>
        <v>-1.91</v>
      </c>
      <c r="H102" s="11">
        <f>VLOOKUP($B102,'RD Peer Performance'!$B$1:$K$68,Ranking!H$1,)</f>
        <v>1.38</v>
      </c>
      <c r="I102" s="11">
        <f>VLOOKUP($B102,'RD Peer Performance'!$B$1:$K$68,Ranking!I$1,)</f>
        <v>-1.9</v>
      </c>
      <c r="J102" s="11">
        <f>VLOOKUP($B102,'RD Peer Performance'!$B$1:$K$68,Ranking!J$1,)</f>
        <v>0.56000000000000005</v>
      </c>
      <c r="K102" s="50" t="s">
        <v>28</v>
      </c>
      <c r="L102" s="11">
        <f>VLOOKUP($B102,'RD Peer Performance'!$B$1:$K$79,Ranking!L$1,)</f>
        <v>-1.84</v>
      </c>
      <c r="M102" s="11">
        <f>VLOOKUP($B102,'RD Peer Performance'!$B$1:$K$79,Ranking!M$1,)</f>
        <v>0.34</v>
      </c>
      <c r="N102" s="50" t="s">
        <v>28</v>
      </c>
      <c r="O102" s="19">
        <v>306.7638</v>
      </c>
      <c r="P102" s="13"/>
      <c r="Q102" s="16"/>
      <c r="R102" s="15"/>
      <c r="S102" s="27"/>
      <c r="T102" s="15"/>
      <c r="U102" s="15"/>
      <c r="V102" s="15"/>
      <c r="W102" s="15"/>
      <c r="X102" s="15"/>
      <c r="Y102" s="15"/>
      <c r="Z102" s="15"/>
      <c r="AA102" s="32"/>
      <c r="AB102" s="62">
        <f t="shared" si="125"/>
        <v>100</v>
      </c>
      <c r="AC102" s="62">
        <f t="shared" si="102"/>
        <v>100</v>
      </c>
      <c r="AD102" s="62">
        <f t="shared" si="103"/>
        <v>100</v>
      </c>
      <c r="AE102" s="62">
        <f t="shared" si="104"/>
        <v>89.473684210526315</v>
      </c>
      <c r="AF102" s="62">
        <f t="shared" si="105"/>
        <v>100</v>
      </c>
      <c r="AG102" s="62">
        <f t="shared" si="106"/>
        <v>100</v>
      </c>
      <c r="AH102" s="62" t="str">
        <f t="shared" si="107"/>
        <v/>
      </c>
      <c r="AI102" s="62">
        <f t="shared" si="108"/>
        <v>94.73684210526315</v>
      </c>
      <c r="AJ102" s="62">
        <f t="shared" si="109"/>
        <v>94.73684210526315</v>
      </c>
      <c r="AK102" s="62" t="str">
        <f t="shared" si="110"/>
        <v/>
      </c>
      <c r="AL102" s="64"/>
      <c r="AM102" s="62" t="str">
        <f t="shared" si="111"/>
        <v/>
      </c>
      <c r="AN102" s="62" t="str">
        <f t="shared" si="112"/>
        <v/>
      </c>
      <c r="AO102" s="62" t="str">
        <f t="shared" si="113"/>
        <v/>
      </c>
      <c r="AP102" s="62" t="str">
        <f t="shared" si="114"/>
        <v/>
      </c>
      <c r="AQ102" s="62" t="str">
        <f t="shared" si="115"/>
        <v/>
      </c>
      <c r="AR102" s="62" t="str">
        <f t="shared" si="116"/>
        <v/>
      </c>
      <c r="AS102" s="62" t="str">
        <f t="shared" si="117"/>
        <v/>
      </c>
      <c r="AT102" s="62" t="str">
        <f t="shared" si="118"/>
        <v/>
      </c>
      <c r="AU102" s="62" t="str">
        <f t="shared" si="119"/>
        <v/>
      </c>
      <c r="AV102" s="62" t="str">
        <f t="shared" si="120"/>
        <v/>
      </c>
      <c r="AW102" s="64"/>
      <c r="AX102" s="62">
        <f t="shared" si="121"/>
        <v>15</v>
      </c>
      <c r="AY102" s="62">
        <f t="shared" si="122"/>
        <v>20</v>
      </c>
      <c r="AZ102" s="62">
        <f t="shared" si="123"/>
        <v>20</v>
      </c>
      <c r="BA102" s="62">
        <f t="shared" si="126"/>
        <v>18</v>
      </c>
      <c r="BB102" s="62">
        <f t="shared" si="127"/>
        <v>20</v>
      </c>
      <c r="BC102" s="62">
        <f t="shared" si="128"/>
        <v>20</v>
      </c>
      <c r="BD102" s="62" t="str">
        <f t="shared" si="129"/>
        <v/>
      </c>
      <c r="BE102" s="62">
        <f t="shared" si="130"/>
        <v>19</v>
      </c>
      <c r="BF102" s="62">
        <f t="shared" si="131"/>
        <v>19</v>
      </c>
      <c r="BG102" s="62" t="str">
        <f t="shared" si="132"/>
        <v/>
      </c>
    </row>
    <row r="103" spans="1:60" x14ac:dyDescent="0.2">
      <c r="A103" s="9">
        <v>18</v>
      </c>
      <c r="B103" s="10" t="s">
        <v>2261</v>
      </c>
      <c r="C103" s="50">
        <f>VLOOKUP($B103,'Peers-Inc or Ho'!$C$91:$G$107,5,FALSE)</f>
        <v>0.25938173351779437</v>
      </c>
      <c r="D103" s="11">
        <f>VLOOKUP($B103,'RD Peer Performance'!$B$1:$K$68,Ranking!D$1,)</f>
        <v>3.28</v>
      </c>
      <c r="E103" s="11">
        <f>VLOOKUP($B103,'RD Peer Performance'!$B$1:$K$68,Ranking!E$1,)</f>
        <v>0.48</v>
      </c>
      <c r="F103" s="11">
        <f>VLOOKUP($B103,'RD Peer Performance'!$B$1:$K$68,Ranking!F$1,)</f>
        <v>-0.05</v>
      </c>
      <c r="G103" s="11">
        <f>VLOOKUP($B103,'RD Peer Performance'!$B$1:$K$68,Ranking!G$1,)</f>
        <v>0.48</v>
      </c>
      <c r="H103" s="11">
        <f>VLOOKUP($B103,'RD Peer Performance'!$B$1:$K$68,Ranking!H$1,)</f>
        <v>1.56</v>
      </c>
      <c r="I103" s="11">
        <f>VLOOKUP($B103,'RD Peer Performance'!$B$1:$K$68,Ranking!I$1,)</f>
        <v>1.21</v>
      </c>
      <c r="J103" s="11">
        <f>VLOOKUP($B103,'RD Peer Performance'!$B$1:$K$68,Ranking!J$1,)</f>
        <v>5.97</v>
      </c>
      <c r="K103" s="50" t="s">
        <v>28</v>
      </c>
      <c r="L103" s="11">
        <f>VLOOKUP($B103,'RD Peer Performance'!$B$1:$K$79,Ranking!L$1,)</f>
        <v>5.98</v>
      </c>
      <c r="M103" s="11">
        <f>VLOOKUP($B103,'RD Peer Performance'!$B$1:$K$79,Ranking!M$1,)</f>
        <v>6.46</v>
      </c>
      <c r="N103" s="50" t="s">
        <v>28</v>
      </c>
      <c r="O103" s="19">
        <v>28.436430000000001</v>
      </c>
      <c r="P103" s="13"/>
      <c r="Q103" s="16"/>
      <c r="R103" s="15"/>
      <c r="S103" s="27"/>
      <c r="T103" s="15"/>
      <c r="U103" s="15"/>
      <c r="V103" s="15"/>
      <c r="W103" s="15"/>
      <c r="X103" s="15"/>
      <c r="Y103" s="15"/>
      <c r="Z103" s="15"/>
      <c r="AA103" s="32"/>
      <c r="AB103" s="62">
        <f t="shared" si="125"/>
        <v>57.142857142857139</v>
      </c>
      <c r="AC103" s="62">
        <f t="shared" si="102"/>
        <v>63.157894736842103</v>
      </c>
      <c r="AD103" s="62">
        <f t="shared" si="103"/>
        <v>57.894736842105267</v>
      </c>
      <c r="AE103" s="62">
        <f t="shared" si="104"/>
        <v>84.210526315789465</v>
      </c>
      <c r="AF103" s="62">
        <f t="shared" si="105"/>
        <v>63.157894736842103</v>
      </c>
      <c r="AG103" s="62">
        <f t="shared" si="106"/>
        <v>63.157894736842103</v>
      </c>
      <c r="AH103" s="62" t="str">
        <f t="shared" si="107"/>
        <v/>
      </c>
      <c r="AI103" s="62">
        <f t="shared" si="108"/>
        <v>26.315789473684209</v>
      </c>
      <c r="AJ103" s="62">
        <f t="shared" si="109"/>
        <v>63.157894736842103</v>
      </c>
      <c r="AK103" s="62" t="str">
        <f t="shared" si="110"/>
        <v/>
      </c>
      <c r="AL103" s="64"/>
      <c r="AM103" s="62" t="str">
        <f t="shared" si="111"/>
        <v/>
      </c>
      <c r="AN103" s="62" t="str">
        <f t="shared" si="112"/>
        <v/>
      </c>
      <c r="AO103" s="62" t="str">
        <f t="shared" si="113"/>
        <v/>
      </c>
      <c r="AP103" s="62" t="str">
        <f t="shared" si="114"/>
        <v/>
      </c>
      <c r="AQ103" s="62" t="str">
        <f t="shared" si="115"/>
        <v/>
      </c>
      <c r="AR103" s="62" t="str">
        <f t="shared" si="116"/>
        <v/>
      </c>
      <c r="AS103" s="62" t="str">
        <f t="shared" si="117"/>
        <v/>
      </c>
      <c r="AT103" s="62" t="str">
        <f t="shared" si="118"/>
        <v/>
      </c>
      <c r="AU103" s="62" t="str">
        <f t="shared" si="119"/>
        <v/>
      </c>
      <c r="AV103" s="62" t="str">
        <f t="shared" si="120"/>
        <v/>
      </c>
      <c r="AW103" s="64"/>
      <c r="AX103" s="62">
        <f t="shared" si="121"/>
        <v>9</v>
      </c>
      <c r="AY103" s="62">
        <f t="shared" si="122"/>
        <v>13</v>
      </c>
      <c r="AZ103" s="62">
        <f t="shared" si="123"/>
        <v>12</v>
      </c>
      <c r="BA103" s="62">
        <f t="shared" si="126"/>
        <v>17</v>
      </c>
      <c r="BB103" s="62">
        <f t="shared" si="127"/>
        <v>13</v>
      </c>
      <c r="BC103" s="62">
        <f t="shared" si="128"/>
        <v>13</v>
      </c>
      <c r="BD103" s="62" t="str">
        <f t="shared" si="129"/>
        <v/>
      </c>
      <c r="BE103" s="62">
        <f t="shared" si="130"/>
        <v>6</v>
      </c>
      <c r="BF103" s="62">
        <f t="shared" si="131"/>
        <v>13</v>
      </c>
      <c r="BG103" s="62" t="str">
        <f t="shared" si="132"/>
        <v/>
      </c>
    </row>
    <row r="104" spans="1:60" x14ac:dyDescent="0.2">
      <c r="A104" s="9">
        <v>19</v>
      </c>
      <c r="B104" s="10" t="s">
        <v>2269</v>
      </c>
      <c r="C104" s="50" t="s">
        <v>28</v>
      </c>
      <c r="D104" s="11">
        <f>VLOOKUP($B104,'RD Peer Performance'!$B$1:$K$68,Ranking!D$1,)</f>
        <v>6.07</v>
      </c>
      <c r="E104" s="11">
        <f>VLOOKUP($B104,'RD Peer Performance'!$B$1:$K$68,Ranking!E$1,)</f>
        <v>1.05</v>
      </c>
      <c r="F104" s="11">
        <f>VLOOKUP($B104,'RD Peer Performance'!$B$1:$K$68,Ranking!F$1,)</f>
        <v>0.13</v>
      </c>
      <c r="G104" s="11">
        <f>VLOOKUP($B104,'RD Peer Performance'!$B$1:$K$68,Ranking!G$1,)</f>
        <v>1.05</v>
      </c>
      <c r="H104" s="11">
        <f>VLOOKUP($B104,'RD Peer Performance'!$B$1:$K$68,Ranking!H$1,)</f>
        <v>5.57</v>
      </c>
      <c r="I104" s="11">
        <f>VLOOKUP($B104,'RD Peer Performance'!$B$1:$K$68,Ranking!I$1,)</f>
        <v>3.95</v>
      </c>
      <c r="J104" s="11">
        <f>VLOOKUP($B104,'RD Peer Performance'!$B$1:$K$68,Ranking!J$1,)</f>
        <v>9.7899999999999991</v>
      </c>
      <c r="K104" s="50" t="s">
        <v>28</v>
      </c>
      <c r="L104" s="11">
        <f>VLOOKUP($B104,'RD Peer Performance'!$B$1:$K$79,Ranking!L$1,)</f>
        <v>6.68</v>
      </c>
      <c r="M104" s="11">
        <f>VLOOKUP($B104,'RD Peer Performance'!$B$1:$K$79,Ranking!M$1,)</f>
        <v>10.8</v>
      </c>
      <c r="N104" s="50" t="s">
        <v>28</v>
      </c>
      <c r="O104" s="19"/>
      <c r="P104" s="13"/>
      <c r="Q104" s="16"/>
      <c r="R104" s="15"/>
      <c r="S104" s="27"/>
      <c r="T104" s="15"/>
      <c r="U104" s="15"/>
      <c r="V104" s="15"/>
      <c r="W104" s="15"/>
      <c r="X104" s="15"/>
      <c r="Y104" s="15"/>
      <c r="Z104" s="15"/>
      <c r="AA104" s="32"/>
      <c r="AB104" s="62" t="str">
        <f t="shared" si="125"/>
        <v/>
      </c>
      <c r="AC104" s="62">
        <f t="shared" si="102"/>
        <v>10.526315789473683</v>
      </c>
      <c r="AD104" s="62">
        <f t="shared" si="103"/>
        <v>10.526315789473683</v>
      </c>
      <c r="AE104" s="62">
        <f t="shared" si="104"/>
        <v>10.526315789473683</v>
      </c>
      <c r="AF104" s="62">
        <f t="shared" si="105"/>
        <v>31.578947368421051</v>
      </c>
      <c r="AG104" s="62">
        <f t="shared" si="106"/>
        <v>10.526315789473683</v>
      </c>
      <c r="AH104" s="62" t="str">
        <f t="shared" si="107"/>
        <v/>
      </c>
      <c r="AI104" s="62">
        <f t="shared" si="108"/>
        <v>10.526315789473683</v>
      </c>
      <c r="AJ104" s="62">
        <f t="shared" si="109"/>
        <v>10.526315789473683</v>
      </c>
      <c r="AK104" s="62" t="str">
        <f t="shared" si="110"/>
        <v/>
      </c>
      <c r="AL104" s="64"/>
      <c r="AM104" s="62" t="str">
        <f t="shared" si="111"/>
        <v/>
      </c>
      <c r="AN104" s="62" t="str">
        <f t="shared" si="112"/>
        <v/>
      </c>
      <c r="AO104" s="62" t="str">
        <f t="shared" si="113"/>
        <v/>
      </c>
      <c r="AP104" s="62" t="str">
        <f t="shared" si="114"/>
        <v/>
      </c>
      <c r="AQ104" s="62" t="str">
        <f t="shared" si="115"/>
        <v/>
      </c>
      <c r="AR104" s="62" t="str">
        <f t="shared" si="116"/>
        <v/>
      </c>
      <c r="AS104" s="62" t="str">
        <f t="shared" si="117"/>
        <v/>
      </c>
      <c r="AT104" s="62" t="str">
        <f t="shared" si="118"/>
        <v/>
      </c>
      <c r="AU104" s="62" t="str">
        <f t="shared" si="119"/>
        <v/>
      </c>
      <c r="AV104" s="62" t="str">
        <f t="shared" si="120"/>
        <v/>
      </c>
      <c r="AW104" s="64"/>
      <c r="AX104" s="62" t="str">
        <f t="shared" si="121"/>
        <v/>
      </c>
      <c r="AY104" s="62">
        <f t="shared" si="122"/>
        <v>3</v>
      </c>
      <c r="AZ104" s="62">
        <f t="shared" si="123"/>
        <v>3</v>
      </c>
      <c r="BA104" s="62">
        <f t="shared" si="126"/>
        <v>3</v>
      </c>
      <c r="BB104" s="62">
        <f t="shared" si="127"/>
        <v>7</v>
      </c>
      <c r="BC104" s="62">
        <f t="shared" si="128"/>
        <v>3</v>
      </c>
      <c r="BD104" s="62" t="str">
        <f t="shared" si="129"/>
        <v/>
      </c>
      <c r="BE104" s="62">
        <f t="shared" si="130"/>
        <v>3</v>
      </c>
      <c r="BF104" s="62">
        <f t="shared" si="131"/>
        <v>3</v>
      </c>
      <c r="BG104" s="62" t="str">
        <f t="shared" si="132"/>
        <v/>
      </c>
    </row>
    <row r="105" spans="1:60" s="24" customFormat="1" ht="15" x14ac:dyDescent="0.25">
      <c r="A105" s="9">
        <v>20</v>
      </c>
      <c r="B105" s="10" t="s">
        <v>148</v>
      </c>
      <c r="C105" s="50">
        <f>VLOOKUP($B105,'Peers-Inc or Ho'!$C$91:$G$107,5,FALSE)</f>
        <v>2.8334518810106259E-2</v>
      </c>
      <c r="D105" s="11">
        <f>VLOOKUP($B105,'RD Peer Performance'!$B$1:$K$68,Ranking!D$1,)</f>
        <v>0.69</v>
      </c>
      <c r="E105" s="11">
        <f>VLOOKUP($B105,'RD Peer Performance'!$B$1:$K$68,Ranking!E$1,)</f>
        <v>0.39</v>
      </c>
      <c r="F105" s="11">
        <f>VLOOKUP($B105,'RD Peer Performance'!$B$1:$K$68,Ranking!F$1,)</f>
        <v>7.0000000000000007E-2</v>
      </c>
      <c r="G105" s="11">
        <f>VLOOKUP($B105,'RD Peer Performance'!$B$1:$K$68,Ranking!G$1,)</f>
        <v>0.39</v>
      </c>
      <c r="H105" s="11">
        <f>VLOOKUP($B105,'RD Peer Performance'!$B$1:$K$68,Ranking!H$1,)</f>
        <v>1.1599999999999999</v>
      </c>
      <c r="I105" s="11">
        <f>VLOOKUP($B105,'RD Peer Performance'!$B$1:$K$68,Ranking!I$1,)</f>
        <v>0.05</v>
      </c>
      <c r="J105" s="11">
        <f>VLOOKUP($B105,'RD Peer Performance'!$B$1:$K$68,Ranking!J$1,)</f>
        <v>1.22</v>
      </c>
      <c r="K105" s="50" t="s">
        <v>28</v>
      </c>
      <c r="L105" s="11">
        <f>VLOOKUP($B105,'RD Peer Performance'!$B$1:$K$79,Ranking!L$1,)</f>
        <v>-0.16</v>
      </c>
      <c r="M105" s="11">
        <f>VLOOKUP($B105,'RD Peer Performance'!$B$1:$K$79,Ranking!M$1,)</f>
        <v>0.4</v>
      </c>
      <c r="N105" s="50" t="s">
        <v>28</v>
      </c>
      <c r="O105" s="20" t="e">
        <v>#VALUE!</v>
      </c>
      <c r="P105" s="21"/>
      <c r="Q105" s="22"/>
      <c r="R105" s="23"/>
      <c r="S105" s="28"/>
      <c r="T105" s="23"/>
      <c r="U105" s="23"/>
      <c r="V105" s="23"/>
      <c r="W105" s="23"/>
      <c r="X105" s="23"/>
      <c r="Y105" s="23"/>
      <c r="Z105" s="23"/>
      <c r="AA105" s="33"/>
      <c r="AB105" s="62">
        <f t="shared" si="125"/>
        <v>71.428571428571431</v>
      </c>
      <c r="AC105" s="62">
        <f t="shared" si="102"/>
        <v>78.94736842105263</v>
      </c>
      <c r="AD105" s="62">
        <f t="shared" si="103"/>
        <v>63.157894736842103</v>
      </c>
      <c r="AE105" s="62">
        <f t="shared" si="104"/>
        <v>94.73684210526315</v>
      </c>
      <c r="AF105" s="62">
        <f t="shared" si="105"/>
        <v>73.68421052631578</v>
      </c>
      <c r="AG105" s="62">
        <f t="shared" si="106"/>
        <v>89.473684210526315</v>
      </c>
      <c r="AH105" s="62" t="str">
        <f t="shared" si="107"/>
        <v/>
      </c>
      <c r="AI105" s="62">
        <f t="shared" si="108"/>
        <v>73.68421052631578</v>
      </c>
      <c r="AJ105" s="62">
        <f t="shared" si="109"/>
        <v>89.473684210526315</v>
      </c>
      <c r="AK105" s="62" t="str">
        <f t="shared" si="110"/>
        <v/>
      </c>
      <c r="AL105" s="64"/>
      <c r="AM105" s="62" t="str">
        <f t="shared" si="111"/>
        <v/>
      </c>
      <c r="AN105" s="62" t="str">
        <f t="shared" si="112"/>
        <v/>
      </c>
      <c r="AO105" s="62" t="str">
        <f t="shared" si="113"/>
        <v/>
      </c>
      <c r="AP105" s="62" t="str">
        <f t="shared" si="114"/>
        <v/>
      </c>
      <c r="AQ105" s="62" t="str">
        <f t="shared" si="115"/>
        <v/>
      </c>
      <c r="AR105" s="62" t="str">
        <f t="shared" si="116"/>
        <v/>
      </c>
      <c r="AS105" s="62" t="str">
        <f t="shared" si="117"/>
        <v/>
      </c>
      <c r="AT105" s="62" t="str">
        <f t="shared" si="118"/>
        <v/>
      </c>
      <c r="AU105" s="62" t="str">
        <f t="shared" si="119"/>
        <v/>
      </c>
      <c r="AV105" s="62" t="str">
        <f t="shared" si="120"/>
        <v/>
      </c>
      <c r="AW105" s="64"/>
      <c r="AX105" s="62">
        <f t="shared" si="121"/>
        <v>11</v>
      </c>
      <c r="AY105" s="62">
        <f t="shared" si="122"/>
        <v>16</v>
      </c>
      <c r="AZ105" s="62">
        <f t="shared" si="123"/>
        <v>13</v>
      </c>
      <c r="BA105" s="62">
        <f t="shared" si="126"/>
        <v>19</v>
      </c>
      <c r="BB105" s="62">
        <f t="shared" si="127"/>
        <v>15</v>
      </c>
      <c r="BC105" s="62">
        <f t="shared" si="128"/>
        <v>18</v>
      </c>
      <c r="BD105" s="62" t="str">
        <f t="shared" si="129"/>
        <v/>
      </c>
      <c r="BE105" s="62">
        <f t="shared" si="130"/>
        <v>15</v>
      </c>
      <c r="BF105" s="62">
        <f t="shared" si="131"/>
        <v>18</v>
      </c>
      <c r="BG105" s="62" t="str">
        <f t="shared" si="132"/>
        <v/>
      </c>
      <c r="BH105" s="5"/>
    </row>
    <row r="106" spans="1:60" s="24" customFormat="1" ht="15" x14ac:dyDescent="0.25">
      <c r="A106" s="42" t="s">
        <v>100</v>
      </c>
      <c r="B106" s="45" t="s">
        <v>102</v>
      </c>
      <c r="C106" s="46">
        <f>IFERROR(AVERAGE(C86:C105),"")</f>
        <v>0.21890034900528002</v>
      </c>
      <c r="D106" s="46">
        <f t="shared" ref="D106:N106" si="133">IFERROR(AVERAGE(D86:D105),"")</f>
        <v>3.9264999999999999</v>
      </c>
      <c r="E106" s="46">
        <f t="shared" si="133"/>
        <v>0.35199999999999998</v>
      </c>
      <c r="F106" s="46">
        <f t="shared" si="133"/>
        <v>8.5999999999999993E-2</v>
      </c>
      <c r="G106" s="46">
        <f t="shared" si="133"/>
        <v>0.35199999999999998</v>
      </c>
      <c r="H106" s="46">
        <f t="shared" si="133"/>
        <v>3.9519999999999995</v>
      </c>
      <c r="I106" s="46">
        <f t="shared" si="133"/>
        <v>2.2685</v>
      </c>
      <c r="J106" s="46">
        <f t="shared" si="133"/>
        <v>6.4924999999999997</v>
      </c>
      <c r="K106" s="46" t="str">
        <f t="shared" si="133"/>
        <v/>
      </c>
      <c r="L106" s="46">
        <f t="shared" si="133"/>
        <v>3.6689999999999996</v>
      </c>
      <c r="M106" s="46">
        <f>IFERROR(AVERAGE(M86:M105),"")</f>
        <v>6.6154999999999999</v>
      </c>
      <c r="N106" s="46" t="str">
        <f t="shared" si="133"/>
        <v/>
      </c>
      <c r="O106" s="43" t="e">
        <f>AVERAGE(O83:O105)</f>
        <v>#VALUE!</v>
      </c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4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57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57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5"/>
    </row>
    <row r="108" spans="1:60" ht="15.75" x14ac:dyDescent="0.25">
      <c r="A108" s="5" t="s">
        <v>103</v>
      </c>
      <c r="B108" s="6"/>
      <c r="C108" s="34" t="s">
        <v>41</v>
      </c>
      <c r="D108" s="34"/>
      <c r="E108" s="34"/>
      <c r="F108" s="35"/>
      <c r="G108" s="35"/>
      <c r="H108" s="34"/>
      <c r="I108" s="34"/>
      <c r="J108" s="34"/>
      <c r="K108" s="34"/>
      <c r="L108" s="34"/>
      <c r="M108" s="34"/>
      <c r="N108" s="34"/>
      <c r="V108" s="1"/>
      <c r="W108" s="1"/>
      <c r="X108" s="1"/>
      <c r="Y108" s="1"/>
      <c r="Z108" s="1"/>
      <c r="AB108" s="36" t="s">
        <v>40</v>
      </c>
      <c r="AC108" s="37"/>
      <c r="AD108" s="37"/>
      <c r="AE108" s="37"/>
      <c r="AF108" s="37"/>
      <c r="AG108" s="38"/>
      <c r="AH108" s="37"/>
      <c r="AI108" s="36"/>
      <c r="AJ108" s="37"/>
      <c r="AK108" s="37"/>
      <c r="AL108" s="55"/>
      <c r="AM108" s="36"/>
      <c r="AN108" s="53"/>
      <c r="AO108" s="53"/>
      <c r="AP108" s="53"/>
      <c r="AQ108" s="53" t="s">
        <v>120</v>
      </c>
      <c r="AR108" s="53"/>
      <c r="AS108" s="53"/>
      <c r="AT108" s="53"/>
      <c r="AU108" s="53"/>
      <c r="AV108" s="54"/>
      <c r="AW108" s="55"/>
      <c r="AX108" s="36"/>
      <c r="AY108" s="53"/>
      <c r="AZ108" s="53"/>
      <c r="BA108" s="53"/>
      <c r="BB108" s="53" t="s">
        <v>119</v>
      </c>
      <c r="BC108" s="53"/>
      <c r="BD108" s="53"/>
      <c r="BE108" s="53"/>
      <c r="BF108" s="53"/>
      <c r="BG108" s="54"/>
    </row>
    <row r="109" spans="1:60" ht="15.75" x14ac:dyDescent="0.25">
      <c r="A109" s="8" t="s">
        <v>9</v>
      </c>
      <c r="B109" s="8" t="s">
        <v>10</v>
      </c>
      <c r="C109" s="8" t="s">
        <v>11</v>
      </c>
      <c r="D109" s="8" t="s">
        <v>1</v>
      </c>
      <c r="E109" s="8" t="s">
        <v>2</v>
      </c>
      <c r="F109" s="8" t="s">
        <v>3</v>
      </c>
      <c r="G109" s="8" t="s">
        <v>4</v>
      </c>
      <c r="H109" s="8" t="s">
        <v>5</v>
      </c>
      <c r="I109" s="8" t="s">
        <v>6</v>
      </c>
      <c r="J109" s="8" t="s">
        <v>7</v>
      </c>
      <c r="K109" s="8" t="s">
        <v>95</v>
      </c>
      <c r="L109" s="8" t="s">
        <v>42</v>
      </c>
      <c r="M109" s="8" t="s">
        <v>43</v>
      </c>
      <c r="N109" s="8" t="s">
        <v>97</v>
      </c>
      <c r="O109" s="8" t="s">
        <v>12</v>
      </c>
      <c r="P109" s="8"/>
      <c r="Q109" s="8" t="s">
        <v>13</v>
      </c>
      <c r="R109" s="8" t="s">
        <v>0</v>
      </c>
      <c r="S109" s="8" t="s">
        <v>14</v>
      </c>
      <c r="T109" s="8" t="s">
        <v>1</v>
      </c>
      <c r="U109" s="8" t="s">
        <v>2</v>
      </c>
      <c r="V109" s="8" t="s">
        <v>3</v>
      </c>
      <c r="W109" s="8" t="s">
        <v>4</v>
      </c>
      <c r="X109" s="8" t="s">
        <v>5</v>
      </c>
      <c r="Y109" s="8" t="s">
        <v>6</v>
      </c>
      <c r="Z109" s="8" t="s">
        <v>7</v>
      </c>
      <c r="AA109" s="31"/>
      <c r="AB109" s="8" t="s">
        <v>96</v>
      </c>
      <c r="AC109" s="8" t="s">
        <v>1</v>
      </c>
      <c r="AD109" s="8" t="s">
        <v>4</v>
      </c>
      <c r="AE109" s="8" t="s">
        <v>5</v>
      </c>
      <c r="AF109" s="8" t="s">
        <v>6</v>
      </c>
      <c r="AG109" s="8" t="s">
        <v>7</v>
      </c>
      <c r="AH109" s="8" t="s">
        <v>95</v>
      </c>
      <c r="AI109" s="8" t="s">
        <v>42</v>
      </c>
      <c r="AJ109" s="8" t="s">
        <v>43</v>
      </c>
      <c r="AK109" s="8" t="s">
        <v>97</v>
      </c>
      <c r="AL109" s="58"/>
      <c r="AM109" s="8" t="s">
        <v>96</v>
      </c>
      <c r="AN109" s="8" t="s">
        <v>1</v>
      </c>
      <c r="AO109" s="8" t="s">
        <v>4</v>
      </c>
      <c r="AP109" s="8" t="s">
        <v>5</v>
      </c>
      <c r="AQ109" s="8" t="s">
        <v>6</v>
      </c>
      <c r="AR109" s="8" t="s">
        <v>7</v>
      </c>
      <c r="AS109" s="8" t="s">
        <v>95</v>
      </c>
      <c r="AT109" s="8" t="s">
        <v>42</v>
      </c>
      <c r="AU109" s="8" t="s">
        <v>43</v>
      </c>
      <c r="AV109" s="52" t="s">
        <v>97</v>
      </c>
      <c r="AW109" s="58"/>
      <c r="AX109" s="8" t="s">
        <v>96</v>
      </c>
      <c r="AY109" s="8" t="s">
        <v>1</v>
      </c>
      <c r="AZ109" s="8" t="s">
        <v>4</v>
      </c>
      <c r="BA109" s="8" t="s">
        <v>5</v>
      </c>
      <c r="BB109" s="8" t="s">
        <v>6</v>
      </c>
      <c r="BC109" s="8" t="s">
        <v>7</v>
      </c>
      <c r="BD109" s="8" t="s">
        <v>95</v>
      </c>
      <c r="BE109" s="8" t="s">
        <v>42</v>
      </c>
      <c r="BF109" s="8" t="s">
        <v>43</v>
      </c>
      <c r="BG109" s="52" t="s">
        <v>97</v>
      </c>
    </row>
    <row r="110" spans="1:60" x14ac:dyDescent="0.2">
      <c r="A110" s="9">
        <v>1</v>
      </c>
      <c r="B110" s="10" t="s">
        <v>104</v>
      </c>
      <c r="C110" s="11">
        <f>VLOOKUP($B110,'Peers-Inc or Ho'!$C$115:$G$122,5,FALSE)</f>
        <v>0.57834886470080538</v>
      </c>
      <c r="D110" s="11">
        <f>VLOOKUP($B110,'RD Peer Performance'!$B$1:$K$71,Ranking!D$1,)</f>
        <v>3.47</v>
      </c>
      <c r="E110" s="11">
        <f>VLOOKUP($B110,'RD Peer Performance'!$B$1:$K$71,Ranking!E$1,)</f>
        <v>0.43</v>
      </c>
      <c r="F110" s="11">
        <f>VLOOKUP($B110,'RD Peer Performance'!$B$1:$K$71,Ranking!F$1,)</f>
        <v>0.04</v>
      </c>
      <c r="G110" s="11">
        <f>VLOOKUP($B110,'RD Peer Performance'!$B$1:$K$71,Ranking!G$1,)</f>
        <v>0.43</v>
      </c>
      <c r="H110" s="11">
        <f>VLOOKUP($B110,'RD Peer Performance'!$B$1:$K$71,Ranking!H$1,)</f>
        <v>1.29</v>
      </c>
      <c r="I110" s="11">
        <f>VLOOKUP($B110,'RD Peer Performance'!$B$1:$K$71,Ranking!I$1,)</f>
        <v>2.57</v>
      </c>
      <c r="J110" s="11">
        <f>VLOOKUP($B110,'RD Peer Performance'!$B$1:$K$71,Ranking!J$1,)</f>
        <v>5.36</v>
      </c>
      <c r="K110" s="50" t="s">
        <v>28</v>
      </c>
      <c r="L110" s="11">
        <f>VLOOKUP($B110,'RD Peer Performance'!$B$1:$K$79,Ranking!L$1,)</f>
        <v>5.88</v>
      </c>
      <c r="M110" s="11">
        <f>VLOOKUP($B110,'RD Peer Performance'!$B$1:$K$79,Ranking!M$1,)</f>
        <v>6.83</v>
      </c>
      <c r="N110" s="50" t="s">
        <v>28</v>
      </c>
      <c r="O110" s="19">
        <v>103.6844</v>
      </c>
      <c r="P110" s="13"/>
      <c r="Q110" s="16"/>
      <c r="R110" s="15"/>
      <c r="S110" s="27"/>
      <c r="T110" s="15"/>
      <c r="U110" s="15"/>
      <c r="V110" s="15"/>
      <c r="W110" s="15"/>
      <c r="X110" s="15"/>
      <c r="Y110" s="15"/>
      <c r="Z110" s="15"/>
      <c r="AA110" s="3"/>
      <c r="AB110" s="62">
        <f>IF(C110="n.a.","",IF(RANK(C110,C$110:C$117)=1,1,(RANK(C110,C$110:C$117)-1)/(COUNT(C$110:C$117)-1)*100))</f>
        <v>1</v>
      </c>
      <c r="AC110" s="62">
        <f>IF(D110="n.a.","",IF(RANK(D110,D$110:D$117)=1,1,(RANK(D110,D$110:D$117)-1)/(COUNT(D$110:D$117)-1)*100))</f>
        <v>14.285714285714285</v>
      </c>
      <c r="AD110" s="62">
        <f t="shared" ref="AD110:AK110" si="134">IF(G110="n.a.","",IF(RANK(G110,G$110:G$117)=1,1,(RANK(G110,G$110:G$117)-1)/(COUNT(G$110:G$117)-1)*100))</f>
        <v>1</v>
      </c>
      <c r="AE110" s="62">
        <f t="shared" si="134"/>
        <v>14.285714285714285</v>
      </c>
      <c r="AF110" s="62">
        <f t="shared" si="134"/>
        <v>1</v>
      </c>
      <c r="AG110" s="62">
        <f t="shared" si="134"/>
        <v>16.666666666666664</v>
      </c>
      <c r="AH110" s="62" t="str">
        <f t="shared" si="134"/>
        <v/>
      </c>
      <c r="AI110" s="62">
        <f t="shared" si="134"/>
        <v>1</v>
      </c>
      <c r="AJ110" s="62">
        <f t="shared" si="134"/>
        <v>1</v>
      </c>
      <c r="AK110" s="62" t="str">
        <f t="shared" si="134"/>
        <v/>
      </c>
      <c r="AL110" s="64"/>
      <c r="AM110" s="62" t="str">
        <f>IF($AA110="","",COUNT(C$110:C$117))</f>
        <v/>
      </c>
      <c r="AN110" s="62" t="str">
        <f>IF($AA110="","",COUNT(D$110:D$117))</f>
        <v/>
      </c>
      <c r="AO110" s="62" t="str">
        <f t="shared" ref="AO110:AV110" si="135">IF($AA110="","",COUNT(G$110:G$117))</f>
        <v/>
      </c>
      <c r="AP110" s="62" t="str">
        <f t="shared" si="135"/>
        <v/>
      </c>
      <c r="AQ110" s="62" t="str">
        <f t="shared" si="135"/>
        <v/>
      </c>
      <c r="AR110" s="62" t="str">
        <f t="shared" si="135"/>
        <v/>
      </c>
      <c r="AS110" s="62" t="str">
        <f t="shared" si="135"/>
        <v/>
      </c>
      <c r="AT110" s="62" t="str">
        <f t="shared" si="135"/>
        <v/>
      </c>
      <c r="AU110" s="62" t="str">
        <f t="shared" si="135"/>
        <v/>
      </c>
      <c r="AV110" s="62" t="str">
        <f t="shared" si="135"/>
        <v/>
      </c>
      <c r="AW110" s="64"/>
      <c r="AX110" s="62">
        <f>IF(C110="n.a.","",RANK(C110,C$110:C$117))</f>
        <v>1</v>
      </c>
      <c r="AY110" s="62">
        <f>IF(D110="n.a.","",RANK(D110,D$110:D$117))</f>
        <v>2</v>
      </c>
      <c r="AZ110" s="62">
        <f t="shared" ref="AZ110:BG110" si="136">IF(G110="n.a.","",RANK(G110,G$110:G$117))</f>
        <v>1</v>
      </c>
      <c r="BA110" s="62">
        <f t="shared" si="136"/>
        <v>2</v>
      </c>
      <c r="BB110" s="62">
        <f t="shared" si="136"/>
        <v>1</v>
      </c>
      <c r="BC110" s="62">
        <f t="shared" si="136"/>
        <v>2</v>
      </c>
      <c r="BD110" s="62" t="str">
        <f t="shared" si="136"/>
        <v/>
      </c>
      <c r="BE110" s="62">
        <f t="shared" si="136"/>
        <v>1</v>
      </c>
      <c r="BF110" s="62">
        <f t="shared" si="136"/>
        <v>1</v>
      </c>
      <c r="BG110" s="62" t="str">
        <f t="shared" si="136"/>
        <v/>
      </c>
    </row>
    <row r="111" spans="1:60" x14ac:dyDescent="0.2">
      <c r="A111" s="17">
        <f>1+A110</f>
        <v>2</v>
      </c>
      <c r="B111" s="26" t="s">
        <v>2533</v>
      </c>
      <c r="C111" s="18">
        <f>VLOOKUP($B111,'Peers-Inc or Ho'!$C$115:$G$122,5,FALSE)</f>
        <v>0.49781999999999993</v>
      </c>
      <c r="D111" s="18">
        <f>VLOOKUP($B111,'RD Peer Performance'!$B$1:$K$71,Ranking!D$1,)</f>
        <v>3</v>
      </c>
      <c r="E111" s="18">
        <f>VLOOKUP($B111,'RD Peer Performance'!$B$1:$K$71,Ranking!E$1,)</f>
        <v>0.32</v>
      </c>
      <c r="F111" s="18">
        <f>VLOOKUP($B111,'RD Peer Performance'!$B$1:$K$71,Ranking!F$1,)</f>
        <v>0.02</v>
      </c>
      <c r="G111" s="18">
        <f>VLOOKUP($B111,'RD Peer Performance'!$B$1:$K$71,Ranking!G$1,)</f>
        <v>0.32</v>
      </c>
      <c r="H111" s="18">
        <f>VLOOKUP($B111,'RD Peer Performance'!$B$1:$K$71,Ranking!H$1,)</f>
        <v>1.06</v>
      </c>
      <c r="I111" s="18">
        <f>VLOOKUP($B111,'RD Peer Performance'!$B$1:$K$71,Ranking!I$1,)</f>
        <v>2.11</v>
      </c>
      <c r="J111" s="18">
        <f>VLOOKUP($B111,'RD Peer Performance'!$B$1:$K$71,Ranking!J$1,)</f>
        <v>4.93</v>
      </c>
      <c r="K111" s="25" t="s">
        <v>28</v>
      </c>
      <c r="L111" s="18">
        <f>VLOOKUP($B111,'RD Peer Performance'!$B$1:$K$79,Ranking!L$1,)</f>
        <v>5.24</v>
      </c>
      <c r="M111" s="18">
        <f>VLOOKUP($B111,'RD Peer Performance'!$B$1:$K$79,Ranking!M$1,)</f>
        <v>5.99</v>
      </c>
      <c r="N111" s="25" t="s">
        <v>28</v>
      </c>
      <c r="O111" s="12">
        <v>1192.924</v>
      </c>
      <c r="P111" s="13"/>
      <c r="Q111" s="14"/>
      <c r="R111" s="15"/>
      <c r="S111" s="27"/>
      <c r="T111" s="15"/>
      <c r="U111" s="15"/>
      <c r="V111" s="15"/>
      <c r="W111" s="15"/>
      <c r="X111" s="15"/>
      <c r="Y111" s="15"/>
      <c r="Z111" s="15"/>
      <c r="AA111" s="26" t="s">
        <v>110</v>
      </c>
      <c r="AB111" s="66">
        <f t="shared" ref="AB111:AB117" si="137">IF(C111="n.a.","",IF(RANK(C111,C$110:C$117)=1,1,(RANK(C111,C$110:C$117)-1)/(COUNT(C$110:C$117)-1)*100))</f>
        <v>66.666666666666657</v>
      </c>
      <c r="AC111" s="66">
        <f t="shared" ref="AC111:AC117" si="138">IF(D111="n.a.","",IF(RANK(D111,D$110:D$117)=1,1,(RANK(D111,D$110:D$117)-1)/(COUNT(D$110:D$117)-1)*100))</f>
        <v>85.714285714285708</v>
      </c>
      <c r="AD111" s="66">
        <f t="shared" ref="AD111:AD117" si="139">IF(G111="n.a.","",IF(RANK(G111,G$110:G$117)=1,1,(RANK(G111,G$110:G$117)-1)/(COUNT(G$110:G$117)-1)*100))</f>
        <v>85.714285714285708</v>
      </c>
      <c r="AE111" s="66">
        <f t="shared" ref="AE111:AE117" si="140">IF(H111="n.a.","",IF(RANK(H111,H$110:H$117)=1,1,(RANK(H111,H$110:H$117)-1)/(COUNT(H$110:H$117)-1)*100))</f>
        <v>85.714285714285708</v>
      </c>
      <c r="AF111" s="66">
        <f t="shared" ref="AF111:AF117" si="141">IF(I111="n.a.","",IF(RANK(I111,I$110:I$117)=1,1,(RANK(I111,I$110:I$117)-1)/(COUNT(I$110:I$117)-1)*100))</f>
        <v>85.714285714285708</v>
      </c>
      <c r="AG111" s="66">
        <f t="shared" ref="AG111:AG116" si="142">IF(J111="n.a.","",IF(RANK(J111,J$110:J$117)=1,1,(RANK(J111,J$110:J$117)-1)/(COUNT(J$110:J$117)-1)*100))</f>
        <v>83.333333333333343</v>
      </c>
      <c r="AH111" s="66" t="str">
        <f t="shared" ref="AH111:AH117" si="143">IF(K111="n.a.","",IF(RANK(K111,K$110:K$117)=1,1,(RANK(K111,K$110:K$117)-1)/(COUNT(K$110:K$117)-1)*100))</f>
        <v/>
      </c>
      <c r="AI111" s="63">
        <f t="shared" ref="AI111:AI117" si="144">IF(L111="n.a.","",IF(RANK(L111,L$110:L$117)=1,1,(RANK(L111,L$110:L$117)-1)/(COUNT(L$110:L$117)-1)*100))</f>
        <v>83.333333333333343</v>
      </c>
      <c r="AJ111" s="66">
        <f t="shared" ref="AJ111:AJ117" si="145">IF(M111="n.a.","",IF(RANK(M111,M$110:M$117)=1,1,(RANK(M111,M$110:M$117)-1)/(COUNT(M$110:M$117)-1)*100))</f>
        <v>83.333333333333343</v>
      </c>
      <c r="AK111" s="67" t="str">
        <f t="shared" ref="AK111:AK117" si="146">IF(N111="n.a.","",IF(RANK(N111,N$110:N$117)=1,1,(RANK(N111,N$110:N$117)-1)/(COUNT(N$110:N$117)-1)*100))</f>
        <v/>
      </c>
      <c r="AL111" s="64"/>
      <c r="AM111" s="65">
        <f t="shared" ref="AM111:AM117" si="147">IF($AA111="","",COUNT(C$110:C$117))</f>
        <v>7</v>
      </c>
      <c r="AN111" s="66">
        <f t="shared" ref="AN111:AN117" si="148">IF($AA111="","",COUNT(D$110:D$117))</f>
        <v>8</v>
      </c>
      <c r="AO111" s="66">
        <f t="shared" ref="AO111:AO117" si="149">IF($AA111="","",COUNT(G$110:G$117))</f>
        <v>8</v>
      </c>
      <c r="AP111" s="66">
        <f t="shared" ref="AP111:AP117" si="150">IF($AA111="","",COUNT(H$110:H$117))</f>
        <v>8</v>
      </c>
      <c r="AQ111" s="66">
        <f t="shared" ref="AQ111:AQ117" si="151">IF($AA111="","",COUNT(I$110:I$117))</f>
        <v>8</v>
      </c>
      <c r="AR111" s="66">
        <f t="shared" ref="AR111:AR117" si="152">IF($AA111="","",COUNT(J$110:J$117))</f>
        <v>7</v>
      </c>
      <c r="AS111" s="66">
        <f t="shared" ref="AS111:AS117" si="153">IF($AA111="","",COUNT(K$110:K$117))</f>
        <v>0</v>
      </c>
      <c r="AT111" s="63">
        <f t="shared" ref="AT111:AT117" si="154">IF($AA111="","",COUNT(L$110:L$117))</f>
        <v>7</v>
      </c>
      <c r="AU111" s="66">
        <f t="shared" ref="AU111:AU117" si="155">IF($AA111="","",COUNT(M$110:M$117))</f>
        <v>7</v>
      </c>
      <c r="AV111" s="67">
        <f t="shared" ref="AV111:AV117" si="156">IF($AA111="","",COUNT(N$110:N$117))</f>
        <v>0</v>
      </c>
      <c r="AW111" s="64"/>
      <c r="AX111" s="65">
        <f t="shared" ref="AX111:AX117" si="157">IF(C111="n.a.","",RANK(C111,C$110:C$117))</f>
        <v>5</v>
      </c>
      <c r="AY111" s="66">
        <f t="shared" ref="AY111:AY117" si="158">IF(D111="n.a.","",RANK(D111,D$110:D$117))</f>
        <v>7</v>
      </c>
      <c r="AZ111" s="66">
        <f t="shared" ref="AZ111:AZ117" si="159">IF(G111="n.a.","",RANK(G111,G$110:G$117))</f>
        <v>7</v>
      </c>
      <c r="BA111" s="66">
        <f t="shared" ref="BA111:BA117" si="160">IF(H111="n.a.","",RANK(H111,H$110:H$117))</f>
        <v>7</v>
      </c>
      <c r="BB111" s="66">
        <f t="shared" ref="BB111:BB117" si="161">IF(I111="n.a.","",RANK(I111,I$110:I$117))</f>
        <v>7</v>
      </c>
      <c r="BC111" s="66">
        <f t="shared" ref="BC111:BC117" si="162">IF(J111="n.a.","",RANK(J111,J$110:J$117))</f>
        <v>6</v>
      </c>
      <c r="BD111" s="66" t="str">
        <f t="shared" ref="BD111:BD117" si="163">IF(K111="n.a.","",RANK(K111,K$110:K$117))</f>
        <v/>
      </c>
      <c r="BE111" s="63">
        <f t="shared" ref="BE111:BE117" si="164">IF(L111="n.a.","",RANK(L111,L$110:L$117))</f>
        <v>6</v>
      </c>
      <c r="BF111" s="66">
        <f t="shared" ref="BF111:BF117" si="165">IF(M111="n.a.","",RANK(M111,M$110:M$117))</f>
        <v>6</v>
      </c>
      <c r="BG111" s="67" t="str">
        <f t="shared" ref="BG111:BG117" si="166">IF(N111="n.a.","",RANK(N111,N$110:N$117))</f>
        <v/>
      </c>
    </row>
    <row r="112" spans="1:60" x14ac:dyDescent="0.2">
      <c r="A112" s="17">
        <f t="shared" ref="A112:A117" si="167">1+A111</f>
        <v>3</v>
      </c>
      <c r="B112" s="10" t="s">
        <v>108</v>
      </c>
      <c r="C112" s="11">
        <f>VLOOKUP($B112,'Peers-Inc or Ho'!$C$115:$G$122,5,FALSE)</f>
        <v>0.50286213443089034</v>
      </c>
      <c r="D112" s="11">
        <f>VLOOKUP($B112,'RD Peer Performance'!$B$1:$K$71,Ranking!D$1,)</f>
        <v>3.37</v>
      </c>
      <c r="E112" s="11">
        <f>VLOOKUP($B112,'RD Peer Performance'!$B$1:$K$71,Ranking!E$1,)</f>
        <v>0.39</v>
      </c>
      <c r="F112" s="11">
        <f>VLOOKUP($B112,'RD Peer Performance'!$B$1:$K$71,Ranking!F$1,)</f>
        <v>0.02</v>
      </c>
      <c r="G112" s="11">
        <f>VLOOKUP($B112,'RD Peer Performance'!$B$1:$K$71,Ranking!G$1,)</f>
        <v>0.39</v>
      </c>
      <c r="H112" s="11">
        <f>VLOOKUP($B112,'RD Peer Performance'!$B$1:$K$71,Ranking!H$1,)</f>
        <v>1.2</v>
      </c>
      <c r="I112" s="11">
        <f>VLOOKUP($B112,'RD Peer Performance'!$B$1:$K$71,Ranking!I$1,)</f>
        <v>2.56</v>
      </c>
      <c r="J112" s="11">
        <f>VLOOKUP($B112,'RD Peer Performance'!$B$1:$K$71,Ranking!J$1,)</f>
        <v>5.26</v>
      </c>
      <c r="K112" s="50" t="s">
        <v>28</v>
      </c>
      <c r="L112" s="11">
        <f>VLOOKUP($B112,'RD Peer Performance'!$B$1:$K$79,Ranking!L$1,)</f>
        <v>5.55</v>
      </c>
      <c r="M112" s="11">
        <f>VLOOKUP($B112,'RD Peer Performance'!$B$1:$K$79,Ranking!M$1,)</f>
        <v>6.39</v>
      </c>
      <c r="N112" s="50" t="s">
        <v>28</v>
      </c>
      <c r="O112" s="19">
        <v>392.09100000000001</v>
      </c>
      <c r="P112" s="13"/>
      <c r="Q112" s="16"/>
      <c r="R112" s="15"/>
      <c r="S112" s="27"/>
      <c r="T112" s="15"/>
      <c r="U112" s="15"/>
      <c r="V112" s="15"/>
      <c r="W112" s="15"/>
      <c r="X112" s="15"/>
      <c r="Y112" s="15"/>
      <c r="Z112" s="15"/>
      <c r="AA112" s="32"/>
      <c r="AB112" s="62">
        <f t="shared" si="137"/>
        <v>50</v>
      </c>
      <c r="AC112" s="62">
        <f t="shared" si="138"/>
        <v>42.857142857142854</v>
      </c>
      <c r="AD112" s="62">
        <f t="shared" si="139"/>
        <v>57.142857142857139</v>
      </c>
      <c r="AE112" s="62">
        <f t="shared" si="140"/>
        <v>42.857142857142854</v>
      </c>
      <c r="AF112" s="62">
        <f t="shared" si="141"/>
        <v>14.285714285714285</v>
      </c>
      <c r="AG112" s="62">
        <f t="shared" si="142"/>
        <v>33.333333333333329</v>
      </c>
      <c r="AH112" s="62" t="str">
        <f t="shared" si="143"/>
        <v/>
      </c>
      <c r="AI112" s="62">
        <f t="shared" si="144"/>
        <v>33.333333333333329</v>
      </c>
      <c r="AJ112" s="62">
        <f t="shared" si="145"/>
        <v>16.666666666666664</v>
      </c>
      <c r="AK112" s="62" t="str">
        <f t="shared" si="146"/>
        <v/>
      </c>
      <c r="AL112" s="64"/>
      <c r="AM112" s="62" t="str">
        <f t="shared" si="147"/>
        <v/>
      </c>
      <c r="AN112" s="62" t="str">
        <f t="shared" si="148"/>
        <v/>
      </c>
      <c r="AO112" s="62" t="str">
        <f t="shared" si="149"/>
        <v/>
      </c>
      <c r="AP112" s="62" t="str">
        <f t="shared" si="150"/>
        <v/>
      </c>
      <c r="AQ112" s="62" t="str">
        <f t="shared" si="151"/>
        <v/>
      </c>
      <c r="AR112" s="62" t="str">
        <f t="shared" si="152"/>
        <v/>
      </c>
      <c r="AS112" s="62" t="str">
        <f t="shared" si="153"/>
        <v/>
      </c>
      <c r="AT112" s="62" t="str">
        <f t="shared" si="154"/>
        <v/>
      </c>
      <c r="AU112" s="62" t="str">
        <f t="shared" si="155"/>
        <v/>
      </c>
      <c r="AV112" s="62" t="str">
        <f t="shared" si="156"/>
        <v/>
      </c>
      <c r="AW112" s="64"/>
      <c r="AX112" s="62">
        <f t="shared" si="157"/>
        <v>4</v>
      </c>
      <c r="AY112" s="62">
        <f t="shared" si="158"/>
        <v>4</v>
      </c>
      <c r="AZ112" s="62">
        <f t="shared" si="159"/>
        <v>5</v>
      </c>
      <c r="BA112" s="62">
        <f t="shared" si="160"/>
        <v>4</v>
      </c>
      <c r="BB112" s="62">
        <f t="shared" si="161"/>
        <v>2</v>
      </c>
      <c r="BC112" s="62">
        <f t="shared" si="162"/>
        <v>3</v>
      </c>
      <c r="BD112" s="62" t="str">
        <f t="shared" si="163"/>
        <v/>
      </c>
      <c r="BE112" s="62">
        <f t="shared" si="164"/>
        <v>3</v>
      </c>
      <c r="BF112" s="62">
        <f t="shared" si="165"/>
        <v>2</v>
      </c>
      <c r="BG112" s="62" t="str">
        <f t="shared" si="166"/>
        <v/>
      </c>
    </row>
    <row r="113" spans="1:59" x14ac:dyDescent="0.2">
      <c r="A113" s="17">
        <f t="shared" si="167"/>
        <v>4</v>
      </c>
      <c r="B113" s="10" t="s">
        <v>105</v>
      </c>
      <c r="C113" s="11">
        <f>VLOOKUP($B113,'Peers-Inc or Ho'!$C$115:$G$122,5,FALSE)</f>
        <v>0.515725061878757</v>
      </c>
      <c r="D113" s="11">
        <f>VLOOKUP($B113,'RD Peer Performance'!$B$1:$K$71,Ranking!D$1,)</f>
        <v>3.56</v>
      </c>
      <c r="E113" s="11">
        <f>VLOOKUP($B113,'RD Peer Performance'!$B$1:$K$71,Ranking!E$1,)</f>
        <v>0.43</v>
      </c>
      <c r="F113" s="11">
        <f>VLOOKUP($B113,'RD Peer Performance'!$B$1:$K$71,Ranking!F$1,)</f>
        <v>0.03</v>
      </c>
      <c r="G113" s="11">
        <f>VLOOKUP($B113,'RD Peer Performance'!$B$1:$K$71,Ranking!G$1,)</f>
        <v>0.43</v>
      </c>
      <c r="H113" s="11">
        <f>VLOOKUP($B113,'RD Peer Performance'!$B$1:$K$71,Ranking!H$1,)</f>
        <v>1.36</v>
      </c>
      <c r="I113" s="11">
        <f>VLOOKUP($B113,'RD Peer Performance'!$B$1:$K$71,Ranking!I$1,)</f>
        <v>2.5499999999999998</v>
      </c>
      <c r="J113" s="11">
        <f>VLOOKUP($B113,'RD Peer Performance'!$B$1:$K$71,Ranking!J$1,)</f>
        <v>5.61</v>
      </c>
      <c r="K113" s="50" t="s">
        <v>28</v>
      </c>
      <c r="L113" s="11">
        <f>VLOOKUP($B113,'RD Peer Performance'!$B$1:$K$79,Ranking!L$1,)</f>
        <v>5.67</v>
      </c>
      <c r="M113" s="11">
        <f>VLOOKUP($B113,'RD Peer Performance'!$B$1:$K$79,Ranking!M$1,)</f>
        <v>6.29</v>
      </c>
      <c r="N113" s="50" t="s">
        <v>28</v>
      </c>
      <c r="O113" s="19">
        <v>86.870220000000003</v>
      </c>
      <c r="P113" s="13"/>
      <c r="Q113" s="16"/>
      <c r="R113" s="15"/>
      <c r="S113" s="27"/>
      <c r="T113" s="15"/>
      <c r="U113" s="15"/>
      <c r="V113" s="15"/>
      <c r="W113" s="15"/>
      <c r="X113" s="15"/>
      <c r="Y113" s="15"/>
      <c r="Z113" s="15"/>
      <c r="AA113" s="32"/>
      <c r="AB113" s="62">
        <f t="shared" si="137"/>
        <v>16.666666666666664</v>
      </c>
      <c r="AC113" s="62">
        <f t="shared" si="138"/>
        <v>1</v>
      </c>
      <c r="AD113" s="62">
        <f t="shared" si="139"/>
        <v>1</v>
      </c>
      <c r="AE113" s="62">
        <f t="shared" si="140"/>
        <v>1</v>
      </c>
      <c r="AF113" s="62">
        <f t="shared" si="141"/>
        <v>28.571428571428569</v>
      </c>
      <c r="AG113" s="62">
        <f t="shared" si="142"/>
        <v>1</v>
      </c>
      <c r="AH113" s="62" t="str">
        <f t="shared" si="143"/>
        <v/>
      </c>
      <c r="AI113" s="62">
        <f t="shared" si="144"/>
        <v>16.666666666666664</v>
      </c>
      <c r="AJ113" s="62">
        <f t="shared" si="145"/>
        <v>33.333333333333329</v>
      </c>
      <c r="AK113" s="62" t="str">
        <f t="shared" si="146"/>
        <v/>
      </c>
      <c r="AL113" s="64"/>
      <c r="AM113" s="62" t="str">
        <f t="shared" si="147"/>
        <v/>
      </c>
      <c r="AN113" s="62" t="str">
        <f t="shared" si="148"/>
        <v/>
      </c>
      <c r="AO113" s="62" t="str">
        <f t="shared" si="149"/>
        <v/>
      </c>
      <c r="AP113" s="62" t="str">
        <f t="shared" si="150"/>
        <v/>
      </c>
      <c r="AQ113" s="62" t="str">
        <f t="shared" si="151"/>
        <v/>
      </c>
      <c r="AR113" s="62" t="str">
        <f t="shared" si="152"/>
        <v/>
      </c>
      <c r="AS113" s="62" t="str">
        <f t="shared" si="153"/>
        <v/>
      </c>
      <c r="AT113" s="62" t="str">
        <f t="shared" si="154"/>
        <v/>
      </c>
      <c r="AU113" s="62" t="str">
        <f t="shared" si="155"/>
        <v/>
      </c>
      <c r="AV113" s="62" t="str">
        <f t="shared" si="156"/>
        <v/>
      </c>
      <c r="AW113" s="64"/>
      <c r="AX113" s="62">
        <f t="shared" si="157"/>
        <v>2</v>
      </c>
      <c r="AY113" s="62">
        <f t="shared" si="158"/>
        <v>1</v>
      </c>
      <c r="AZ113" s="62">
        <f t="shared" si="159"/>
        <v>1</v>
      </c>
      <c r="BA113" s="62">
        <f t="shared" si="160"/>
        <v>1</v>
      </c>
      <c r="BB113" s="62">
        <f t="shared" si="161"/>
        <v>3</v>
      </c>
      <c r="BC113" s="62">
        <f t="shared" si="162"/>
        <v>1</v>
      </c>
      <c r="BD113" s="62" t="str">
        <f t="shared" si="163"/>
        <v/>
      </c>
      <c r="BE113" s="62">
        <f t="shared" si="164"/>
        <v>2</v>
      </c>
      <c r="BF113" s="62">
        <f t="shared" si="165"/>
        <v>3</v>
      </c>
      <c r="BG113" s="62" t="str">
        <f t="shared" si="166"/>
        <v/>
      </c>
    </row>
    <row r="114" spans="1:59" x14ac:dyDescent="0.2">
      <c r="A114" s="17">
        <f t="shared" si="167"/>
        <v>5</v>
      </c>
      <c r="B114" s="10" t="s">
        <v>107</v>
      </c>
      <c r="C114" s="11">
        <f>VLOOKUP($B114,'Peers-Inc or Ho'!$C$115:$G$122,5,FALSE)</f>
        <v>0.50930731707317067</v>
      </c>
      <c r="D114" s="11">
        <f>VLOOKUP($B114,'RD Peer Performance'!$B$1:$K$71,Ranking!D$1,)</f>
        <v>3.33</v>
      </c>
      <c r="E114" s="11">
        <f>VLOOKUP($B114,'RD Peer Performance'!$B$1:$K$71,Ranking!E$1,)</f>
        <v>0.4</v>
      </c>
      <c r="F114" s="11">
        <f>VLOOKUP($B114,'RD Peer Performance'!$B$1:$K$71,Ranking!F$1,)</f>
        <v>0.04</v>
      </c>
      <c r="G114" s="11">
        <f>VLOOKUP($B114,'RD Peer Performance'!$B$1:$K$71,Ranking!G$1,)</f>
        <v>0.4</v>
      </c>
      <c r="H114" s="11">
        <f>VLOOKUP($B114,'RD Peer Performance'!$B$1:$K$71,Ranking!H$1,)</f>
        <v>1.19</v>
      </c>
      <c r="I114" s="11">
        <f>VLOOKUP($B114,'RD Peer Performance'!$B$1:$K$71,Ranking!I$1,)</f>
        <v>2.42</v>
      </c>
      <c r="J114" s="11">
        <f>VLOOKUP($B114,'RD Peer Performance'!$B$1:$K$71,Ranking!J$1,)</f>
        <v>5.26</v>
      </c>
      <c r="K114" s="50" t="s">
        <v>28</v>
      </c>
      <c r="L114" s="11">
        <f>VLOOKUP($B114,'RD Peer Performance'!$B$1:$K$79,Ranking!L$1,)</f>
        <v>5.5</v>
      </c>
      <c r="M114" s="11">
        <f>VLOOKUP($B114,'RD Peer Performance'!$B$1:$K$79,Ranking!M$1,)</f>
        <v>6.22</v>
      </c>
      <c r="N114" s="50" t="s">
        <v>28</v>
      </c>
      <c r="O114" s="19">
        <v>798.68319999999994</v>
      </c>
      <c r="P114" s="13"/>
      <c r="Q114" s="16"/>
      <c r="R114" s="15"/>
      <c r="S114" s="27"/>
      <c r="T114" s="15"/>
      <c r="U114" s="15"/>
      <c r="V114" s="15"/>
      <c r="W114" s="15"/>
      <c r="X114" s="15"/>
      <c r="Y114" s="15"/>
      <c r="Z114" s="15"/>
      <c r="AA114" s="32"/>
      <c r="AB114" s="62">
        <f t="shared" si="137"/>
        <v>33.333333333333329</v>
      </c>
      <c r="AC114" s="62">
        <f t="shared" si="138"/>
        <v>57.142857142857139</v>
      </c>
      <c r="AD114" s="62">
        <f t="shared" si="139"/>
        <v>28.571428571428569</v>
      </c>
      <c r="AE114" s="62">
        <f t="shared" si="140"/>
        <v>57.142857142857139</v>
      </c>
      <c r="AF114" s="62">
        <f t="shared" si="141"/>
        <v>57.142857142857139</v>
      </c>
      <c r="AG114" s="62">
        <f t="shared" si="142"/>
        <v>33.333333333333329</v>
      </c>
      <c r="AH114" s="62" t="str">
        <f t="shared" si="143"/>
        <v/>
      </c>
      <c r="AI114" s="62">
        <f t="shared" si="144"/>
        <v>50</v>
      </c>
      <c r="AJ114" s="62">
        <f t="shared" si="145"/>
        <v>50</v>
      </c>
      <c r="AK114" s="62" t="str">
        <f t="shared" si="146"/>
        <v/>
      </c>
      <c r="AL114" s="64"/>
      <c r="AM114" s="62" t="str">
        <f t="shared" si="147"/>
        <v/>
      </c>
      <c r="AN114" s="62" t="str">
        <f t="shared" si="148"/>
        <v/>
      </c>
      <c r="AO114" s="62" t="str">
        <f t="shared" si="149"/>
        <v/>
      </c>
      <c r="AP114" s="62" t="str">
        <f t="shared" si="150"/>
        <v/>
      </c>
      <c r="AQ114" s="62" t="str">
        <f t="shared" si="151"/>
        <v/>
      </c>
      <c r="AR114" s="62" t="str">
        <f t="shared" si="152"/>
        <v/>
      </c>
      <c r="AS114" s="62" t="str">
        <f t="shared" si="153"/>
        <v/>
      </c>
      <c r="AT114" s="62" t="str">
        <f t="shared" si="154"/>
        <v/>
      </c>
      <c r="AU114" s="62" t="str">
        <f t="shared" si="155"/>
        <v/>
      </c>
      <c r="AV114" s="62" t="str">
        <f t="shared" si="156"/>
        <v/>
      </c>
      <c r="AW114" s="64"/>
      <c r="AX114" s="62">
        <f t="shared" si="157"/>
        <v>3</v>
      </c>
      <c r="AY114" s="62">
        <f t="shared" si="158"/>
        <v>5</v>
      </c>
      <c r="AZ114" s="62">
        <f t="shared" si="159"/>
        <v>3</v>
      </c>
      <c r="BA114" s="62">
        <f t="shared" si="160"/>
        <v>5</v>
      </c>
      <c r="BB114" s="62">
        <f t="shared" si="161"/>
        <v>5</v>
      </c>
      <c r="BC114" s="62">
        <f t="shared" si="162"/>
        <v>3</v>
      </c>
      <c r="BD114" s="62" t="str">
        <f t="shared" si="163"/>
        <v/>
      </c>
      <c r="BE114" s="62">
        <f t="shared" si="164"/>
        <v>4</v>
      </c>
      <c r="BF114" s="62">
        <f t="shared" si="165"/>
        <v>4</v>
      </c>
      <c r="BG114" s="62" t="str">
        <f t="shared" si="166"/>
        <v/>
      </c>
    </row>
    <row r="115" spans="1:59" x14ac:dyDescent="0.2">
      <c r="A115" s="17">
        <f t="shared" si="167"/>
        <v>6</v>
      </c>
      <c r="B115" s="10" t="s">
        <v>109</v>
      </c>
      <c r="C115" s="11">
        <f>VLOOKUP($B115,'Peers-Inc or Ho'!$C$115:$G$122,5,FALSE)</f>
        <v>0.48520230988333513</v>
      </c>
      <c r="D115" s="11">
        <f>VLOOKUP($B115,'RD Peer Performance'!$B$1:$K$71,Ranking!D$1,)</f>
        <v>3.31</v>
      </c>
      <c r="E115" s="11">
        <f>VLOOKUP($B115,'RD Peer Performance'!$B$1:$K$71,Ranking!E$1,)</f>
        <v>0.4</v>
      </c>
      <c r="F115" s="11">
        <f>VLOOKUP($B115,'RD Peer Performance'!$B$1:$K$71,Ranking!F$1,)</f>
        <v>0.04</v>
      </c>
      <c r="G115" s="11">
        <f>VLOOKUP($B115,'RD Peer Performance'!$B$1:$K$71,Ranking!G$1,)</f>
        <v>0.4</v>
      </c>
      <c r="H115" s="11">
        <f>VLOOKUP($B115,'RD Peer Performance'!$B$1:$K$71,Ranking!H$1,)</f>
        <v>1.17</v>
      </c>
      <c r="I115" s="11">
        <f>VLOOKUP($B115,'RD Peer Performance'!$B$1:$K$71,Ranking!I$1,)</f>
        <v>2.42</v>
      </c>
      <c r="J115" s="11">
        <f>VLOOKUP($B115,'RD Peer Performance'!$B$1:$K$71,Ranking!J$1,)</f>
        <v>5.24</v>
      </c>
      <c r="K115" s="50" t="s">
        <v>28</v>
      </c>
      <c r="L115" s="11">
        <f>VLOOKUP($B115,'RD Peer Performance'!$B$1:$K$79,Ranking!L$1,)</f>
        <v>5.27</v>
      </c>
      <c r="M115" s="11">
        <f>VLOOKUP($B115,'RD Peer Performance'!$B$1:$K$79,Ranking!M$1,)</f>
        <v>6</v>
      </c>
      <c r="N115" s="50" t="s">
        <v>28</v>
      </c>
      <c r="O115" s="19">
        <v>1044.6030000000001</v>
      </c>
      <c r="P115" s="13"/>
      <c r="Q115" s="16"/>
      <c r="R115" s="15"/>
      <c r="S115" s="27"/>
      <c r="T115" s="15"/>
      <c r="U115" s="15"/>
      <c r="V115" s="15"/>
      <c r="W115" s="15"/>
      <c r="X115" s="15"/>
      <c r="Y115" s="15"/>
      <c r="Z115" s="15"/>
      <c r="AA115" s="32"/>
      <c r="AB115" s="62">
        <f t="shared" si="137"/>
        <v>83.333333333333343</v>
      </c>
      <c r="AC115" s="62">
        <f t="shared" si="138"/>
        <v>71.428571428571431</v>
      </c>
      <c r="AD115" s="62">
        <f t="shared" si="139"/>
        <v>28.571428571428569</v>
      </c>
      <c r="AE115" s="62">
        <f t="shared" si="140"/>
        <v>71.428571428571431</v>
      </c>
      <c r="AF115" s="62">
        <f t="shared" si="141"/>
        <v>57.142857142857139</v>
      </c>
      <c r="AG115" s="62">
        <f t="shared" si="142"/>
        <v>66.666666666666657</v>
      </c>
      <c r="AH115" s="62" t="str">
        <f t="shared" si="143"/>
        <v/>
      </c>
      <c r="AI115" s="62">
        <f t="shared" si="144"/>
        <v>66.666666666666657</v>
      </c>
      <c r="AJ115" s="62">
        <f t="shared" si="145"/>
        <v>66.666666666666657</v>
      </c>
      <c r="AK115" s="62" t="str">
        <f t="shared" si="146"/>
        <v/>
      </c>
      <c r="AL115" s="64"/>
      <c r="AM115" s="62" t="str">
        <f t="shared" si="147"/>
        <v/>
      </c>
      <c r="AN115" s="62" t="str">
        <f t="shared" si="148"/>
        <v/>
      </c>
      <c r="AO115" s="62" t="str">
        <f t="shared" si="149"/>
        <v/>
      </c>
      <c r="AP115" s="62" t="str">
        <f t="shared" si="150"/>
        <v/>
      </c>
      <c r="AQ115" s="62" t="str">
        <f t="shared" si="151"/>
        <v/>
      </c>
      <c r="AR115" s="62" t="str">
        <f t="shared" si="152"/>
        <v/>
      </c>
      <c r="AS115" s="62" t="str">
        <f t="shared" si="153"/>
        <v/>
      </c>
      <c r="AT115" s="62" t="str">
        <f t="shared" si="154"/>
        <v/>
      </c>
      <c r="AU115" s="62" t="str">
        <f t="shared" si="155"/>
        <v/>
      </c>
      <c r="AV115" s="62" t="str">
        <f t="shared" si="156"/>
        <v/>
      </c>
      <c r="AW115" s="64"/>
      <c r="AX115" s="62">
        <f t="shared" si="157"/>
        <v>6</v>
      </c>
      <c r="AY115" s="62">
        <f t="shared" si="158"/>
        <v>6</v>
      </c>
      <c r="AZ115" s="62">
        <f t="shared" si="159"/>
        <v>3</v>
      </c>
      <c r="BA115" s="62">
        <f t="shared" si="160"/>
        <v>6</v>
      </c>
      <c r="BB115" s="62">
        <f t="shared" si="161"/>
        <v>5</v>
      </c>
      <c r="BC115" s="62">
        <f t="shared" si="162"/>
        <v>5</v>
      </c>
      <c r="BD115" s="62" t="str">
        <f t="shared" si="163"/>
        <v/>
      </c>
      <c r="BE115" s="62">
        <f t="shared" si="164"/>
        <v>5</v>
      </c>
      <c r="BF115" s="62">
        <f t="shared" si="165"/>
        <v>5</v>
      </c>
      <c r="BG115" s="62" t="str">
        <f t="shared" si="166"/>
        <v/>
      </c>
    </row>
    <row r="116" spans="1:59" x14ac:dyDescent="0.2">
      <c r="A116" s="17">
        <f t="shared" si="167"/>
        <v>7</v>
      </c>
      <c r="B116" s="10" t="s">
        <v>106</v>
      </c>
      <c r="C116" s="11">
        <f>VLOOKUP($B116,'Peers-Inc or Ho'!$C$115:$G$122,5,FALSE)</f>
        <v>0.42193187855414105</v>
      </c>
      <c r="D116" s="11">
        <f>VLOOKUP($B116,'RD Peer Performance'!$B$1:$K$71,Ranking!D$1,)</f>
        <v>2.48</v>
      </c>
      <c r="E116" s="11">
        <f>VLOOKUP($B116,'RD Peer Performance'!$B$1:$K$71,Ranking!E$1,)</f>
        <v>0.23</v>
      </c>
      <c r="F116" s="11">
        <f>VLOOKUP($B116,'RD Peer Performance'!$B$1:$K$71,Ranking!F$1,)</f>
        <v>0.01</v>
      </c>
      <c r="G116" s="11">
        <f>VLOOKUP($B116,'RD Peer Performance'!$B$1:$K$71,Ranking!G$1,)</f>
        <v>0.23</v>
      </c>
      <c r="H116" s="11">
        <f>VLOOKUP($B116,'RD Peer Performance'!$B$1:$K$71,Ranking!H$1,)</f>
        <v>0.81</v>
      </c>
      <c r="I116" s="11">
        <f>VLOOKUP($B116,'RD Peer Performance'!$B$1:$K$71,Ranking!I$1,)</f>
        <v>1.66</v>
      </c>
      <c r="J116" s="11">
        <f>VLOOKUP($B116,'RD Peer Performance'!$B$1:$K$71,Ranking!J$1,)</f>
        <v>4.4000000000000004</v>
      </c>
      <c r="K116" s="50" t="s">
        <v>28</v>
      </c>
      <c r="L116" s="11">
        <f>VLOOKUP($B116,'RD Peer Performance'!$B$1:$K$79,Ranking!L$1,)</f>
        <v>4.57</v>
      </c>
      <c r="M116" s="11">
        <f>VLOOKUP($B116,'RD Peer Performance'!$B$1:$K$79,Ranking!M$1,)</f>
        <v>5.07</v>
      </c>
      <c r="N116" s="50" t="s">
        <v>28</v>
      </c>
      <c r="O116" s="19">
        <v>152.61860000000001</v>
      </c>
      <c r="P116" s="13"/>
      <c r="Q116" s="16"/>
      <c r="R116" s="15"/>
      <c r="S116" s="27"/>
      <c r="T116" s="15"/>
      <c r="U116" s="15"/>
      <c r="V116" s="15"/>
      <c r="W116" s="15"/>
      <c r="X116" s="15"/>
      <c r="Y116" s="15"/>
      <c r="Z116" s="15"/>
      <c r="AA116" s="32"/>
      <c r="AB116" s="62">
        <f t="shared" si="137"/>
        <v>100</v>
      </c>
      <c r="AC116" s="62">
        <f t="shared" si="138"/>
        <v>100</v>
      </c>
      <c r="AD116" s="62">
        <f t="shared" si="139"/>
        <v>100</v>
      </c>
      <c r="AE116" s="62">
        <f t="shared" si="140"/>
        <v>100</v>
      </c>
      <c r="AF116" s="62">
        <f t="shared" si="141"/>
        <v>100</v>
      </c>
      <c r="AG116" s="62">
        <f t="shared" si="142"/>
        <v>100</v>
      </c>
      <c r="AH116" s="62" t="str">
        <f t="shared" si="143"/>
        <v/>
      </c>
      <c r="AI116" s="62">
        <f t="shared" si="144"/>
        <v>100</v>
      </c>
      <c r="AJ116" s="62">
        <f t="shared" si="145"/>
        <v>100</v>
      </c>
      <c r="AK116" s="62" t="str">
        <f t="shared" si="146"/>
        <v/>
      </c>
      <c r="AL116" s="64"/>
      <c r="AM116" s="62" t="str">
        <f t="shared" si="147"/>
        <v/>
      </c>
      <c r="AN116" s="62" t="str">
        <f t="shared" si="148"/>
        <v/>
      </c>
      <c r="AO116" s="62" t="str">
        <f t="shared" si="149"/>
        <v/>
      </c>
      <c r="AP116" s="62" t="str">
        <f t="shared" si="150"/>
        <v/>
      </c>
      <c r="AQ116" s="62" t="str">
        <f t="shared" si="151"/>
        <v/>
      </c>
      <c r="AR116" s="62" t="str">
        <f t="shared" si="152"/>
        <v/>
      </c>
      <c r="AS116" s="62" t="str">
        <f t="shared" si="153"/>
        <v/>
      </c>
      <c r="AT116" s="62" t="str">
        <f t="shared" si="154"/>
        <v/>
      </c>
      <c r="AU116" s="62" t="str">
        <f t="shared" si="155"/>
        <v/>
      </c>
      <c r="AV116" s="62" t="str">
        <f t="shared" si="156"/>
        <v/>
      </c>
      <c r="AW116" s="64"/>
      <c r="AX116" s="62">
        <f t="shared" si="157"/>
        <v>7</v>
      </c>
      <c r="AY116" s="62">
        <f t="shared" si="158"/>
        <v>8</v>
      </c>
      <c r="AZ116" s="62">
        <f t="shared" si="159"/>
        <v>8</v>
      </c>
      <c r="BA116" s="62">
        <f t="shared" si="160"/>
        <v>8</v>
      </c>
      <c r="BB116" s="62">
        <f t="shared" si="161"/>
        <v>8</v>
      </c>
      <c r="BC116" s="62">
        <f t="shared" si="162"/>
        <v>7</v>
      </c>
      <c r="BD116" s="62" t="str">
        <f t="shared" si="163"/>
        <v/>
      </c>
      <c r="BE116" s="62">
        <f t="shared" si="164"/>
        <v>7</v>
      </c>
      <c r="BF116" s="62">
        <f t="shared" si="165"/>
        <v>7</v>
      </c>
      <c r="BG116" s="62" t="str">
        <f t="shared" si="166"/>
        <v/>
      </c>
    </row>
    <row r="117" spans="1:59" x14ac:dyDescent="0.2">
      <c r="A117" s="17">
        <f t="shared" si="167"/>
        <v>8</v>
      </c>
      <c r="B117" s="10" t="s">
        <v>2322</v>
      </c>
      <c r="C117" s="11" t="s">
        <v>28</v>
      </c>
      <c r="D117" s="11">
        <f>VLOOKUP($B117,'RD Peer Performance'!$B$1:$K$71,Ranking!D$1,)</f>
        <v>3.45</v>
      </c>
      <c r="E117" s="11">
        <f>VLOOKUP($B117,'RD Peer Performance'!$B$1:$K$71,Ranking!E$1,)</f>
        <v>0.38</v>
      </c>
      <c r="F117" s="11">
        <f>VLOOKUP($B117,'RD Peer Performance'!$B$1:$K$71,Ranking!F$1,)</f>
        <v>0.03</v>
      </c>
      <c r="G117" s="11">
        <f>VLOOKUP($B117,'RD Peer Performance'!$B$1:$K$71,Ranking!G$1,)</f>
        <v>0.38</v>
      </c>
      <c r="H117" s="11">
        <f>VLOOKUP($B117,'RD Peer Performance'!$B$1:$K$71,Ranking!H$1,)</f>
        <v>1.24</v>
      </c>
      <c r="I117" s="11">
        <f>VLOOKUP($B117,'RD Peer Performance'!$B$1:$K$71,Ranking!I$1,)</f>
        <v>2.4500000000000002</v>
      </c>
      <c r="J117" s="11" t="str">
        <f>VLOOKUP($B117,'RD Peer Performance'!$B$1:$K$71,Ranking!J$1,)</f>
        <v xml:space="preserve">         -  </v>
      </c>
      <c r="K117" s="50" t="s">
        <v>28</v>
      </c>
      <c r="L117" s="11" t="str">
        <f>VLOOKUP($B117,'RD Peer Performance'!$B$1:$K$79,Ranking!L$1,)</f>
        <v xml:space="preserve">         -  </v>
      </c>
      <c r="M117" s="11" t="str">
        <f>VLOOKUP($B117,'RD Peer Performance'!$B$1:$K$79,Ranking!M$1,)</f>
        <v xml:space="preserve">       -  </v>
      </c>
      <c r="N117" s="50" t="s">
        <v>28</v>
      </c>
      <c r="O117" s="19">
        <v>316.48599999999999</v>
      </c>
      <c r="P117" s="13"/>
      <c r="Q117" s="16"/>
      <c r="R117" s="15"/>
      <c r="S117" s="27"/>
      <c r="T117" s="15"/>
      <c r="U117" s="15"/>
      <c r="V117" s="15"/>
      <c r="W117" s="15"/>
      <c r="X117" s="15"/>
      <c r="Y117" s="15"/>
      <c r="Z117" s="15"/>
      <c r="AA117" s="32"/>
      <c r="AB117" s="62" t="str">
        <f t="shared" si="137"/>
        <v/>
      </c>
      <c r="AC117" s="62">
        <f t="shared" si="138"/>
        <v>28.571428571428569</v>
      </c>
      <c r="AD117" s="62">
        <f t="shared" si="139"/>
        <v>71.428571428571431</v>
      </c>
      <c r="AE117" s="62">
        <f t="shared" si="140"/>
        <v>28.571428571428569</v>
      </c>
      <c r="AF117" s="62">
        <f t="shared" si="141"/>
        <v>42.857142857142854</v>
      </c>
      <c r="AG117" s="62" t="e">
        <f>IF(J117="n.a.","",IF(RANK(J117,J$110:J$117)=1,1,(RANK(J117,J$110:J$117)-1)/(COUNT(J$110:J$117)-1)*100))</f>
        <v>#VALUE!</v>
      </c>
      <c r="AH117" s="62" t="str">
        <f t="shared" si="143"/>
        <v/>
      </c>
      <c r="AI117" s="62" t="e">
        <f t="shared" si="144"/>
        <v>#VALUE!</v>
      </c>
      <c r="AJ117" s="62" t="e">
        <f t="shared" si="145"/>
        <v>#VALUE!</v>
      </c>
      <c r="AK117" s="62" t="str">
        <f t="shared" si="146"/>
        <v/>
      </c>
      <c r="AL117" s="64"/>
      <c r="AM117" s="62" t="str">
        <f t="shared" si="147"/>
        <v/>
      </c>
      <c r="AN117" s="62" t="str">
        <f t="shared" si="148"/>
        <v/>
      </c>
      <c r="AO117" s="62" t="str">
        <f t="shared" si="149"/>
        <v/>
      </c>
      <c r="AP117" s="62" t="str">
        <f t="shared" si="150"/>
        <v/>
      </c>
      <c r="AQ117" s="62" t="str">
        <f t="shared" si="151"/>
        <v/>
      </c>
      <c r="AR117" s="62" t="str">
        <f t="shared" si="152"/>
        <v/>
      </c>
      <c r="AS117" s="62" t="str">
        <f t="shared" si="153"/>
        <v/>
      </c>
      <c r="AT117" s="62" t="str">
        <f t="shared" si="154"/>
        <v/>
      </c>
      <c r="AU117" s="62" t="str">
        <f t="shared" si="155"/>
        <v/>
      </c>
      <c r="AV117" s="62" t="str">
        <f t="shared" si="156"/>
        <v/>
      </c>
      <c r="AW117" s="64"/>
      <c r="AX117" s="62" t="str">
        <f t="shared" si="157"/>
        <v/>
      </c>
      <c r="AY117" s="62">
        <f t="shared" si="158"/>
        <v>3</v>
      </c>
      <c r="AZ117" s="62">
        <f t="shared" si="159"/>
        <v>6</v>
      </c>
      <c r="BA117" s="62">
        <f t="shared" si="160"/>
        <v>3</v>
      </c>
      <c r="BB117" s="62">
        <f t="shared" si="161"/>
        <v>4</v>
      </c>
      <c r="BC117" s="62" t="e">
        <f t="shared" si="162"/>
        <v>#VALUE!</v>
      </c>
      <c r="BD117" s="62" t="str">
        <f t="shared" si="163"/>
        <v/>
      </c>
      <c r="BE117" s="62" t="e">
        <f t="shared" si="164"/>
        <v>#VALUE!</v>
      </c>
      <c r="BF117" s="62" t="e">
        <f t="shared" si="165"/>
        <v>#VALUE!</v>
      </c>
      <c r="BG117" s="62" t="str">
        <f t="shared" si="166"/>
        <v/>
      </c>
    </row>
    <row r="118" spans="1:59" x14ac:dyDescent="0.2">
      <c r="A118" s="42" t="s">
        <v>110</v>
      </c>
      <c r="B118" s="45" t="s">
        <v>102</v>
      </c>
      <c r="C118" s="46">
        <f>IFERROR(AVERAGE(C110:C117),"")</f>
        <v>0.50159965236015702</v>
      </c>
      <c r="D118" s="46">
        <f t="shared" ref="D118:J118" si="168">IFERROR(AVERAGE(D110:D117),"")</f>
        <v>3.2462499999999999</v>
      </c>
      <c r="E118" s="46">
        <f t="shared" si="168"/>
        <v>0.3725</v>
      </c>
      <c r="F118" s="46">
        <f t="shared" si="168"/>
        <v>2.8750000000000001E-2</v>
      </c>
      <c r="G118" s="46">
        <f t="shared" si="168"/>
        <v>0.3725</v>
      </c>
      <c r="H118" s="46">
        <f t="shared" si="168"/>
        <v>1.165</v>
      </c>
      <c r="I118" s="46">
        <f t="shared" si="168"/>
        <v>2.3424999999999998</v>
      </c>
      <c r="J118" s="46">
        <f t="shared" si="168"/>
        <v>5.1514285714285721</v>
      </c>
      <c r="K118" s="46" t="str">
        <f>IFERROR(AVERAGE(K111:K117),"")</f>
        <v/>
      </c>
      <c r="L118" s="46">
        <f>IFERROR(AVERAGE(L111:L117),"")</f>
        <v>5.3</v>
      </c>
      <c r="M118" s="46">
        <f>IFERROR(AVERAGE(M111:M117),"")</f>
        <v>5.9933333333333323</v>
      </c>
      <c r="N118" s="46" t="str">
        <f>IFERROR(AVERAGE(N111:N117),"")</f>
        <v/>
      </c>
      <c r="O118" s="19">
        <v>907.86919999999998</v>
      </c>
      <c r="P118" s="13"/>
      <c r="Q118" s="16"/>
      <c r="R118" s="15"/>
      <c r="S118" s="27"/>
      <c r="T118" s="15"/>
      <c r="U118" s="15"/>
      <c r="V118" s="15"/>
      <c r="W118" s="15"/>
      <c r="X118" s="15"/>
      <c r="Y118" s="15"/>
      <c r="Z118" s="15"/>
      <c r="AA118" s="32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57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57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</row>
    <row r="119" spans="1:59" x14ac:dyDescent="0.2">
      <c r="D119" s="3">
        <v>5</v>
      </c>
      <c r="E119" s="3">
        <v>2</v>
      </c>
      <c r="G119" s="3">
        <v>2</v>
      </c>
      <c r="H119" s="3">
        <v>3</v>
      </c>
      <c r="I119" s="3">
        <v>4</v>
      </c>
      <c r="J119" s="3">
        <v>6</v>
      </c>
      <c r="L119" s="3">
        <v>7</v>
      </c>
      <c r="M119" s="3">
        <v>8</v>
      </c>
    </row>
    <row r="120" spans="1:59" ht="15.75" x14ac:dyDescent="0.25">
      <c r="A120" s="5" t="s">
        <v>111</v>
      </c>
      <c r="B120" s="6"/>
      <c r="C120" s="34" t="s">
        <v>41</v>
      </c>
      <c r="D120" s="34"/>
      <c r="E120" s="34"/>
      <c r="F120" s="35"/>
      <c r="G120" s="35"/>
      <c r="H120" s="34"/>
      <c r="I120" s="34"/>
      <c r="J120" s="34"/>
      <c r="K120" s="34"/>
      <c r="L120" s="34"/>
      <c r="M120" s="34"/>
      <c r="N120" s="34"/>
      <c r="V120" s="1"/>
      <c r="W120" s="1"/>
      <c r="X120" s="1"/>
      <c r="Y120" s="1"/>
      <c r="Z120" s="1"/>
      <c r="AB120" s="36" t="s">
        <v>40</v>
      </c>
      <c r="AC120" s="37"/>
      <c r="AD120" s="37"/>
      <c r="AE120" s="37"/>
      <c r="AF120" s="37"/>
      <c r="AG120" s="38"/>
      <c r="AH120" s="37"/>
      <c r="AI120" s="36"/>
      <c r="AJ120" s="37"/>
      <c r="AK120" s="37"/>
      <c r="AL120" s="55"/>
      <c r="AM120" s="36"/>
      <c r="AN120" s="53"/>
      <c r="AO120" s="53"/>
      <c r="AP120" s="53"/>
      <c r="AQ120" s="53" t="s">
        <v>120</v>
      </c>
      <c r="AR120" s="53"/>
      <c r="AS120" s="53"/>
      <c r="AT120" s="53"/>
      <c r="AU120" s="53"/>
      <c r="AV120" s="54"/>
      <c r="AW120" s="55"/>
      <c r="AX120" s="36"/>
      <c r="AY120" s="53"/>
      <c r="AZ120" s="53"/>
      <c r="BA120" s="53"/>
      <c r="BB120" s="53" t="s">
        <v>119</v>
      </c>
      <c r="BC120" s="53"/>
      <c r="BD120" s="53"/>
      <c r="BE120" s="53"/>
      <c r="BF120" s="53"/>
      <c r="BG120" s="54"/>
    </row>
    <row r="121" spans="1:59" ht="15.75" x14ac:dyDescent="0.25">
      <c r="A121" s="8" t="s">
        <v>9</v>
      </c>
      <c r="B121" s="8" t="s">
        <v>10</v>
      </c>
      <c r="C121" s="8" t="s">
        <v>11</v>
      </c>
      <c r="D121" s="8" t="s">
        <v>1</v>
      </c>
      <c r="E121" s="8" t="s">
        <v>2</v>
      </c>
      <c r="F121" s="8" t="s">
        <v>3</v>
      </c>
      <c r="G121" s="8" t="s">
        <v>4</v>
      </c>
      <c r="H121" s="8" t="s">
        <v>5</v>
      </c>
      <c r="I121" s="8" t="s">
        <v>6</v>
      </c>
      <c r="J121" s="8" t="s">
        <v>7</v>
      </c>
      <c r="K121" s="8" t="s">
        <v>95</v>
      </c>
      <c r="L121" s="8" t="s">
        <v>42</v>
      </c>
      <c r="M121" s="8" t="s">
        <v>43</v>
      </c>
      <c r="N121" s="8" t="s">
        <v>97</v>
      </c>
      <c r="O121" s="8" t="s">
        <v>12</v>
      </c>
      <c r="P121" s="8"/>
      <c r="Q121" s="8" t="s">
        <v>13</v>
      </c>
      <c r="R121" s="8" t="s">
        <v>0</v>
      </c>
      <c r="S121" s="8" t="s">
        <v>14</v>
      </c>
      <c r="T121" s="8" t="s">
        <v>1</v>
      </c>
      <c r="U121" s="8" t="s">
        <v>2</v>
      </c>
      <c r="V121" s="8" t="s">
        <v>3</v>
      </c>
      <c r="W121" s="8" t="s">
        <v>4</v>
      </c>
      <c r="X121" s="8" t="s">
        <v>5</v>
      </c>
      <c r="Y121" s="8" t="s">
        <v>6</v>
      </c>
      <c r="Z121" s="8" t="s">
        <v>7</v>
      </c>
      <c r="AA121" s="31"/>
      <c r="AB121" s="8" t="s">
        <v>96</v>
      </c>
      <c r="AC121" s="8" t="s">
        <v>1</v>
      </c>
      <c r="AD121" s="8" t="s">
        <v>4</v>
      </c>
      <c r="AE121" s="8" t="s">
        <v>5</v>
      </c>
      <c r="AF121" s="8" t="s">
        <v>6</v>
      </c>
      <c r="AG121" s="8" t="s">
        <v>7</v>
      </c>
      <c r="AH121" s="8" t="s">
        <v>95</v>
      </c>
      <c r="AI121" s="8" t="s">
        <v>42</v>
      </c>
      <c r="AJ121" s="8" t="s">
        <v>43</v>
      </c>
      <c r="AK121" s="8" t="s">
        <v>97</v>
      </c>
      <c r="AL121" s="58"/>
      <c r="AM121" s="8" t="s">
        <v>96</v>
      </c>
      <c r="AN121" s="8" t="s">
        <v>1</v>
      </c>
      <c r="AO121" s="8" t="s">
        <v>4</v>
      </c>
      <c r="AP121" s="8" t="s">
        <v>5</v>
      </c>
      <c r="AQ121" s="8" t="s">
        <v>6</v>
      </c>
      <c r="AR121" s="8" t="s">
        <v>7</v>
      </c>
      <c r="AS121" s="8" t="s">
        <v>95</v>
      </c>
      <c r="AT121" s="8" t="s">
        <v>42</v>
      </c>
      <c r="AU121" s="8" t="s">
        <v>43</v>
      </c>
      <c r="AV121" s="52" t="s">
        <v>97</v>
      </c>
      <c r="AW121" s="58"/>
      <c r="AX121" s="8" t="s">
        <v>96</v>
      </c>
      <c r="AY121" s="8" t="s">
        <v>1</v>
      </c>
      <c r="AZ121" s="8" t="s">
        <v>4</v>
      </c>
      <c r="BA121" s="8" t="s">
        <v>5</v>
      </c>
      <c r="BB121" s="8" t="s">
        <v>6</v>
      </c>
      <c r="BC121" s="8" t="s">
        <v>7</v>
      </c>
      <c r="BD121" s="8" t="s">
        <v>95</v>
      </c>
      <c r="BE121" s="8" t="s">
        <v>42</v>
      </c>
      <c r="BF121" s="8" t="s">
        <v>43</v>
      </c>
      <c r="BG121" s="52" t="s">
        <v>97</v>
      </c>
    </row>
    <row r="122" spans="1:59" x14ac:dyDescent="0.2">
      <c r="A122" s="17">
        <v>1</v>
      </c>
      <c r="B122" s="10" t="s">
        <v>118</v>
      </c>
      <c r="C122" s="69">
        <f>VLOOKUP(B122,'Peers-Inc or Ho'!$C$152:$G$157,5,)</f>
        <v>0.10494053488493089</v>
      </c>
      <c r="D122" s="69">
        <f>(VLOOKUP($B122,'PRUlink Peer Performance'!$B$4:$K$223,D$119,))*100</f>
        <v>-14.390847355950442</v>
      </c>
      <c r="E122" s="69">
        <f>(VLOOKUP($B122,'PRUlink Peer Performance'!$B$4:$K$223,E$119,))*100</f>
        <v>1.4301986995048477</v>
      </c>
      <c r="F122" s="68" t="s">
        <v>28</v>
      </c>
      <c r="G122" s="69">
        <f>(VLOOKUP($B122,'PRUlink Peer Performance'!$B$4:$K$223,G$119,))*100</f>
        <v>1.4301986995048477</v>
      </c>
      <c r="H122" s="69">
        <f>(VLOOKUP($B122,'PRUlink Peer Performance'!$B$4:$K$223,H$119,))*100</f>
        <v>11.318242563367287</v>
      </c>
      <c r="I122" s="69">
        <f>(VLOOKUP($B122,'PRUlink Peer Performance'!$B$4:$K$223,I$119,))*100</f>
        <v>-4.2720615402306645</v>
      </c>
      <c r="J122" s="69">
        <f>(VLOOKUP($B122,'PRUlink Peer Performance'!$B$4:$K$223,J$119,))*100</f>
        <v>-17.586353879412407</v>
      </c>
      <c r="K122" s="68" t="s">
        <v>28</v>
      </c>
      <c r="L122" s="69">
        <f>(VLOOKUP($B122,'PRUlink Peer Performance'!$B$4:$K$223,L$119,))*100</f>
        <v>-5.464754178765685</v>
      </c>
      <c r="M122" s="69">
        <f>(VLOOKUP($B122,'PRUlink Peer Performance'!$B$4:$K$223,M$119,))*100</f>
        <v>1.6933731879088976</v>
      </c>
      <c r="N122" s="68" t="s">
        <v>28</v>
      </c>
      <c r="O122" s="12">
        <v>1192.924</v>
      </c>
      <c r="P122" s="13"/>
      <c r="Q122" s="14"/>
      <c r="R122" s="15"/>
      <c r="S122" s="27"/>
      <c r="T122" s="15"/>
      <c r="U122" s="15"/>
      <c r="V122" s="15"/>
      <c r="W122" s="15"/>
      <c r="X122" s="15"/>
      <c r="Y122" s="15"/>
      <c r="Z122" s="15"/>
      <c r="AA122" s="32"/>
      <c r="AB122" s="62">
        <f t="shared" ref="AB122:AC127" si="169">IF(C122="n.a.","",IF(RANK(C122,C$122:C$128)=1,1,(RANK(C122,C$122:C$128)-1)/(COUNT(C$122:C$128)-1)*100))</f>
        <v>1</v>
      </c>
      <c r="AC122" s="62">
        <f t="shared" si="169"/>
        <v>40</v>
      </c>
      <c r="AD122" s="62">
        <f t="shared" ref="AD122:AK127" si="170">IF(G122="n.a.","",IF(RANK(G122,G$122:G$128)=1,1,(RANK(G122,G$122:G$128)-1)/(COUNT(G$122:G$128)-1)*100))</f>
        <v>100</v>
      </c>
      <c r="AE122" s="62">
        <f t="shared" si="170"/>
        <v>60</v>
      </c>
      <c r="AF122" s="62">
        <f t="shared" si="170"/>
        <v>40</v>
      </c>
      <c r="AG122" s="62">
        <f t="shared" si="170"/>
        <v>60</v>
      </c>
      <c r="AH122" s="62" t="str">
        <f t="shared" si="170"/>
        <v/>
      </c>
      <c r="AI122" s="62">
        <f t="shared" si="170"/>
        <v>80</v>
      </c>
      <c r="AJ122" s="62">
        <f t="shared" si="170"/>
        <v>20</v>
      </c>
      <c r="AK122" s="62" t="str">
        <f t="shared" si="170"/>
        <v/>
      </c>
      <c r="AL122" s="64"/>
      <c r="AM122" s="62" t="str">
        <f t="shared" ref="AM122:AN127" si="171">IF($AA122="","",COUNT(C$122:C$128))</f>
        <v/>
      </c>
      <c r="AN122" s="62" t="str">
        <f t="shared" si="171"/>
        <v/>
      </c>
      <c r="AO122" s="62" t="str">
        <f t="shared" ref="AO122:AV127" si="172">IF($AA122="","",COUNT(G$122:G$128))</f>
        <v/>
      </c>
      <c r="AP122" s="62" t="str">
        <f t="shared" si="172"/>
        <v/>
      </c>
      <c r="AQ122" s="62" t="str">
        <f t="shared" si="172"/>
        <v/>
      </c>
      <c r="AR122" s="62" t="str">
        <f t="shared" si="172"/>
        <v/>
      </c>
      <c r="AS122" s="62" t="str">
        <f t="shared" si="172"/>
        <v/>
      </c>
      <c r="AT122" s="62" t="str">
        <f t="shared" si="172"/>
        <v/>
      </c>
      <c r="AU122" s="62" t="str">
        <f t="shared" si="172"/>
        <v/>
      </c>
      <c r="AV122" s="62" t="str">
        <f t="shared" si="172"/>
        <v/>
      </c>
      <c r="AW122" s="64"/>
      <c r="AX122" s="62">
        <f t="shared" ref="AX122:AY127" si="173">IF(C122="n.a.","",RANK(C122,C$122:C$128))</f>
        <v>1</v>
      </c>
      <c r="AY122" s="62">
        <f t="shared" si="173"/>
        <v>3</v>
      </c>
      <c r="AZ122" s="62">
        <f t="shared" ref="AZ122:BG127" si="174">IF(G122="n.a.","",RANK(G122,G$122:G$128))</f>
        <v>6</v>
      </c>
      <c r="BA122" s="62">
        <f t="shared" si="174"/>
        <v>4</v>
      </c>
      <c r="BB122" s="62">
        <f t="shared" si="174"/>
        <v>3</v>
      </c>
      <c r="BC122" s="62">
        <f t="shared" si="174"/>
        <v>4</v>
      </c>
      <c r="BD122" s="62" t="str">
        <f t="shared" si="174"/>
        <v/>
      </c>
      <c r="BE122" s="62">
        <f t="shared" si="174"/>
        <v>5</v>
      </c>
      <c r="BF122" s="62">
        <f t="shared" si="174"/>
        <v>2</v>
      </c>
      <c r="BG122" s="62" t="str">
        <f t="shared" si="174"/>
        <v/>
      </c>
    </row>
    <row r="123" spans="1:59" x14ac:dyDescent="0.2">
      <c r="A123" s="17">
        <v>2</v>
      </c>
      <c r="B123" s="26" t="s">
        <v>121</v>
      </c>
      <c r="C123" s="18">
        <f>VLOOKUP(B123,'Peers-Inc or Ho'!$C$152:$G$157,5,)</f>
        <v>-5.6435633073018868E-2</v>
      </c>
      <c r="D123" s="18">
        <f>(VLOOKUP($B123,'PRUlink Peer Performance'!$B$4:$K$223,D$119,))*100</f>
        <v>-16.312510044422403</v>
      </c>
      <c r="E123" s="18">
        <f>(VLOOKUP($B123,'PRUlink Peer Performance'!$B$4:$K$223,E$119,))*100</f>
        <v>2.14246409199637</v>
      </c>
      <c r="F123" s="25" t="s">
        <v>28</v>
      </c>
      <c r="G123" s="18">
        <f>(VLOOKUP($B123,'PRUlink Peer Performance'!$B$4:$K$223,G$119,))*100</f>
        <v>2.14246409199637</v>
      </c>
      <c r="H123" s="18">
        <f>(VLOOKUP($B123,'PRUlink Peer Performance'!$B$4:$K$223,H$119,))*100</f>
        <v>12.929718669399302</v>
      </c>
      <c r="I123" s="18">
        <f>(VLOOKUP($B123,'PRUlink Peer Performance'!$B$4:$K$223,I$119,))*100</f>
        <v>-5.06198045183727</v>
      </c>
      <c r="J123" s="18">
        <f>(VLOOKUP($B123,'PRUlink Peer Performance'!$B$4:$K$223,J$119,))*100</f>
        <v>-16.720311602505401</v>
      </c>
      <c r="K123" s="25" t="s">
        <v>28</v>
      </c>
      <c r="L123" s="25">
        <f>(VLOOKUP($B123,'PRUlink Peer Performance'!$B$4:$K$223,L$119,))*100</f>
        <v>-3.6681443991510703</v>
      </c>
      <c r="M123" s="25">
        <f>(VLOOKUP($B123,'PRUlink Peer Performance'!$B$4:$K$223,M$119,))*100</f>
        <v>1.2396886203297699</v>
      </c>
      <c r="N123" s="25" t="s">
        <v>28</v>
      </c>
      <c r="O123" s="19">
        <v>392.09100000000001</v>
      </c>
      <c r="P123" s="13"/>
      <c r="Q123" s="16"/>
      <c r="R123" s="15"/>
      <c r="S123" s="27"/>
      <c r="T123" s="15"/>
      <c r="U123" s="15"/>
      <c r="V123" s="15"/>
      <c r="W123" s="15"/>
      <c r="X123" s="15"/>
      <c r="Y123" s="15"/>
      <c r="Z123" s="15"/>
      <c r="AA123" s="26" t="s">
        <v>113</v>
      </c>
      <c r="AB123" s="65">
        <f t="shared" si="169"/>
        <v>100</v>
      </c>
      <c r="AC123" s="66">
        <f t="shared" si="169"/>
        <v>60</v>
      </c>
      <c r="AD123" s="66">
        <f t="shared" si="170"/>
        <v>1</v>
      </c>
      <c r="AE123" s="66">
        <f t="shared" si="170"/>
        <v>1</v>
      </c>
      <c r="AF123" s="66">
        <f t="shared" si="170"/>
        <v>60</v>
      </c>
      <c r="AG123" s="66">
        <f t="shared" si="170"/>
        <v>40</v>
      </c>
      <c r="AH123" s="66" t="str">
        <f t="shared" si="170"/>
        <v/>
      </c>
      <c r="AI123" s="63">
        <f t="shared" si="170"/>
        <v>20</v>
      </c>
      <c r="AJ123" s="66">
        <f t="shared" si="170"/>
        <v>40</v>
      </c>
      <c r="AK123" s="67" t="str">
        <f t="shared" si="170"/>
        <v/>
      </c>
      <c r="AL123" s="64"/>
      <c r="AM123" s="65">
        <f t="shared" si="171"/>
        <v>6</v>
      </c>
      <c r="AN123" s="66">
        <f t="shared" si="171"/>
        <v>6</v>
      </c>
      <c r="AO123" s="66">
        <f t="shared" si="172"/>
        <v>6</v>
      </c>
      <c r="AP123" s="66">
        <f t="shared" si="172"/>
        <v>6</v>
      </c>
      <c r="AQ123" s="66">
        <f t="shared" si="172"/>
        <v>6</v>
      </c>
      <c r="AR123" s="66">
        <f t="shared" si="172"/>
        <v>6</v>
      </c>
      <c r="AS123" s="66">
        <f t="shared" si="172"/>
        <v>0</v>
      </c>
      <c r="AT123" s="63">
        <f t="shared" si="172"/>
        <v>6</v>
      </c>
      <c r="AU123" s="66">
        <f t="shared" si="172"/>
        <v>6</v>
      </c>
      <c r="AV123" s="67">
        <f t="shared" si="172"/>
        <v>0</v>
      </c>
      <c r="AW123" s="64"/>
      <c r="AX123" s="65">
        <f t="shared" si="173"/>
        <v>6</v>
      </c>
      <c r="AY123" s="66">
        <f t="shared" si="173"/>
        <v>4</v>
      </c>
      <c r="AZ123" s="66">
        <f t="shared" si="174"/>
        <v>1</v>
      </c>
      <c r="BA123" s="66">
        <f t="shared" si="174"/>
        <v>1</v>
      </c>
      <c r="BB123" s="66">
        <f t="shared" si="174"/>
        <v>4</v>
      </c>
      <c r="BC123" s="66">
        <f t="shared" si="174"/>
        <v>3</v>
      </c>
      <c r="BD123" s="66" t="str">
        <f t="shared" si="174"/>
        <v/>
      </c>
      <c r="BE123" s="63">
        <f t="shared" si="174"/>
        <v>2</v>
      </c>
      <c r="BF123" s="66">
        <f t="shared" si="174"/>
        <v>3</v>
      </c>
      <c r="BG123" s="67" t="str">
        <f t="shared" si="174"/>
        <v/>
      </c>
    </row>
    <row r="124" spans="1:59" x14ac:dyDescent="0.2">
      <c r="A124" s="17">
        <v>3</v>
      </c>
      <c r="B124" s="10" t="s">
        <v>1303</v>
      </c>
      <c r="C124" s="69">
        <f>VLOOKUP(B124,'Peers-Inc or Ho'!$C$152:$G$157,5,)</f>
        <v>-2.5786244845768112E-2</v>
      </c>
      <c r="D124" s="69">
        <f>(VLOOKUP($B124,'PRUlink Peer Performance'!$B$4:$K$223,D$119,))*100</f>
        <v>-18.044060185496626</v>
      </c>
      <c r="E124" s="69">
        <f>(VLOOKUP($B124,'PRUlink Peer Performance'!$B$4:$K$223,E$119,))*100</f>
        <v>2.0517651257517588</v>
      </c>
      <c r="F124" s="68" t="s">
        <v>28</v>
      </c>
      <c r="G124" s="69">
        <f>(VLOOKUP($B124,'PRUlink Peer Performance'!$B$4:$K$223,G$119,))*100</f>
        <v>2.0517651257517588</v>
      </c>
      <c r="H124" s="69">
        <f>(VLOOKUP($B124,'PRUlink Peer Performance'!$B$4:$K$223,H$119,))*100</f>
        <v>12.528045840247493</v>
      </c>
      <c r="I124" s="69">
        <f>(VLOOKUP($B124,'PRUlink Peer Performance'!$B$4:$K$223,I$119,))*100</f>
        <v>-5.2060305321133482</v>
      </c>
      <c r="J124" s="69">
        <f>(VLOOKUP($B124,'PRUlink Peer Performance'!$B$4:$K$223,J$119,))*100</f>
        <v>-17.977565979676069</v>
      </c>
      <c r="K124" s="68" t="s">
        <v>28</v>
      </c>
      <c r="L124" s="69">
        <f>(VLOOKUP($B124,'PRUlink Peer Performance'!$B$4:$K$223,L$119,))*100</f>
        <v>-6.379126862377138</v>
      </c>
      <c r="M124" s="69">
        <f>(VLOOKUP($B124,'PRUlink Peer Performance'!$B$4:$K$223,M$119,))*100</f>
        <v>0.56015265805231529</v>
      </c>
      <c r="N124" s="68" t="s">
        <v>28</v>
      </c>
      <c r="O124" s="19">
        <v>86.870220000000003</v>
      </c>
      <c r="P124" s="13"/>
      <c r="Q124" s="16"/>
      <c r="R124" s="15"/>
      <c r="S124" s="27"/>
      <c r="T124" s="15"/>
      <c r="U124" s="15"/>
      <c r="V124" s="15"/>
      <c r="W124" s="15"/>
      <c r="X124" s="15"/>
      <c r="Y124" s="15"/>
      <c r="Z124" s="15"/>
      <c r="AA124" s="32"/>
      <c r="AB124" s="62">
        <f t="shared" si="169"/>
        <v>60</v>
      </c>
      <c r="AC124" s="62">
        <f t="shared" si="169"/>
        <v>100</v>
      </c>
      <c r="AD124" s="62">
        <f t="shared" si="170"/>
        <v>20</v>
      </c>
      <c r="AE124" s="62">
        <f t="shared" si="170"/>
        <v>20</v>
      </c>
      <c r="AF124" s="62">
        <f t="shared" si="170"/>
        <v>80</v>
      </c>
      <c r="AG124" s="62">
        <f t="shared" si="170"/>
        <v>80</v>
      </c>
      <c r="AH124" s="62" t="str">
        <f t="shared" si="170"/>
        <v/>
      </c>
      <c r="AI124" s="62">
        <f t="shared" si="170"/>
        <v>100</v>
      </c>
      <c r="AJ124" s="62">
        <f t="shared" si="170"/>
        <v>100</v>
      </c>
      <c r="AK124" s="62" t="str">
        <f t="shared" si="170"/>
        <v/>
      </c>
      <c r="AL124" s="64"/>
      <c r="AM124" s="62" t="str">
        <f t="shared" si="171"/>
        <v/>
      </c>
      <c r="AN124" s="62" t="str">
        <f t="shared" si="171"/>
        <v/>
      </c>
      <c r="AO124" s="62" t="str">
        <f t="shared" si="172"/>
        <v/>
      </c>
      <c r="AP124" s="62" t="str">
        <f t="shared" si="172"/>
        <v/>
      </c>
      <c r="AQ124" s="62" t="str">
        <f t="shared" si="172"/>
        <v/>
      </c>
      <c r="AR124" s="62" t="str">
        <f t="shared" si="172"/>
        <v/>
      </c>
      <c r="AS124" s="62" t="str">
        <f t="shared" si="172"/>
        <v/>
      </c>
      <c r="AT124" s="62" t="str">
        <f t="shared" si="172"/>
        <v/>
      </c>
      <c r="AU124" s="62" t="str">
        <f t="shared" si="172"/>
        <v/>
      </c>
      <c r="AV124" s="62" t="str">
        <f t="shared" si="172"/>
        <v/>
      </c>
      <c r="AW124" s="64"/>
      <c r="AX124" s="62">
        <f t="shared" si="173"/>
        <v>4</v>
      </c>
      <c r="AY124" s="62">
        <f t="shared" si="173"/>
        <v>6</v>
      </c>
      <c r="AZ124" s="62">
        <f t="shared" si="174"/>
        <v>2</v>
      </c>
      <c r="BA124" s="62">
        <f t="shared" si="174"/>
        <v>2</v>
      </c>
      <c r="BB124" s="62">
        <f t="shared" si="174"/>
        <v>5</v>
      </c>
      <c r="BC124" s="62">
        <f t="shared" si="174"/>
        <v>5</v>
      </c>
      <c r="BD124" s="62" t="str">
        <f t="shared" si="174"/>
        <v/>
      </c>
      <c r="BE124" s="62">
        <f t="shared" si="174"/>
        <v>6</v>
      </c>
      <c r="BF124" s="62">
        <f t="shared" si="174"/>
        <v>6</v>
      </c>
      <c r="BG124" s="62" t="str">
        <f t="shared" si="174"/>
        <v/>
      </c>
    </row>
    <row r="125" spans="1:59" x14ac:dyDescent="0.2">
      <c r="A125" s="17">
        <v>4</v>
      </c>
      <c r="B125" s="10" t="s">
        <v>1654</v>
      </c>
      <c r="C125" s="69">
        <f>VLOOKUP(B125,'Peers-Inc or Ho'!$C$152:$G$157,5,)</f>
        <v>-1.1185602537320316E-2</v>
      </c>
      <c r="D125" s="69">
        <f>(VLOOKUP($B125,'PRUlink Peer Performance'!$B$4:$K$223,D$119,))*100</f>
        <v>-13.905282844991662</v>
      </c>
      <c r="E125" s="69">
        <f>(VLOOKUP($B125,'PRUlink Peer Performance'!$B$4:$K$223,E$119,))*100</f>
        <v>1.5304783749587436</v>
      </c>
      <c r="F125" s="68" t="s">
        <v>28</v>
      </c>
      <c r="G125" s="69">
        <f>(VLOOKUP($B125,'PRUlink Peer Performance'!$B$4:$K$223,G$119,))*100</f>
        <v>1.5304783749587436</v>
      </c>
      <c r="H125" s="69">
        <f>(VLOOKUP($B125,'PRUlink Peer Performance'!$B$4:$K$223,H$119,))*100</f>
        <v>12.415204330142405</v>
      </c>
      <c r="I125" s="69">
        <f>(VLOOKUP($B125,'PRUlink Peer Performance'!$B$4:$K$223,I$119,))*100</f>
        <v>-2.4898207139545159</v>
      </c>
      <c r="J125" s="69">
        <f>(VLOOKUP($B125,'PRUlink Peer Performance'!$B$4:$K$223,J$119,))*100</f>
        <v>-15.379354763899922</v>
      </c>
      <c r="K125" s="68" t="s">
        <v>28</v>
      </c>
      <c r="L125" s="69">
        <f>(VLOOKUP($B125,'PRUlink Peer Performance'!$B$4:$K$223,L$119,))*100</f>
        <v>-5.113609525773799</v>
      </c>
      <c r="M125" s="69">
        <f>(VLOOKUP($B125,'PRUlink Peer Performance'!$B$4:$K$223,M$119,))*100</f>
        <v>0.70463435420133891</v>
      </c>
      <c r="N125" s="68" t="s">
        <v>28</v>
      </c>
      <c r="O125" s="19">
        <v>798.68319999999994</v>
      </c>
      <c r="P125" s="13"/>
      <c r="Q125" s="16"/>
      <c r="R125" s="15"/>
      <c r="S125" s="27"/>
      <c r="T125" s="15"/>
      <c r="U125" s="15"/>
      <c r="V125" s="15"/>
      <c r="W125" s="15"/>
      <c r="X125" s="15"/>
      <c r="Y125" s="15"/>
      <c r="Z125" s="15"/>
      <c r="AA125" s="32"/>
      <c r="AB125" s="62">
        <f t="shared" si="169"/>
        <v>40</v>
      </c>
      <c r="AC125" s="62">
        <f t="shared" si="169"/>
        <v>1</v>
      </c>
      <c r="AD125" s="62">
        <f t="shared" si="170"/>
        <v>60</v>
      </c>
      <c r="AE125" s="62">
        <f t="shared" si="170"/>
        <v>40</v>
      </c>
      <c r="AF125" s="62">
        <f t="shared" si="170"/>
        <v>1</v>
      </c>
      <c r="AG125" s="62">
        <f t="shared" si="170"/>
        <v>1</v>
      </c>
      <c r="AH125" s="62" t="str">
        <f t="shared" si="170"/>
        <v/>
      </c>
      <c r="AI125" s="62">
        <f t="shared" si="170"/>
        <v>40</v>
      </c>
      <c r="AJ125" s="62">
        <f t="shared" si="170"/>
        <v>80</v>
      </c>
      <c r="AK125" s="62" t="str">
        <f t="shared" si="170"/>
        <v/>
      </c>
      <c r="AL125" s="64"/>
      <c r="AM125" s="62" t="str">
        <f t="shared" si="171"/>
        <v/>
      </c>
      <c r="AN125" s="62" t="str">
        <f t="shared" si="171"/>
        <v/>
      </c>
      <c r="AO125" s="62" t="str">
        <f t="shared" si="172"/>
        <v/>
      </c>
      <c r="AP125" s="62" t="str">
        <f t="shared" si="172"/>
        <v/>
      </c>
      <c r="AQ125" s="62" t="str">
        <f t="shared" si="172"/>
        <v/>
      </c>
      <c r="AR125" s="62" t="str">
        <f t="shared" si="172"/>
        <v/>
      </c>
      <c r="AS125" s="62" t="str">
        <f t="shared" si="172"/>
        <v/>
      </c>
      <c r="AT125" s="62" t="str">
        <f t="shared" si="172"/>
        <v/>
      </c>
      <c r="AU125" s="62" t="str">
        <f t="shared" si="172"/>
        <v/>
      </c>
      <c r="AV125" s="62" t="str">
        <f t="shared" si="172"/>
        <v/>
      </c>
      <c r="AW125" s="64"/>
      <c r="AX125" s="62">
        <f t="shared" si="173"/>
        <v>3</v>
      </c>
      <c r="AY125" s="62">
        <f t="shared" si="173"/>
        <v>1</v>
      </c>
      <c r="AZ125" s="62">
        <f t="shared" si="174"/>
        <v>4</v>
      </c>
      <c r="BA125" s="62">
        <f t="shared" si="174"/>
        <v>3</v>
      </c>
      <c r="BB125" s="62">
        <f t="shared" si="174"/>
        <v>1</v>
      </c>
      <c r="BC125" s="62">
        <f t="shared" si="174"/>
        <v>1</v>
      </c>
      <c r="BD125" s="62" t="str">
        <f t="shared" si="174"/>
        <v/>
      </c>
      <c r="BE125" s="62">
        <f t="shared" si="174"/>
        <v>3</v>
      </c>
      <c r="BF125" s="62">
        <f t="shared" si="174"/>
        <v>5</v>
      </c>
      <c r="BG125" s="62" t="str">
        <f t="shared" si="174"/>
        <v/>
      </c>
    </row>
    <row r="126" spans="1:59" x14ac:dyDescent="0.2">
      <c r="A126" s="17">
        <v>5</v>
      </c>
      <c r="B126" s="10" t="s">
        <v>112</v>
      </c>
      <c r="C126" s="69">
        <f>VLOOKUP(B126,'Peers-Inc or Ho'!$C$152:$G$157,5,)</f>
        <v>-2.630382558830377E-2</v>
      </c>
      <c r="D126" s="69">
        <f>(VLOOKUP($B126,'PRUlink Peer Performance'!$B$4:$K$223,D$119,))*100</f>
        <v>-17.70808864668173</v>
      </c>
      <c r="E126" s="69">
        <f>(VLOOKUP($B126,'PRUlink Peer Performance'!$B$4:$K$223,E$119,))*100</f>
        <v>1.6112020798890292</v>
      </c>
      <c r="F126" s="68" t="s">
        <v>28</v>
      </c>
      <c r="G126" s="69">
        <f>(VLOOKUP($B126,'PRUlink Peer Performance'!$B$4:$K$223,G$119,))*100</f>
        <v>1.6112020798890292</v>
      </c>
      <c r="H126" s="69">
        <f>(VLOOKUP($B126,'PRUlink Peer Performance'!$B$4:$K$223,H$119,))*100</f>
        <v>10.743382464933028</v>
      </c>
      <c r="I126" s="69">
        <f>(VLOOKUP($B126,'PRUlink Peer Performance'!$B$4:$K$223,I$119,))*100</f>
        <v>-5.4659346536062188</v>
      </c>
      <c r="J126" s="69">
        <f>(VLOOKUP($B126,'PRUlink Peer Performance'!$B$4:$K$223,J$119,))*100</f>
        <v>-18.788769644955149</v>
      </c>
      <c r="K126" s="68" t="s">
        <v>28</v>
      </c>
      <c r="L126" s="69">
        <f>(VLOOKUP($B126,'PRUlink Peer Performance'!$B$4:$K$223,L$119,))*100</f>
        <v>-5.3603549390170535</v>
      </c>
      <c r="M126" s="69">
        <f>(VLOOKUP($B126,'PRUlink Peer Performance'!$B$4:$K$223,M$119,))*100</f>
        <v>0.92969762636703202</v>
      </c>
      <c r="N126" s="68" t="s">
        <v>28</v>
      </c>
      <c r="O126" s="19">
        <v>1044.6030000000001</v>
      </c>
      <c r="P126" s="13"/>
      <c r="Q126" s="16"/>
      <c r="R126" s="15"/>
      <c r="S126" s="27"/>
      <c r="T126" s="15"/>
      <c r="U126" s="15"/>
      <c r="V126" s="15"/>
      <c r="W126" s="15"/>
      <c r="X126" s="15"/>
      <c r="Y126" s="15"/>
      <c r="Z126" s="15"/>
      <c r="AA126" s="32"/>
      <c r="AB126" s="62">
        <f t="shared" si="169"/>
        <v>80</v>
      </c>
      <c r="AC126" s="62">
        <f t="shared" si="169"/>
        <v>80</v>
      </c>
      <c r="AD126" s="62">
        <f t="shared" si="170"/>
        <v>40</v>
      </c>
      <c r="AE126" s="62">
        <f t="shared" si="170"/>
        <v>80</v>
      </c>
      <c r="AF126" s="62">
        <f t="shared" si="170"/>
        <v>100</v>
      </c>
      <c r="AG126" s="62">
        <f t="shared" si="170"/>
        <v>100</v>
      </c>
      <c r="AH126" s="62" t="str">
        <f t="shared" si="170"/>
        <v/>
      </c>
      <c r="AI126" s="62">
        <f t="shared" si="170"/>
        <v>60</v>
      </c>
      <c r="AJ126" s="62">
        <f t="shared" si="170"/>
        <v>60</v>
      </c>
      <c r="AK126" s="62" t="str">
        <f t="shared" si="170"/>
        <v/>
      </c>
      <c r="AL126" s="64"/>
      <c r="AM126" s="62" t="str">
        <f t="shared" si="171"/>
        <v/>
      </c>
      <c r="AN126" s="62" t="str">
        <f t="shared" si="171"/>
        <v/>
      </c>
      <c r="AO126" s="62" t="str">
        <f t="shared" si="172"/>
        <v/>
      </c>
      <c r="AP126" s="62" t="str">
        <f t="shared" si="172"/>
        <v/>
      </c>
      <c r="AQ126" s="62" t="str">
        <f t="shared" si="172"/>
        <v/>
      </c>
      <c r="AR126" s="62" t="str">
        <f t="shared" si="172"/>
        <v/>
      </c>
      <c r="AS126" s="62" t="str">
        <f t="shared" si="172"/>
        <v/>
      </c>
      <c r="AT126" s="62" t="str">
        <f t="shared" si="172"/>
        <v/>
      </c>
      <c r="AU126" s="62" t="str">
        <f t="shared" si="172"/>
        <v/>
      </c>
      <c r="AV126" s="62" t="str">
        <f t="shared" si="172"/>
        <v/>
      </c>
      <c r="AW126" s="64"/>
      <c r="AX126" s="62">
        <f t="shared" si="173"/>
        <v>5</v>
      </c>
      <c r="AY126" s="62">
        <f t="shared" si="173"/>
        <v>5</v>
      </c>
      <c r="AZ126" s="62">
        <f t="shared" si="174"/>
        <v>3</v>
      </c>
      <c r="BA126" s="62">
        <f t="shared" si="174"/>
        <v>5</v>
      </c>
      <c r="BB126" s="62">
        <f t="shared" si="174"/>
        <v>6</v>
      </c>
      <c r="BC126" s="62">
        <f t="shared" si="174"/>
        <v>6</v>
      </c>
      <c r="BD126" s="62" t="str">
        <f t="shared" si="174"/>
        <v/>
      </c>
      <c r="BE126" s="62">
        <f t="shared" si="174"/>
        <v>4</v>
      </c>
      <c r="BF126" s="62">
        <f t="shared" si="174"/>
        <v>4</v>
      </c>
      <c r="BG126" s="62" t="str">
        <f t="shared" si="174"/>
        <v/>
      </c>
    </row>
    <row r="127" spans="1:59" x14ac:dyDescent="0.2">
      <c r="A127" s="17">
        <v>6</v>
      </c>
      <c r="B127" s="10" t="s">
        <v>122</v>
      </c>
      <c r="C127" s="69">
        <f>VLOOKUP(B127,'Peers-Inc or Ho'!$C$152:$G$157,5,)</f>
        <v>9.9518194610191943E-2</v>
      </c>
      <c r="D127" s="69">
        <f>(VLOOKUP($B127,'PRUlink Peer Performance'!$B$4:$K$223,D$119,))*100</f>
        <v>-14.151952182496164</v>
      </c>
      <c r="E127" s="69">
        <f>(VLOOKUP($B127,'PRUlink Peer Performance'!$B$4:$K$223,E$119,))*100</f>
        <v>1.4429716387022617</v>
      </c>
      <c r="F127" s="68" t="s">
        <v>28</v>
      </c>
      <c r="G127" s="69">
        <f>(VLOOKUP($B127,'PRUlink Peer Performance'!$B$4:$K$223,G$119,))*100</f>
        <v>1.4429716387022617</v>
      </c>
      <c r="H127" s="69">
        <f>(VLOOKUP($B127,'PRUlink Peer Performance'!$B$4:$K$223,H$119,))*100</f>
        <v>10.699417520351439</v>
      </c>
      <c r="I127" s="69">
        <f>(VLOOKUP($B127,'PRUlink Peer Performance'!$B$4:$K$223,I$119,))*100</f>
        <v>-3.1275742445981858</v>
      </c>
      <c r="J127" s="69">
        <f>(VLOOKUP($B127,'PRUlink Peer Performance'!$B$4:$K$223,J$119,))*100</f>
        <v>-15.416461244419832</v>
      </c>
      <c r="K127" s="68" t="s">
        <v>28</v>
      </c>
      <c r="L127" s="69">
        <f>(VLOOKUP($B127,'PRUlink Peer Performance'!$B$4:$K$223,L$119,))*100</f>
        <v>-3.650679851098193</v>
      </c>
      <c r="M127" s="69">
        <f>(VLOOKUP($B127,'PRUlink Peer Performance'!$B$4:$K$223,M$119,))*100</f>
        <v>2.6157061815764715</v>
      </c>
      <c r="N127" s="68" t="s">
        <v>28</v>
      </c>
      <c r="O127" s="19">
        <v>152.61860000000001</v>
      </c>
      <c r="P127" s="13"/>
      <c r="Q127" s="16"/>
      <c r="R127" s="15"/>
      <c r="S127" s="27"/>
      <c r="T127" s="15"/>
      <c r="U127" s="15"/>
      <c r="V127" s="15"/>
      <c r="W127" s="15"/>
      <c r="X127" s="15"/>
      <c r="Y127" s="15"/>
      <c r="Z127" s="15"/>
      <c r="AA127" s="32"/>
      <c r="AB127" s="62">
        <f t="shared" si="169"/>
        <v>20</v>
      </c>
      <c r="AC127" s="62">
        <f t="shared" si="169"/>
        <v>20</v>
      </c>
      <c r="AD127" s="62">
        <f t="shared" si="170"/>
        <v>80</v>
      </c>
      <c r="AE127" s="62">
        <f t="shared" si="170"/>
        <v>100</v>
      </c>
      <c r="AF127" s="62">
        <f t="shared" si="170"/>
        <v>20</v>
      </c>
      <c r="AG127" s="62">
        <f t="shared" si="170"/>
        <v>20</v>
      </c>
      <c r="AH127" s="62" t="str">
        <f t="shared" si="170"/>
        <v/>
      </c>
      <c r="AI127" s="62">
        <f t="shared" si="170"/>
        <v>1</v>
      </c>
      <c r="AJ127" s="62">
        <f t="shared" si="170"/>
        <v>1</v>
      </c>
      <c r="AK127" s="62" t="str">
        <f t="shared" si="170"/>
        <v/>
      </c>
      <c r="AL127" s="64"/>
      <c r="AM127" s="62" t="str">
        <f t="shared" si="171"/>
        <v/>
      </c>
      <c r="AN127" s="62" t="str">
        <f t="shared" si="171"/>
        <v/>
      </c>
      <c r="AO127" s="62" t="str">
        <f t="shared" si="172"/>
        <v/>
      </c>
      <c r="AP127" s="62" t="str">
        <f t="shared" si="172"/>
        <v/>
      </c>
      <c r="AQ127" s="62" t="str">
        <f t="shared" si="172"/>
        <v/>
      </c>
      <c r="AR127" s="62" t="str">
        <f t="shared" si="172"/>
        <v/>
      </c>
      <c r="AS127" s="62" t="str">
        <f t="shared" si="172"/>
        <v/>
      </c>
      <c r="AT127" s="62" t="str">
        <f t="shared" si="172"/>
        <v/>
      </c>
      <c r="AU127" s="62" t="str">
        <f t="shared" si="172"/>
        <v/>
      </c>
      <c r="AV127" s="62" t="str">
        <f t="shared" si="172"/>
        <v/>
      </c>
      <c r="AW127" s="64"/>
      <c r="AX127" s="62">
        <f t="shared" si="173"/>
        <v>2</v>
      </c>
      <c r="AY127" s="62">
        <f t="shared" si="173"/>
        <v>2</v>
      </c>
      <c r="AZ127" s="62">
        <f t="shared" si="174"/>
        <v>5</v>
      </c>
      <c r="BA127" s="62">
        <f t="shared" si="174"/>
        <v>6</v>
      </c>
      <c r="BB127" s="62">
        <f t="shared" si="174"/>
        <v>2</v>
      </c>
      <c r="BC127" s="62">
        <f t="shared" si="174"/>
        <v>2</v>
      </c>
      <c r="BD127" s="62" t="str">
        <f t="shared" si="174"/>
        <v/>
      </c>
      <c r="BE127" s="62">
        <f t="shared" si="174"/>
        <v>1</v>
      </c>
      <c r="BF127" s="62">
        <f t="shared" si="174"/>
        <v>1</v>
      </c>
      <c r="BG127" s="62" t="str">
        <f t="shared" si="174"/>
        <v/>
      </c>
    </row>
    <row r="128" spans="1:59" x14ac:dyDescent="0.2">
      <c r="A128" s="17"/>
      <c r="B128" s="10"/>
      <c r="C128" s="50"/>
      <c r="D128" s="11"/>
      <c r="E128" s="50"/>
      <c r="F128" s="50"/>
      <c r="G128" s="11"/>
      <c r="H128" s="11"/>
      <c r="I128" s="11"/>
      <c r="J128" s="11"/>
      <c r="K128" s="50"/>
      <c r="L128" s="11"/>
      <c r="M128" s="11"/>
      <c r="N128" s="50"/>
      <c r="O128" s="19">
        <v>316.48599999999999</v>
      </c>
      <c r="P128" s="13"/>
      <c r="Q128" s="16"/>
      <c r="R128" s="15"/>
      <c r="S128" s="27"/>
      <c r="T128" s="15"/>
      <c r="U128" s="15"/>
      <c r="V128" s="15"/>
      <c r="W128" s="15"/>
      <c r="X128" s="15"/>
      <c r="Y128" s="15"/>
      <c r="Z128" s="15"/>
      <c r="AA128" s="32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60"/>
      <c r="AM128" s="59"/>
      <c r="AN128" s="61"/>
      <c r="AO128" s="61"/>
      <c r="AP128" s="61"/>
      <c r="AQ128" s="61"/>
      <c r="AR128" s="61"/>
      <c r="AS128" s="61"/>
      <c r="AT128" s="61"/>
      <c r="AU128" s="61"/>
      <c r="AV128" s="61"/>
      <c r="AW128" s="60"/>
      <c r="AX128" s="59"/>
      <c r="AY128" s="61"/>
      <c r="AZ128" s="61"/>
      <c r="BA128" s="61"/>
      <c r="BB128" s="61"/>
      <c r="BC128" s="61"/>
      <c r="BD128" s="61"/>
      <c r="BE128" s="61"/>
      <c r="BF128" s="61"/>
      <c r="BG128" s="61"/>
    </row>
    <row r="129" spans="1:59" x14ac:dyDescent="0.2">
      <c r="A129" s="42" t="s">
        <v>113</v>
      </c>
      <c r="B129" s="45" t="s">
        <v>102</v>
      </c>
      <c r="C129" s="46">
        <f>AVERAGE(C122:C128)</f>
        <v>1.4124570575118629E-2</v>
      </c>
      <c r="D129" s="46">
        <f>AVERAGE(D122:D128)</f>
        <v>-15.752123543339836</v>
      </c>
      <c r="E129" s="46">
        <f>AVERAGE(E122:E128)</f>
        <v>1.701513335133835</v>
      </c>
      <c r="F129" s="46"/>
      <c r="G129" s="46">
        <f>AVERAGE(G122:G128)</f>
        <v>1.701513335133835</v>
      </c>
      <c r="H129" s="46">
        <f>AVERAGE(H122:H128)</f>
        <v>11.772335231406826</v>
      </c>
      <c r="I129" s="46">
        <f>AVERAGE(I122:I128)</f>
        <v>-4.270567022723367</v>
      </c>
      <c r="J129" s="46">
        <f>AVERAGE(J122:J128)</f>
        <v>-16.978136185811465</v>
      </c>
      <c r="K129" s="46"/>
      <c r="L129" s="46">
        <f>AVERAGE(L122:L128)</f>
        <v>-4.939444959363823</v>
      </c>
      <c r="M129" s="46">
        <f>AVERAGE(M122:M128)</f>
        <v>1.2905421047393042</v>
      </c>
      <c r="N129" s="46"/>
      <c r="O129" s="19">
        <v>907.86919999999998</v>
      </c>
      <c r="P129" s="13"/>
      <c r="Q129" s="16"/>
      <c r="R129" s="15"/>
      <c r="S129" s="27"/>
      <c r="T129" s="15"/>
      <c r="U129" s="15"/>
      <c r="V129" s="15"/>
      <c r="W129" s="15"/>
      <c r="X129" s="15"/>
      <c r="Y129" s="15"/>
      <c r="Z129" s="15"/>
      <c r="AA129" s="32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57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57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</row>
    <row r="131" spans="1:59" ht="15.75" x14ac:dyDescent="0.25">
      <c r="A131" s="5" t="s">
        <v>114</v>
      </c>
      <c r="B131" s="6"/>
      <c r="C131" s="34" t="s">
        <v>41</v>
      </c>
      <c r="D131" s="34"/>
      <c r="E131" s="34"/>
      <c r="F131" s="35"/>
      <c r="G131" s="35"/>
      <c r="H131" s="34"/>
      <c r="I131" s="34"/>
      <c r="J131" s="34"/>
      <c r="K131" s="34"/>
      <c r="L131" s="34"/>
      <c r="M131" s="34"/>
      <c r="N131" s="34"/>
      <c r="V131" s="1"/>
      <c r="W131" s="1"/>
      <c r="X131" s="1"/>
      <c r="Y131" s="1"/>
      <c r="Z131" s="1"/>
      <c r="AB131" s="36" t="s">
        <v>40</v>
      </c>
      <c r="AC131" s="37"/>
      <c r="AD131" s="37"/>
      <c r="AE131" s="37"/>
      <c r="AF131" s="37"/>
      <c r="AG131" s="38"/>
      <c r="AH131" s="37"/>
      <c r="AI131" s="36"/>
      <c r="AJ131" s="37"/>
      <c r="AK131" s="37"/>
      <c r="AL131" s="55"/>
      <c r="AM131" s="36"/>
      <c r="AN131" s="53"/>
      <c r="AO131" s="53"/>
      <c r="AP131" s="53"/>
      <c r="AQ131" s="53" t="s">
        <v>120</v>
      </c>
      <c r="AR131" s="53"/>
      <c r="AS131" s="53"/>
      <c r="AT131" s="53"/>
      <c r="AU131" s="53"/>
      <c r="AV131" s="54"/>
      <c r="AW131" s="55"/>
      <c r="AX131" s="36"/>
      <c r="AY131" s="53"/>
      <c r="AZ131" s="53"/>
      <c r="BA131" s="53"/>
      <c r="BB131" s="53" t="s">
        <v>119</v>
      </c>
      <c r="BC131" s="53"/>
      <c r="BD131" s="53"/>
      <c r="BE131" s="53"/>
      <c r="BF131" s="53"/>
      <c r="BG131" s="54"/>
    </row>
    <row r="132" spans="1:59" ht="15.75" x14ac:dyDescent="0.25">
      <c r="A132" s="8" t="s">
        <v>9</v>
      </c>
      <c r="B132" s="8" t="s">
        <v>10</v>
      </c>
      <c r="C132" s="8" t="s">
        <v>11</v>
      </c>
      <c r="D132" s="8" t="s">
        <v>1</v>
      </c>
      <c r="E132" s="8" t="s">
        <v>2</v>
      </c>
      <c r="F132" s="8" t="s">
        <v>3</v>
      </c>
      <c r="G132" s="8" t="s">
        <v>4</v>
      </c>
      <c r="H132" s="8" t="s">
        <v>5</v>
      </c>
      <c r="I132" s="8" t="s">
        <v>6</v>
      </c>
      <c r="J132" s="8" t="s">
        <v>7</v>
      </c>
      <c r="K132" s="8" t="s">
        <v>95</v>
      </c>
      <c r="L132" s="8" t="s">
        <v>42</v>
      </c>
      <c r="M132" s="8" t="s">
        <v>43</v>
      </c>
      <c r="N132" s="8" t="s">
        <v>97</v>
      </c>
      <c r="O132" s="8" t="s">
        <v>12</v>
      </c>
      <c r="P132" s="8"/>
      <c r="Q132" s="8" t="s">
        <v>13</v>
      </c>
      <c r="R132" s="8" t="s">
        <v>0</v>
      </c>
      <c r="S132" s="8" t="s">
        <v>14</v>
      </c>
      <c r="T132" s="8" t="s">
        <v>1</v>
      </c>
      <c r="U132" s="8" t="s">
        <v>2</v>
      </c>
      <c r="V132" s="8" t="s">
        <v>3</v>
      </c>
      <c r="W132" s="8" t="s">
        <v>4</v>
      </c>
      <c r="X132" s="8" t="s">
        <v>5</v>
      </c>
      <c r="Y132" s="8" t="s">
        <v>6</v>
      </c>
      <c r="Z132" s="8" t="s">
        <v>7</v>
      </c>
      <c r="AA132" s="31"/>
      <c r="AB132" s="8" t="s">
        <v>96</v>
      </c>
      <c r="AC132" s="8" t="s">
        <v>1</v>
      </c>
      <c r="AD132" s="8" t="s">
        <v>4</v>
      </c>
      <c r="AE132" s="8" t="s">
        <v>5</v>
      </c>
      <c r="AF132" s="8" t="s">
        <v>6</v>
      </c>
      <c r="AG132" s="8" t="s">
        <v>7</v>
      </c>
      <c r="AH132" s="8" t="s">
        <v>95</v>
      </c>
      <c r="AI132" s="8" t="s">
        <v>42</v>
      </c>
      <c r="AJ132" s="8" t="s">
        <v>43</v>
      </c>
      <c r="AK132" s="8" t="s">
        <v>97</v>
      </c>
      <c r="AL132" s="58"/>
      <c r="AM132" s="8" t="s">
        <v>96</v>
      </c>
      <c r="AN132" s="8" t="s">
        <v>1</v>
      </c>
      <c r="AO132" s="8" t="s">
        <v>4</v>
      </c>
      <c r="AP132" s="8" t="s">
        <v>5</v>
      </c>
      <c r="AQ132" s="8" t="s">
        <v>6</v>
      </c>
      <c r="AR132" s="8" t="s">
        <v>7</v>
      </c>
      <c r="AS132" s="8" t="s">
        <v>95</v>
      </c>
      <c r="AT132" s="8" t="s">
        <v>42</v>
      </c>
      <c r="AU132" s="8" t="s">
        <v>43</v>
      </c>
      <c r="AV132" s="52" t="s">
        <v>97</v>
      </c>
      <c r="AW132" s="58"/>
      <c r="AX132" s="8" t="s">
        <v>96</v>
      </c>
      <c r="AY132" s="8" t="s">
        <v>1</v>
      </c>
      <c r="AZ132" s="8" t="s">
        <v>4</v>
      </c>
      <c r="BA132" s="8" t="s">
        <v>5</v>
      </c>
      <c r="BB132" s="8" t="s">
        <v>6</v>
      </c>
      <c r="BC132" s="8" t="s">
        <v>7</v>
      </c>
      <c r="BD132" s="8" t="s">
        <v>95</v>
      </c>
      <c r="BE132" s="8" t="s">
        <v>42</v>
      </c>
      <c r="BF132" s="8" t="s">
        <v>43</v>
      </c>
      <c r="BG132" s="52" t="s">
        <v>97</v>
      </c>
    </row>
    <row r="133" spans="1:59" x14ac:dyDescent="0.2">
      <c r="A133" s="17">
        <v>1</v>
      </c>
      <c r="B133" s="10" t="s">
        <v>115</v>
      </c>
      <c r="C133" s="69">
        <f>VLOOKUP(Ranking!B133,'Peers-Inc or Ho'!$C$172:$G$177,5,)</f>
        <v>-7.1382858268103358E-3</v>
      </c>
      <c r="D133" s="69">
        <f>(VLOOKUP($B133,'PRUlink Peer Performance'!$B$4:$K$223,D$119,))*100</f>
        <v>-14.339788166517309</v>
      </c>
      <c r="E133" s="69">
        <f>(VLOOKUP($B133,'PRUlink Peer Performance'!$B$4:$K$223,E$119,))*100</f>
        <v>1.7906410360105207</v>
      </c>
      <c r="F133" s="68" t="s">
        <v>28</v>
      </c>
      <c r="G133" s="69">
        <f>(VLOOKUP($B133,'PRUlink Peer Performance'!$B$4:$K$223,G$119,))*100</f>
        <v>1.7906410360105207</v>
      </c>
      <c r="H133" s="69">
        <f>(VLOOKUP($B133,'PRUlink Peer Performance'!$B$4:$K$223,H$119,))*100</f>
        <v>12.446886665078228</v>
      </c>
      <c r="I133" s="69">
        <f>(VLOOKUP($B133,'PRUlink Peer Performance'!$B$4:$K$223,I$119,))*100</f>
        <v>1.8194648579891615</v>
      </c>
      <c r="J133" s="69">
        <f>(VLOOKUP($B133,'PRUlink Peer Performance'!$B$4:$K$223,J$119,))*100</f>
        <v>-16.32833218831491</v>
      </c>
      <c r="K133" s="68" t="s">
        <v>28</v>
      </c>
      <c r="L133" s="69">
        <f>(VLOOKUP($B133,'PRUlink Peer Performance'!$B$4:$K$223,L$119,))*100</f>
        <v>-5.2374801135811282</v>
      </c>
      <c r="M133" s="69">
        <f>(VLOOKUP($B133,'PRUlink Peer Performance'!$B$4:$K$223,M$119,))*100</f>
        <v>0.53676429778386492</v>
      </c>
      <c r="N133" s="68" t="s">
        <v>28</v>
      </c>
      <c r="O133" s="12">
        <v>1192.924</v>
      </c>
      <c r="P133" s="13"/>
      <c r="Q133" s="14"/>
      <c r="R133" s="15"/>
      <c r="S133" s="27"/>
      <c r="T133" s="15"/>
      <c r="U133" s="15"/>
      <c r="V133" s="15"/>
      <c r="W133" s="15"/>
      <c r="X133" s="15"/>
      <c r="Y133" s="15"/>
      <c r="Z133" s="15"/>
      <c r="AA133" s="32"/>
      <c r="AB133" s="62">
        <f t="shared" ref="AB133:AC138" si="175">IF(C133="n.a.","",IF(RANK(C133,C$133:C$139)=1,1,(RANK(C133,C$133:C$139)-1)/(COUNT(C$133:C$139)-1)*100))</f>
        <v>20</v>
      </c>
      <c r="AC133" s="62">
        <f t="shared" si="175"/>
        <v>1</v>
      </c>
      <c r="AD133" s="62">
        <f t="shared" ref="AD133:AK138" si="176">IF(G133="n.a.","",IF(RANK(G133,G$133:G$139)=1,1,(RANK(G133,G$133:G$139)-1)/(COUNT(G$133:G$139)-1)*100))</f>
        <v>20</v>
      </c>
      <c r="AE133" s="62">
        <f t="shared" si="176"/>
        <v>20</v>
      </c>
      <c r="AF133" s="62">
        <f t="shared" si="176"/>
        <v>1</v>
      </c>
      <c r="AG133" s="62">
        <f t="shared" si="176"/>
        <v>1</v>
      </c>
      <c r="AH133" s="62" t="str">
        <f t="shared" si="176"/>
        <v/>
      </c>
      <c r="AI133" s="62">
        <f t="shared" si="176"/>
        <v>1</v>
      </c>
      <c r="AJ133" s="62">
        <f t="shared" si="176"/>
        <v>1</v>
      </c>
      <c r="AK133" s="62" t="str">
        <f t="shared" si="176"/>
        <v/>
      </c>
      <c r="AL133" s="64"/>
      <c r="AM133" s="62" t="str">
        <f t="shared" ref="AM133:AN138" si="177">IF($AA133="","",COUNT(C$133:C$139))</f>
        <v/>
      </c>
      <c r="AN133" s="62" t="str">
        <f t="shared" si="177"/>
        <v/>
      </c>
      <c r="AO133" s="62" t="str">
        <f t="shared" ref="AO133:AV138" si="178">IF($AA133="","",COUNT(G$133:G$139))</f>
        <v/>
      </c>
      <c r="AP133" s="62" t="str">
        <f t="shared" si="178"/>
        <v/>
      </c>
      <c r="AQ133" s="62" t="str">
        <f t="shared" si="178"/>
        <v/>
      </c>
      <c r="AR133" s="62" t="str">
        <f t="shared" si="178"/>
        <v/>
      </c>
      <c r="AS133" s="62" t="str">
        <f t="shared" si="178"/>
        <v/>
      </c>
      <c r="AT133" s="62" t="str">
        <f t="shared" si="178"/>
        <v/>
      </c>
      <c r="AU133" s="62" t="str">
        <f t="shared" si="178"/>
        <v/>
      </c>
      <c r="AV133" s="62" t="str">
        <f t="shared" si="178"/>
        <v/>
      </c>
      <c r="AW133" s="64"/>
      <c r="AX133" s="62">
        <f t="shared" ref="AX133:AY138" si="179">IF(C133="n.a.","",RANK(C133,C$133:C$139))</f>
        <v>2</v>
      </c>
      <c r="AY133" s="62">
        <f t="shared" si="179"/>
        <v>1</v>
      </c>
      <c r="AZ133" s="62">
        <f t="shared" ref="AZ133:BG138" si="180">IF(G133="n.a.","",RANK(G133,G$133:G$139))</f>
        <v>2</v>
      </c>
      <c r="BA133" s="62">
        <f t="shared" si="180"/>
        <v>2</v>
      </c>
      <c r="BB133" s="62">
        <f t="shared" si="180"/>
        <v>1</v>
      </c>
      <c r="BC133" s="62">
        <f t="shared" si="180"/>
        <v>1</v>
      </c>
      <c r="BD133" s="62" t="str">
        <f t="shared" si="180"/>
        <v/>
      </c>
      <c r="BE133" s="62">
        <f t="shared" si="180"/>
        <v>1</v>
      </c>
      <c r="BF133" s="62">
        <f t="shared" si="180"/>
        <v>1</v>
      </c>
      <c r="BG133" s="62" t="str">
        <f t="shared" si="180"/>
        <v/>
      </c>
    </row>
    <row r="134" spans="1:59" x14ac:dyDescent="0.2">
      <c r="A134" s="17">
        <v>2</v>
      </c>
      <c r="B134" s="10" t="s">
        <v>1305</v>
      </c>
      <c r="C134" s="69">
        <f>VLOOKUP(Ranking!B134,'Peers-Inc or Ho'!$C$172:$G$177,5,)</f>
        <v>2.6945825417997115E-3</v>
      </c>
      <c r="D134" s="69">
        <f>(VLOOKUP($B134,'PRUlink Peer Performance'!$B$4:$K$223,D$119,))*100</f>
        <v>-16.407583739470933</v>
      </c>
      <c r="E134" s="69">
        <f>(VLOOKUP($B134,'PRUlink Peer Performance'!$B$4:$K$223,E$119,))*100</f>
        <v>-0.32382462410813773</v>
      </c>
      <c r="F134" s="68" t="s">
        <v>28</v>
      </c>
      <c r="G134" s="69">
        <f>(VLOOKUP($B134,'PRUlink Peer Performance'!$B$4:$K$223,G$119,))*100</f>
        <v>-0.32382462410813773</v>
      </c>
      <c r="H134" s="69">
        <f>(VLOOKUP($B134,'PRUlink Peer Performance'!$B$4:$K$223,H$119,))*100</f>
        <v>7.885398487492723</v>
      </c>
      <c r="I134" s="69">
        <f>(VLOOKUP($B134,'PRUlink Peer Performance'!$B$4:$K$223,I$119,))*100</f>
        <v>2.0220947553717394E-3</v>
      </c>
      <c r="J134" s="69">
        <f>(VLOOKUP($B134,'PRUlink Peer Performance'!$B$4:$K$223,J$119,))*100</f>
        <v>-17.30219336138903</v>
      </c>
      <c r="K134" s="68" t="s">
        <v>28</v>
      </c>
      <c r="L134" s="69">
        <f>(VLOOKUP($B134,'PRUlink Peer Performance'!$B$4:$K$223,L$119,))*100</f>
        <v>-7.0422410266491315</v>
      </c>
      <c r="M134" s="69">
        <f>(VLOOKUP($B134,'PRUlink Peer Performance'!$B$4:$K$223,M$119,))*100</f>
        <v>0.13970089307482336</v>
      </c>
      <c r="N134" s="68" t="s">
        <v>28</v>
      </c>
      <c r="O134" s="19">
        <v>392.09100000000001</v>
      </c>
      <c r="P134" s="13"/>
      <c r="Q134" s="16"/>
      <c r="R134" s="15"/>
      <c r="S134" s="27"/>
      <c r="T134" s="15"/>
      <c r="U134" s="15"/>
      <c r="V134" s="15"/>
      <c r="W134" s="15"/>
      <c r="X134" s="15"/>
      <c r="Y134" s="15"/>
      <c r="Z134" s="15"/>
      <c r="AA134" s="32"/>
      <c r="AB134" s="62">
        <f t="shared" si="175"/>
        <v>1</v>
      </c>
      <c r="AC134" s="62">
        <f t="shared" si="175"/>
        <v>20</v>
      </c>
      <c r="AD134" s="62">
        <f t="shared" si="176"/>
        <v>80</v>
      </c>
      <c r="AE134" s="62">
        <f t="shared" si="176"/>
        <v>80</v>
      </c>
      <c r="AF134" s="62">
        <f t="shared" si="176"/>
        <v>60</v>
      </c>
      <c r="AG134" s="62">
        <f t="shared" si="176"/>
        <v>20</v>
      </c>
      <c r="AH134" s="62" t="str">
        <f t="shared" si="176"/>
        <v/>
      </c>
      <c r="AI134" s="62">
        <f t="shared" si="176"/>
        <v>20</v>
      </c>
      <c r="AJ134" s="62">
        <f t="shared" si="176"/>
        <v>20</v>
      </c>
      <c r="AK134" s="62" t="str">
        <f t="shared" si="176"/>
        <v/>
      </c>
      <c r="AL134" s="64"/>
      <c r="AM134" s="62" t="str">
        <f t="shared" si="177"/>
        <v/>
      </c>
      <c r="AN134" s="62" t="str">
        <f t="shared" si="177"/>
        <v/>
      </c>
      <c r="AO134" s="62" t="str">
        <f t="shared" si="178"/>
        <v/>
      </c>
      <c r="AP134" s="62" t="str">
        <f t="shared" si="178"/>
        <v/>
      </c>
      <c r="AQ134" s="62" t="str">
        <f t="shared" si="178"/>
        <v/>
      </c>
      <c r="AR134" s="62" t="str">
        <f t="shared" si="178"/>
        <v/>
      </c>
      <c r="AS134" s="62" t="str">
        <f t="shared" si="178"/>
        <v/>
      </c>
      <c r="AT134" s="62" t="str">
        <f t="shared" si="178"/>
        <v/>
      </c>
      <c r="AU134" s="62" t="str">
        <f t="shared" si="178"/>
        <v/>
      </c>
      <c r="AV134" s="62" t="str">
        <f t="shared" si="178"/>
        <v/>
      </c>
      <c r="AW134" s="64"/>
      <c r="AX134" s="62">
        <f t="shared" si="179"/>
        <v>1</v>
      </c>
      <c r="AY134" s="62">
        <f t="shared" si="179"/>
        <v>2</v>
      </c>
      <c r="AZ134" s="62">
        <f t="shared" si="180"/>
        <v>5</v>
      </c>
      <c r="BA134" s="62">
        <f t="shared" si="180"/>
        <v>5</v>
      </c>
      <c r="BB134" s="62">
        <f t="shared" si="180"/>
        <v>4</v>
      </c>
      <c r="BC134" s="62">
        <f t="shared" si="180"/>
        <v>2</v>
      </c>
      <c r="BD134" s="62" t="str">
        <f t="shared" si="180"/>
        <v/>
      </c>
      <c r="BE134" s="62">
        <f t="shared" si="180"/>
        <v>2</v>
      </c>
      <c r="BF134" s="62">
        <f t="shared" si="180"/>
        <v>2</v>
      </c>
      <c r="BG134" s="62" t="str">
        <f t="shared" si="180"/>
        <v/>
      </c>
    </row>
    <row r="135" spans="1:59" x14ac:dyDescent="0.2">
      <c r="A135" s="17">
        <v>3</v>
      </c>
      <c r="B135" s="10" t="s">
        <v>208</v>
      </c>
      <c r="C135" s="69">
        <f>VLOOKUP(Ranking!B135,'Peers-Inc or Ho'!$C$172:$G$177,5,)</f>
        <v>-0.16728280961182984</v>
      </c>
      <c r="D135" s="69">
        <f>(VLOOKUP($B135,'PRUlink Peer Performance'!$B$4:$K$223,D$119,))*100</f>
        <v>-16.52775977368216</v>
      </c>
      <c r="E135" s="69">
        <f>(VLOOKUP($B135,'PRUlink Peer Performance'!$B$4:$K$223,E$119,))*100</f>
        <v>2.097575989330247</v>
      </c>
      <c r="F135" s="68" t="s">
        <v>28</v>
      </c>
      <c r="G135" s="69">
        <f>(VLOOKUP($B135,'PRUlink Peer Performance'!$B$4:$K$223,G$119,))*100</f>
        <v>2.097575989330247</v>
      </c>
      <c r="H135" s="69">
        <f>(VLOOKUP($B135,'PRUlink Peer Performance'!$B$4:$K$223,H$119,))*100</f>
        <v>12.469819481973898</v>
      </c>
      <c r="I135" s="69">
        <f>(VLOOKUP($B135,'PRUlink Peer Performance'!$B$4:$K$223,I$119,))*100</f>
        <v>0.20045950077347552</v>
      </c>
      <c r="J135" s="69">
        <f>(VLOOKUP($B135,'PRUlink Peer Performance'!$B$4:$K$223,J$119,))*100</f>
        <v>-19.263050757452827</v>
      </c>
      <c r="K135" s="68" t="s">
        <v>28</v>
      </c>
      <c r="L135" s="69">
        <f>(VLOOKUP($B135,'PRUlink Peer Performance'!$B$4:$K$223,L$119,))*100</f>
        <v>-7.7431142136771047</v>
      </c>
      <c r="M135" s="69">
        <f>(VLOOKUP($B135,'PRUlink Peer Performance'!$B$4:$K$223,M$119,))*100</f>
        <v>-1.4590869627289726</v>
      </c>
      <c r="N135" s="68" t="s">
        <v>28</v>
      </c>
      <c r="O135" s="12">
        <v>1192.924</v>
      </c>
      <c r="P135" s="13"/>
      <c r="Q135" s="14"/>
      <c r="R135" s="15"/>
      <c r="S135" s="27"/>
      <c r="T135" s="15"/>
      <c r="U135" s="15"/>
      <c r="V135" s="15"/>
      <c r="W135" s="15"/>
      <c r="X135" s="15"/>
      <c r="Y135" s="15"/>
      <c r="Z135" s="15"/>
      <c r="AA135" s="32"/>
      <c r="AB135" s="62">
        <f t="shared" si="175"/>
        <v>60</v>
      </c>
      <c r="AC135" s="62">
        <f t="shared" si="175"/>
        <v>40</v>
      </c>
      <c r="AD135" s="62">
        <f t="shared" si="176"/>
        <v>1</v>
      </c>
      <c r="AE135" s="62">
        <f t="shared" si="176"/>
        <v>1</v>
      </c>
      <c r="AF135" s="62">
        <f t="shared" si="176"/>
        <v>40</v>
      </c>
      <c r="AG135" s="62">
        <f t="shared" si="176"/>
        <v>40</v>
      </c>
      <c r="AH135" s="62" t="str">
        <f t="shared" si="176"/>
        <v/>
      </c>
      <c r="AI135" s="62">
        <f t="shared" si="176"/>
        <v>40</v>
      </c>
      <c r="AJ135" s="62">
        <f t="shared" si="176"/>
        <v>40</v>
      </c>
      <c r="AK135" s="62" t="str">
        <f t="shared" si="176"/>
        <v/>
      </c>
      <c r="AL135" s="64"/>
      <c r="AM135" s="62" t="str">
        <f t="shared" si="177"/>
        <v/>
      </c>
      <c r="AN135" s="62" t="str">
        <f t="shared" si="177"/>
        <v/>
      </c>
      <c r="AO135" s="62" t="str">
        <f t="shared" si="178"/>
        <v/>
      </c>
      <c r="AP135" s="62" t="str">
        <f t="shared" si="178"/>
        <v/>
      </c>
      <c r="AQ135" s="62" t="str">
        <f t="shared" si="178"/>
        <v/>
      </c>
      <c r="AR135" s="62" t="str">
        <f t="shared" si="178"/>
        <v/>
      </c>
      <c r="AS135" s="62" t="str">
        <f t="shared" si="178"/>
        <v/>
      </c>
      <c r="AT135" s="62" t="str">
        <f t="shared" si="178"/>
        <v/>
      </c>
      <c r="AU135" s="62" t="str">
        <f t="shared" si="178"/>
        <v/>
      </c>
      <c r="AV135" s="62" t="str">
        <f t="shared" si="178"/>
        <v/>
      </c>
      <c r="AW135" s="64"/>
      <c r="AX135" s="62">
        <f t="shared" si="179"/>
        <v>4</v>
      </c>
      <c r="AY135" s="62">
        <f t="shared" si="179"/>
        <v>3</v>
      </c>
      <c r="AZ135" s="62">
        <f t="shared" si="180"/>
        <v>1</v>
      </c>
      <c r="BA135" s="62">
        <f t="shared" si="180"/>
        <v>1</v>
      </c>
      <c r="BB135" s="62">
        <f t="shared" si="180"/>
        <v>3</v>
      </c>
      <c r="BC135" s="62">
        <f t="shared" si="180"/>
        <v>3</v>
      </c>
      <c r="BD135" s="62" t="str">
        <f t="shared" si="180"/>
        <v/>
      </c>
      <c r="BE135" s="62">
        <f t="shared" si="180"/>
        <v>3</v>
      </c>
      <c r="BF135" s="62">
        <f t="shared" si="180"/>
        <v>3</v>
      </c>
      <c r="BG135" s="62" t="str">
        <f t="shared" si="180"/>
        <v/>
      </c>
    </row>
    <row r="136" spans="1:59" x14ac:dyDescent="0.2">
      <c r="A136" s="17">
        <v>4</v>
      </c>
      <c r="B136" s="10" t="s">
        <v>1655</v>
      </c>
      <c r="C136" s="69">
        <f>VLOOKUP(Ranking!B136,'Peers-Inc or Ho'!$C$172:$G$177,5,)</f>
        <v>-0.25470942226863785</v>
      </c>
      <c r="D136" s="69">
        <f>(VLOOKUP($B136,'PRUlink Peer Performance'!$B$4:$K$223,D$119,))*100</f>
        <v>-21.005488612773892</v>
      </c>
      <c r="E136" s="69">
        <f>(VLOOKUP($B136,'PRUlink Peer Performance'!$B$4:$K$223,E$119,))*100</f>
        <v>0.91092654722211286</v>
      </c>
      <c r="F136" s="68" t="s">
        <v>28</v>
      </c>
      <c r="G136" s="69">
        <f>(VLOOKUP($B136,'PRUlink Peer Performance'!$B$4:$K$223,G$119,))*100</f>
        <v>0.91092654722211286</v>
      </c>
      <c r="H136" s="69">
        <f>(VLOOKUP($B136,'PRUlink Peer Performance'!$B$4:$K$223,H$119,))*100</f>
        <v>9.0392264594764136</v>
      </c>
      <c r="I136" s="69">
        <f>(VLOOKUP($B136,'PRUlink Peer Performance'!$B$4:$K$223,I$119,))*100</f>
        <v>-4.1849170283112747</v>
      </c>
      <c r="J136" s="69">
        <f>(VLOOKUP($B136,'PRUlink Peer Performance'!$B$4:$K$223,J$119,))*100</f>
        <v>-24.53968033381566</v>
      </c>
      <c r="K136" s="68" t="s">
        <v>28</v>
      </c>
      <c r="L136" s="69">
        <f>(VLOOKUP($B136,'PRUlink Peer Performance'!$B$4:$K$223,L$119,))*100</f>
        <v>-10.908973824861057</v>
      </c>
      <c r="M136" s="69">
        <f>(VLOOKUP($B136,'PRUlink Peer Performance'!$B$4:$K$223,M$119,))*100</f>
        <v>-3.1886784338475138</v>
      </c>
      <c r="N136" s="68" t="s">
        <v>28</v>
      </c>
      <c r="O136" s="12">
        <v>392.09100000000001</v>
      </c>
      <c r="P136" s="13"/>
      <c r="Q136" s="14"/>
      <c r="R136" s="15"/>
      <c r="S136" s="27"/>
      <c r="T136" s="15"/>
      <c r="U136" s="15"/>
      <c r="V136" s="15"/>
      <c r="W136" s="15"/>
      <c r="X136" s="15"/>
      <c r="Y136" s="15"/>
      <c r="Z136" s="15"/>
      <c r="AA136" s="32"/>
      <c r="AB136" s="65">
        <f t="shared" si="175"/>
        <v>80</v>
      </c>
      <c r="AC136" s="66">
        <f t="shared" si="175"/>
        <v>100</v>
      </c>
      <c r="AD136" s="66">
        <f t="shared" si="176"/>
        <v>40</v>
      </c>
      <c r="AE136" s="66">
        <f t="shared" si="176"/>
        <v>40</v>
      </c>
      <c r="AF136" s="66">
        <f t="shared" si="176"/>
        <v>100</v>
      </c>
      <c r="AG136" s="66">
        <f t="shared" si="176"/>
        <v>100</v>
      </c>
      <c r="AH136" s="66" t="str">
        <f t="shared" si="176"/>
        <v/>
      </c>
      <c r="AI136" s="63">
        <f t="shared" si="176"/>
        <v>80</v>
      </c>
      <c r="AJ136" s="66">
        <f t="shared" si="176"/>
        <v>80</v>
      </c>
      <c r="AK136" s="67" t="str">
        <f t="shared" si="176"/>
        <v/>
      </c>
      <c r="AL136" s="64"/>
      <c r="AM136" s="65" t="str">
        <f t="shared" si="177"/>
        <v/>
      </c>
      <c r="AN136" s="66" t="str">
        <f t="shared" si="177"/>
        <v/>
      </c>
      <c r="AO136" s="66" t="str">
        <f t="shared" si="178"/>
        <v/>
      </c>
      <c r="AP136" s="66" t="str">
        <f t="shared" si="178"/>
        <v/>
      </c>
      <c r="AQ136" s="66" t="str">
        <f t="shared" si="178"/>
        <v/>
      </c>
      <c r="AR136" s="66" t="str">
        <f t="shared" si="178"/>
        <v/>
      </c>
      <c r="AS136" s="66" t="str">
        <f t="shared" si="178"/>
        <v/>
      </c>
      <c r="AT136" s="63" t="str">
        <f t="shared" si="178"/>
        <v/>
      </c>
      <c r="AU136" s="66" t="str">
        <f t="shared" si="178"/>
        <v/>
      </c>
      <c r="AV136" s="67" t="str">
        <f t="shared" si="178"/>
        <v/>
      </c>
      <c r="AW136" s="64"/>
      <c r="AX136" s="65">
        <f t="shared" si="179"/>
        <v>5</v>
      </c>
      <c r="AY136" s="66">
        <f t="shared" si="179"/>
        <v>6</v>
      </c>
      <c r="AZ136" s="66">
        <f t="shared" si="180"/>
        <v>3</v>
      </c>
      <c r="BA136" s="66">
        <f t="shared" si="180"/>
        <v>3</v>
      </c>
      <c r="BB136" s="66">
        <f t="shared" si="180"/>
        <v>6</v>
      </c>
      <c r="BC136" s="66">
        <f t="shared" si="180"/>
        <v>6</v>
      </c>
      <c r="BD136" s="66" t="str">
        <f t="shared" si="180"/>
        <v/>
      </c>
      <c r="BE136" s="63">
        <f t="shared" si="180"/>
        <v>5</v>
      </c>
      <c r="BF136" s="66">
        <f t="shared" si="180"/>
        <v>5</v>
      </c>
      <c r="BG136" s="67" t="str">
        <f t="shared" si="180"/>
        <v/>
      </c>
    </row>
    <row r="137" spans="1:59" x14ac:dyDescent="0.2">
      <c r="A137" s="17">
        <v>5</v>
      </c>
      <c r="B137" s="26" t="s">
        <v>124</v>
      </c>
      <c r="C137" s="18">
        <f>VLOOKUP(Ranking!B137,'Peers-Inc or Ho'!$C$172:$G$177,5,)</f>
        <v>-8.4276664778287116E-2</v>
      </c>
      <c r="D137" s="18">
        <f>(VLOOKUP($B137,'PRUlink Peer Performance'!$B$4:$K$223,D$119,))*100</f>
        <v>-17.173444765963701</v>
      </c>
      <c r="E137" s="18">
        <f>(VLOOKUP($B137,'PRUlink Peer Performance'!$B$4:$K$223,E$119,))*100</f>
        <v>0.773877147002899</v>
      </c>
      <c r="F137" s="25" t="s">
        <v>28</v>
      </c>
      <c r="G137" s="18">
        <f>(VLOOKUP($B137,'PRUlink Peer Performance'!$B$4:$K$223,G$119,))*100</f>
        <v>0.773877147002899</v>
      </c>
      <c r="H137" s="18">
        <f>(VLOOKUP($B137,'PRUlink Peer Performance'!$B$4:$K$223,H$119,))*100</f>
        <v>8.8107947265186013</v>
      </c>
      <c r="I137" s="18">
        <f>(VLOOKUP($B137,'PRUlink Peer Performance'!$B$4:$K$223,I$119,))*100</f>
        <v>0.91406236800166707</v>
      </c>
      <c r="J137" s="18">
        <f>(VLOOKUP($B137,'PRUlink Peer Performance'!$B$4:$K$223,J$119,))*100</f>
        <v>-20.2110700449748</v>
      </c>
      <c r="K137" s="25" t="s">
        <v>28</v>
      </c>
      <c r="L137" s="25">
        <f>(VLOOKUP($B137,'PRUlink Peer Performance'!$B$4:$K$223,L$119,))*100</f>
        <v>-8.808106864164019</v>
      </c>
      <c r="M137" s="25">
        <f>(VLOOKUP($B137,'PRUlink Peer Performance'!$B$4:$K$223,M$119,))*100</f>
        <v>-1.5259225092981599</v>
      </c>
      <c r="N137" s="25" t="s">
        <v>28</v>
      </c>
      <c r="O137" s="19">
        <v>392.09100000000001</v>
      </c>
      <c r="P137" s="13"/>
      <c r="Q137" s="16"/>
      <c r="R137" s="15"/>
      <c r="S137" s="27"/>
      <c r="T137" s="15"/>
      <c r="U137" s="15"/>
      <c r="V137" s="15"/>
      <c r="W137" s="15"/>
      <c r="X137" s="15"/>
      <c r="Y137" s="15"/>
      <c r="Z137" s="15"/>
      <c r="AA137" s="26" t="s">
        <v>116</v>
      </c>
      <c r="AB137" s="62">
        <f t="shared" si="175"/>
        <v>40</v>
      </c>
      <c r="AC137" s="62">
        <f t="shared" si="175"/>
        <v>60</v>
      </c>
      <c r="AD137" s="62">
        <f t="shared" si="176"/>
        <v>60</v>
      </c>
      <c r="AE137" s="62">
        <f t="shared" si="176"/>
        <v>60</v>
      </c>
      <c r="AF137" s="62">
        <f t="shared" si="176"/>
        <v>20</v>
      </c>
      <c r="AG137" s="62">
        <f t="shared" si="176"/>
        <v>60</v>
      </c>
      <c r="AH137" s="62" t="str">
        <f t="shared" si="176"/>
        <v/>
      </c>
      <c r="AI137" s="62">
        <f t="shared" si="176"/>
        <v>60</v>
      </c>
      <c r="AJ137" s="62">
        <f t="shared" si="176"/>
        <v>60</v>
      </c>
      <c r="AK137" s="62" t="str">
        <f t="shared" si="176"/>
        <v/>
      </c>
      <c r="AL137" s="64"/>
      <c r="AM137" s="62">
        <f t="shared" si="177"/>
        <v>6</v>
      </c>
      <c r="AN137" s="62">
        <f t="shared" si="177"/>
        <v>6</v>
      </c>
      <c r="AO137" s="62">
        <f t="shared" si="178"/>
        <v>6</v>
      </c>
      <c r="AP137" s="62">
        <f t="shared" si="178"/>
        <v>6</v>
      </c>
      <c r="AQ137" s="62">
        <f t="shared" si="178"/>
        <v>6</v>
      </c>
      <c r="AR137" s="62">
        <f t="shared" si="178"/>
        <v>6</v>
      </c>
      <c r="AS137" s="62">
        <f t="shared" si="178"/>
        <v>0</v>
      </c>
      <c r="AT137" s="62">
        <f t="shared" si="178"/>
        <v>6</v>
      </c>
      <c r="AU137" s="62">
        <f t="shared" si="178"/>
        <v>6</v>
      </c>
      <c r="AV137" s="62">
        <f t="shared" si="178"/>
        <v>0</v>
      </c>
      <c r="AW137" s="64"/>
      <c r="AX137" s="62">
        <f t="shared" si="179"/>
        <v>3</v>
      </c>
      <c r="AY137" s="62">
        <f t="shared" si="179"/>
        <v>4</v>
      </c>
      <c r="AZ137" s="62">
        <f t="shared" si="180"/>
        <v>4</v>
      </c>
      <c r="BA137" s="62">
        <f t="shared" si="180"/>
        <v>4</v>
      </c>
      <c r="BB137" s="62">
        <f t="shared" si="180"/>
        <v>2</v>
      </c>
      <c r="BC137" s="62">
        <f t="shared" si="180"/>
        <v>4</v>
      </c>
      <c r="BD137" s="62" t="str">
        <f t="shared" si="180"/>
        <v/>
      </c>
      <c r="BE137" s="62">
        <f t="shared" si="180"/>
        <v>4</v>
      </c>
      <c r="BF137" s="62">
        <f t="shared" si="180"/>
        <v>4</v>
      </c>
      <c r="BG137" s="62" t="str">
        <f t="shared" si="180"/>
        <v/>
      </c>
    </row>
    <row r="138" spans="1:59" x14ac:dyDescent="0.2">
      <c r="A138" s="17">
        <v>6</v>
      </c>
      <c r="B138" s="10" t="s">
        <v>123</v>
      </c>
      <c r="C138" s="69">
        <f>VLOOKUP(Ranking!B138,'Peers-Inc or Ho'!$C$172:$G$177,5,)</f>
        <v>-0.31164656652605893</v>
      </c>
      <c r="D138" s="69">
        <f>(VLOOKUP($B138,'PRUlink Peer Performance'!$B$4:$K$223,D$119,))*100</f>
        <v>-20.829088285618191</v>
      </c>
      <c r="E138" s="69">
        <f>(VLOOKUP($B138,'PRUlink Peer Performance'!$B$4:$K$223,E$119,))*100</f>
        <v>-0.60169650085768467</v>
      </c>
      <c r="F138" s="68" t="s">
        <v>28</v>
      </c>
      <c r="G138" s="69">
        <f>(VLOOKUP($B138,'PRUlink Peer Performance'!$B$4:$K$223,G$119,))*100</f>
        <v>-0.60169650085768467</v>
      </c>
      <c r="H138" s="69">
        <f>(VLOOKUP($B138,'PRUlink Peer Performance'!$B$4:$K$223,H$119,))*100</f>
        <v>5.0080172611262519</v>
      </c>
      <c r="I138" s="69">
        <f>(VLOOKUP($B138,'PRUlink Peer Performance'!$B$4:$K$223,I$119,))*100</f>
        <v>-2.4987564535771223</v>
      </c>
      <c r="J138" s="69">
        <f>(VLOOKUP($B138,'PRUlink Peer Performance'!$B$4:$K$223,J$119,))*100</f>
        <v>-23.867777582833206</v>
      </c>
      <c r="K138" s="68" t="s">
        <v>28</v>
      </c>
      <c r="L138" s="69">
        <f>(VLOOKUP($B138,'PRUlink Peer Performance'!$B$4:$K$223,L$119,))*100</f>
        <v>-11.154497186095725</v>
      </c>
      <c r="M138" s="69">
        <f>(VLOOKUP($B138,'PRUlink Peer Performance'!$B$4:$K$223,M$119,))*100</f>
        <v>-4.3215545603416672</v>
      </c>
      <c r="N138" s="68" t="s">
        <v>28</v>
      </c>
      <c r="O138" s="19">
        <v>86.870220000000003</v>
      </c>
      <c r="P138" s="13"/>
      <c r="Q138" s="16"/>
      <c r="R138" s="15"/>
      <c r="S138" s="27"/>
      <c r="T138" s="15"/>
      <c r="U138" s="15"/>
      <c r="V138" s="15"/>
      <c r="W138" s="15"/>
      <c r="X138" s="15"/>
      <c r="Y138" s="15"/>
      <c r="Z138" s="15"/>
      <c r="AA138" s="32"/>
      <c r="AB138" s="62">
        <f t="shared" si="175"/>
        <v>100</v>
      </c>
      <c r="AC138" s="62">
        <f t="shared" si="175"/>
        <v>80</v>
      </c>
      <c r="AD138" s="62">
        <f t="shared" si="176"/>
        <v>100</v>
      </c>
      <c r="AE138" s="62">
        <f t="shared" si="176"/>
        <v>100</v>
      </c>
      <c r="AF138" s="62">
        <f t="shared" si="176"/>
        <v>80</v>
      </c>
      <c r="AG138" s="62">
        <f t="shared" si="176"/>
        <v>80</v>
      </c>
      <c r="AH138" s="62" t="str">
        <f t="shared" si="176"/>
        <v/>
      </c>
      <c r="AI138" s="62">
        <f t="shared" si="176"/>
        <v>100</v>
      </c>
      <c r="AJ138" s="62">
        <f t="shared" si="176"/>
        <v>100</v>
      </c>
      <c r="AK138" s="62" t="str">
        <f t="shared" si="176"/>
        <v/>
      </c>
      <c r="AL138" s="64"/>
      <c r="AM138" s="62" t="str">
        <f t="shared" si="177"/>
        <v/>
      </c>
      <c r="AN138" s="62" t="str">
        <f t="shared" si="177"/>
        <v/>
      </c>
      <c r="AO138" s="62" t="str">
        <f t="shared" si="178"/>
        <v/>
      </c>
      <c r="AP138" s="62" t="str">
        <f t="shared" si="178"/>
        <v/>
      </c>
      <c r="AQ138" s="62" t="str">
        <f t="shared" si="178"/>
        <v/>
      </c>
      <c r="AR138" s="62" t="str">
        <f t="shared" si="178"/>
        <v/>
      </c>
      <c r="AS138" s="62" t="str">
        <f t="shared" si="178"/>
        <v/>
      </c>
      <c r="AT138" s="62" t="str">
        <f t="shared" si="178"/>
        <v/>
      </c>
      <c r="AU138" s="62" t="str">
        <f t="shared" si="178"/>
        <v/>
      </c>
      <c r="AV138" s="62" t="str">
        <f t="shared" si="178"/>
        <v/>
      </c>
      <c r="AW138" s="64"/>
      <c r="AX138" s="62">
        <f t="shared" si="179"/>
        <v>6</v>
      </c>
      <c r="AY138" s="62">
        <f t="shared" si="179"/>
        <v>5</v>
      </c>
      <c r="AZ138" s="62">
        <f t="shared" si="180"/>
        <v>6</v>
      </c>
      <c r="BA138" s="62">
        <f t="shared" si="180"/>
        <v>6</v>
      </c>
      <c r="BB138" s="62">
        <f t="shared" si="180"/>
        <v>5</v>
      </c>
      <c r="BC138" s="62">
        <f t="shared" si="180"/>
        <v>5</v>
      </c>
      <c r="BD138" s="62" t="str">
        <f t="shared" si="180"/>
        <v/>
      </c>
      <c r="BE138" s="62">
        <f t="shared" si="180"/>
        <v>6</v>
      </c>
      <c r="BF138" s="62">
        <f t="shared" si="180"/>
        <v>6</v>
      </c>
      <c r="BG138" s="62" t="str">
        <f t="shared" si="180"/>
        <v/>
      </c>
    </row>
    <row r="139" spans="1:59" x14ac:dyDescent="0.2">
      <c r="A139" s="17"/>
      <c r="B139" s="10"/>
      <c r="C139" s="50"/>
      <c r="D139" s="11"/>
      <c r="E139" s="50"/>
      <c r="F139" s="50"/>
      <c r="G139" s="11"/>
      <c r="H139" s="11"/>
      <c r="I139" s="11"/>
      <c r="J139" s="11"/>
      <c r="K139" s="50"/>
      <c r="L139" s="11"/>
      <c r="M139" s="11"/>
      <c r="N139" s="50"/>
      <c r="O139" s="19">
        <v>798.68319999999994</v>
      </c>
      <c r="P139" s="13"/>
      <c r="Q139" s="16"/>
      <c r="R139" s="15"/>
      <c r="S139" s="27"/>
      <c r="T139" s="15"/>
      <c r="U139" s="15"/>
      <c r="V139" s="15"/>
      <c r="W139" s="15"/>
      <c r="X139" s="15"/>
      <c r="Y139" s="15"/>
      <c r="Z139" s="15"/>
      <c r="AA139" s="3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4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4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</row>
    <row r="140" spans="1:59" x14ac:dyDescent="0.2">
      <c r="A140" s="42" t="s">
        <v>116</v>
      </c>
      <c r="B140" s="45" t="s">
        <v>102</v>
      </c>
      <c r="C140" s="46">
        <f>AVERAGE(C133:C139)</f>
        <v>-0.13705986107830406</v>
      </c>
      <c r="D140" s="46">
        <f>AVERAGE(D133:D139)</f>
        <v>-17.71385889067103</v>
      </c>
      <c r="E140" s="46">
        <f>AVERAGE(E133:E139)</f>
        <v>0.77458326576665959</v>
      </c>
      <c r="F140" s="46"/>
      <c r="G140" s="46">
        <f>AVERAGE(G133:G139)</f>
        <v>0.77458326576665959</v>
      </c>
      <c r="H140" s="46">
        <f>AVERAGE(H133:H139)</f>
        <v>9.2766905136110172</v>
      </c>
      <c r="I140" s="46">
        <f>AVERAGE(I133:I139)</f>
        <v>-0.62461077672812015</v>
      </c>
      <c r="J140" s="46">
        <f>AVERAGE(J133:J139)</f>
        <v>-20.252017378130073</v>
      </c>
      <c r="K140" s="46"/>
      <c r="L140" s="46">
        <f>AVERAGE(L133:L139)</f>
        <v>-8.4824022048380279</v>
      </c>
      <c r="M140" s="46">
        <f>AVERAGE(M133:M139)</f>
        <v>-1.636462879226271</v>
      </c>
      <c r="N140" s="46"/>
      <c r="O140" s="19">
        <v>907.86919999999998</v>
      </c>
      <c r="P140" s="13"/>
      <c r="Q140" s="16"/>
      <c r="R140" s="15"/>
      <c r="S140" s="27"/>
      <c r="T140" s="15"/>
      <c r="U140" s="15"/>
      <c r="V140" s="15"/>
      <c r="W140" s="15"/>
      <c r="X140" s="15"/>
      <c r="Y140" s="15"/>
      <c r="Z140" s="15"/>
      <c r="AA140" s="32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57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57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</row>
    <row r="142" spans="1:59" ht="15.75" x14ac:dyDescent="0.25">
      <c r="A142" s="5" t="s">
        <v>168</v>
      </c>
      <c r="B142" s="6"/>
      <c r="C142" s="34" t="s">
        <v>41</v>
      </c>
      <c r="D142" s="34"/>
      <c r="E142" s="34"/>
      <c r="F142" s="35"/>
      <c r="G142" s="35"/>
      <c r="H142" s="34"/>
      <c r="I142" s="34"/>
      <c r="J142" s="34"/>
      <c r="K142" s="34"/>
      <c r="L142" s="34"/>
      <c r="M142" s="34"/>
      <c r="N142" s="34"/>
      <c r="V142" s="1"/>
      <c r="W142" s="1"/>
      <c r="X142" s="1"/>
      <c r="Y142" s="1"/>
      <c r="Z142" s="1"/>
      <c r="AB142" s="36" t="s">
        <v>40</v>
      </c>
      <c r="AC142" s="37"/>
      <c r="AD142" s="37"/>
      <c r="AE142" s="37"/>
      <c r="AF142" s="37"/>
      <c r="AG142" s="38"/>
      <c r="AH142" s="37"/>
      <c r="AI142" s="36"/>
      <c r="AJ142" s="37"/>
      <c r="AK142" s="37"/>
      <c r="AL142" s="55"/>
      <c r="AM142" s="36"/>
      <c r="AN142" s="53"/>
      <c r="AO142" s="53"/>
      <c r="AP142" s="53"/>
      <c r="AQ142" s="53" t="s">
        <v>120</v>
      </c>
      <c r="AR142" s="53"/>
      <c r="AS142" s="53"/>
      <c r="AT142" s="53"/>
      <c r="AU142" s="53"/>
      <c r="AV142" s="54"/>
      <c r="AW142" s="55"/>
      <c r="AX142" s="36"/>
      <c r="AY142" s="53"/>
      <c r="AZ142" s="53"/>
      <c r="BA142" s="53"/>
      <c r="BB142" s="53" t="s">
        <v>119</v>
      </c>
      <c r="BC142" s="53"/>
      <c r="BD142" s="53"/>
      <c r="BE142" s="53"/>
      <c r="BF142" s="53"/>
      <c r="BG142" s="54"/>
    </row>
    <row r="143" spans="1:59" ht="15.75" x14ac:dyDescent="0.25">
      <c r="A143" s="8" t="s">
        <v>9</v>
      </c>
      <c r="B143" s="8" t="s">
        <v>10</v>
      </c>
      <c r="C143" s="8" t="s">
        <v>11</v>
      </c>
      <c r="D143" s="8" t="s">
        <v>1</v>
      </c>
      <c r="E143" s="8" t="s">
        <v>2</v>
      </c>
      <c r="F143" s="8" t="s">
        <v>3</v>
      </c>
      <c r="G143" s="8" t="s">
        <v>4</v>
      </c>
      <c r="H143" s="8" t="s">
        <v>5</v>
      </c>
      <c r="I143" s="8" t="s">
        <v>6</v>
      </c>
      <c r="J143" s="8" t="s">
        <v>7</v>
      </c>
      <c r="K143" s="8" t="s">
        <v>95</v>
      </c>
      <c r="L143" s="8" t="s">
        <v>42</v>
      </c>
      <c r="M143" s="8" t="s">
        <v>43</v>
      </c>
      <c r="N143" s="8" t="s">
        <v>97</v>
      </c>
      <c r="O143" s="8" t="s">
        <v>12</v>
      </c>
      <c r="P143" s="8"/>
      <c r="Q143" s="8" t="s">
        <v>13</v>
      </c>
      <c r="R143" s="8" t="s">
        <v>0</v>
      </c>
      <c r="S143" s="8" t="s">
        <v>14</v>
      </c>
      <c r="T143" s="8" t="s">
        <v>1</v>
      </c>
      <c r="U143" s="8" t="s">
        <v>2</v>
      </c>
      <c r="V143" s="8" t="s">
        <v>3</v>
      </c>
      <c r="W143" s="8" t="s">
        <v>4</v>
      </c>
      <c r="X143" s="8" t="s">
        <v>5</v>
      </c>
      <c r="Y143" s="8" t="s">
        <v>6</v>
      </c>
      <c r="Z143" s="8" t="s">
        <v>7</v>
      </c>
      <c r="AA143" s="31"/>
      <c r="AB143" s="8" t="s">
        <v>96</v>
      </c>
      <c r="AC143" s="8" t="s">
        <v>1</v>
      </c>
      <c r="AD143" s="8" t="s">
        <v>4</v>
      </c>
      <c r="AE143" s="8" t="s">
        <v>5</v>
      </c>
      <c r="AF143" s="8" t="s">
        <v>6</v>
      </c>
      <c r="AG143" s="8" t="s">
        <v>7</v>
      </c>
      <c r="AH143" s="8" t="s">
        <v>95</v>
      </c>
      <c r="AI143" s="8" t="s">
        <v>42</v>
      </c>
      <c r="AJ143" s="8" t="s">
        <v>43</v>
      </c>
      <c r="AK143" s="8" t="s">
        <v>97</v>
      </c>
      <c r="AL143" s="58"/>
      <c r="AM143" s="8" t="s">
        <v>96</v>
      </c>
      <c r="AN143" s="8" t="s">
        <v>1</v>
      </c>
      <c r="AO143" s="8" t="s">
        <v>4</v>
      </c>
      <c r="AP143" s="8" t="s">
        <v>5</v>
      </c>
      <c r="AQ143" s="8" t="s">
        <v>6</v>
      </c>
      <c r="AR143" s="8" t="s">
        <v>7</v>
      </c>
      <c r="AS143" s="8" t="s">
        <v>95</v>
      </c>
      <c r="AT143" s="8" t="s">
        <v>42</v>
      </c>
      <c r="AU143" s="8" t="s">
        <v>43</v>
      </c>
      <c r="AV143" s="52" t="s">
        <v>97</v>
      </c>
      <c r="AW143" s="58"/>
      <c r="AX143" s="8" t="s">
        <v>96</v>
      </c>
      <c r="AY143" s="8" t="s">
        <v>1</v>
      </c>
      <c r="AZ143" s="8" t="s">
        <v>4</v>
      </c>
      <c r="BA143" s="8" t="s">
        <v>5</v>
      </c>
      <c r="BB143" s="8" t="s">
        <v>6</v>
      </c>
      <c r="BC143" s="8" t="s">
        <v>7</v>
      </c>
      <c r="BD143" s="8" t="s">
        <v>95</v>
      </c>
      <c r="BE143" s="8" t="s">
        <v>42</v>
      </c>
      <c r="BF143" s="8" t="s">
        <v>43</v>
      </c>
      <c r="BG143" s="52" t="s">
        <v>97</v>
      </c>
    </row>
    <row r="144" spans="1:59" x14ac:dyDescent="0.2">
      <c r="A144" s="17">
        <v>1</v>
      </c>
      <c r="B144" s="10" t="s">
        <v>639</v>
      </c>
      <c r="C144" s="68" t="s">
        <v>28</v>
      </c>
      <c r="D144" s="69">
        <f>(VLOOKUP($B144,'PRUlink Peer Performance'!$B$4:$K$223,D$119,))*100</f>
        <v>-18.182555671232137</v>
      </c>
      <c r="E144" s="69">
        <f>(VLOOKUP($B144,'PRUlink Peer Performance'!$B$4:$K$223,E$119,))*100</f>
        <v>2.0395086293389042</v>
      </c>
      <c r="F144" s="68" t="s">
        <v>28</v>
      </c>
      <c r="G144" s="69">
        <f>(VLOOKUP($B144,'PRUlink Peer Performance'!$B$4:$K$223,G$119,))*100</f>
        <v>2.0395086293389042</v>
      </c>
      <c r="H144" s="69">
        <f>(VLOOKUP($B144,'PRUlink Peer Performance'!$B$4:$K$223,H$119,))*100</f>
        <v>11.451225239660733</v>
      </c>
      <c r="I144" s="69">
        <f>(VLOOKUP($B144,'PRUlink Peer Performance'!$B$4:$K$223,I$119,))*100</f>
        <v>-4.4737714493188303</v>
      </c>
      <c r="J144" s="69">
        <f>(VLOOKUP($B144,'PRUlink Peer Performance'!$B$4:$K$223,J$119,))*100</f>
        <v>-21.317678264939932</v>
      </c>
      <c r="K144" s="68" t="s">
        <v>28</v>
      </c>
      <c r="L144" s="69">
        <f>(VLOOKUP($B144,'PRUlink Peer Performance'!$B$4:$K$223,L$119,))*100</f>
        <v>-6.606881385432672</v>
      </c>
      <c r="M144" s="69">
        <f>(VLOOKUP($B144,'PRUlink Peer Performance'!$B$4:$K$223,M$119,))*100</f>
        <v>1.1158391314991079</v>
      </c>
      <c r="N144" s="68" t="s">
        <v>28</v>
      </c>
      <c r="O144" s="12">
        <v>1192.924</v>
      </c>
      <c r="P144" s="13"/>
      <c r="Q144" s="14"/>
      <c r="R144" s="15"/>
      <c r="S144" s="27"/>
      <c r="T144" s="15"/>
      <c r="U144" s="15"/>
      <c r="V144" s="15"/>
      <c r="W144" s="15"/>
      <c r="X144" s="15"/>
      <c r="Y144" s="15"/>
      <c r="Z144" s="15"/>
      <c r="AA144" s="32"/>
      <c r="AB144" s="62" t="str">
        <f t="shared" ref="AB144:AC149" si="181">IF(C144="n.a.","",IF(RANK(C144,C$144:C$150)=1,1,(RANK(C144,C$144:C$150)-1)/(COUNT(C$144:C$150)-1)*100))</f>
        <v/>
      </c>
      <c r="AC144" s="62">
        <f t="shared" si="181"/>
        <v>60</v>
      </c>
      <c r="AD144" s="62">
        <f t="shared" ref="AD144:AK149" si="182">IF(G144="n.a.","",IF(RANK(G144,G$144:G$150)=1,1,(RANK(G144,G$144:G$150)-1)/(COUNT(G$144:G$150)-1)*100))</f>
        <v>40</v>
      </c>
      <c r="AE144" s="62">
        <f t="shared" si="182"/>
        <v>80</v>
      </c>
      <c r="AF144" s="62">
        <f t="shared" si="182"/>
        <v>20</v>
      </c>
      <c r="AG144" s="62">
        <f t="shared" si="182"/>
        <v>80</v>
      </c>
      <c r="AH144" s="62" t="str">
        <f t="shared" si="182"/>
        <v/>
      </c>
      <c r="AI144" s="62">
        <f t="shared" si="182"/>
        <v>60</v>
      </c>
      <c r="AJ144" s="62">
        <f t="shared" si="182"/>
        <v>40</v>
      </c>
      <c r="AK144" s="62" t="str">
        <f t="shared" si="182"/>
        <v/>
      </c>
      <c r="AL144" s="64"/>
      <c r="AM144" s="62" t="str">
        <f t="shared" ref="AM144:AN149" si="183">IF($AA144="","",COUNT(C$144:C$150))</f>
        <v/>
      </c>
      <c r="AN144" s="62" t="str">
        <f t="shared" si="183"/>
        <v/>
      </c>
      <c r="AO144" s="62" t="str">
        <f t="shared" ref="AO144:AV149" si="184">IF($AA144="","",COUNT(G$144:G$150))</f>
        <v/>
      </c>
      <c r="AP144" s="62" t="str">
        <f t="shared" si="184"/>
        <v/>
      </c>
      <c r="AQ144" s="62" t="str">
        <f t="shared" si="184"/>
        <v/>
      </c>
      <c r="AR144" s="62" t="str">
        <f t="shared" si="184"/>
        <v/>
      </c>
      <c r="AS144" s="62" t="str">
        <f t="shared" si="184"/>
        <v/>
      </c>
      <c r="AT144" s="62" t="str">
        <f t="shared" si="184"/>
        <v/>
      </c>
      <c r="AU144" s="62" t="str">
        <f t="shared" si="184"/>
        <v/>
      </c>
      <c r="AV144" s="62" t="str">
        <f t="shared" si="184"/>
        <v/>
      </c>
      <c r="AW144" s="64"/>
      <c r="AX144" s="62" t="str">
        <f t="shared" ref="AX144:AY149" si="185">IF(C144="n.a.","",RANK(C144,C$144:C$150))</f>
        <v/>
      </c>
      <c r="AY144" s="62">
        <f t="shared" si="185"/>
        <v>4</v>
      </c>
      <c r="AZ144" s="62">
        <f t="shared" ref="AZ144:BG149" si="186">IF(G144="n.a.","",RANK(G144,G$144:G$150))</f>
        <v>3</v>
      </c>
      <c r="BA144" s="62">
        <f t="shared" si="186"/>
        <v>5</v>
      </c>
      <c r="BB144" s="62">
        <f t="shared" si="186"/>
        <v>2</v>
      </c>
      <c r="BC144" s="62">
        <f t="shared" si="186"/>
        <v>5</v>
      </c>
      <c r="BD144" s="62" t="str">
        <f t="shared" si="186"/>
        <v/>
      </c>
      <c r="BE144" s="62">
        <f t="shared" si="186"/>
        <v>4</v>
      </c>
      <c r="BF144" s="62">
        <f t="shared" si="186"/>
        <v>3</v>
      </c>
      <c r="BG144" s="62" t="str">
        <f t="shared" si="186"/>
        <v/>
      </c>
    </row>
    <row r="145" spans="1:59" x14ac:dyDescent="0.2">
      <c r="A145" s="17">
        <v>2</v>
      </c>
      <c r="B145" s="10" t="s">
        <v>135</v>
      </c>
      <c r="C145" s="68">
        <f>VLOOKUP(Ranking!B145,'Peers-Inc or Ho'!$C$162:$G$167,5,)</f>
        <v>7.7296486849064816E-2</v>
      </c>
      <c r="D145" s="69">
        <f>(VLOOKUP($B145,'PRUlink Peer Performance'!$B$4:$K$223,D$119,))*100</f>
        <v>-14.171988987518569</v>
      </c>
      <c r="E145" s="69">
        <f>(VLOOKUP($B145,'PRUlink Peer Performance'!$B$4:$K$223,E$119,))*100</f>
        <v>1.4818905975134022</v>
      </c>
      <c r="F145" s="68" t="s">
        <v>28</v>
      </c>
      <c r="G145" s="69">
        <f>(VLOOKUP($B145,'PRUlink Peer Performance'!$B$4:$K$223,G$119,))*100</f>
        <v>1.4818905975134022</v>
      </c>
      <c r="H145" s="69">
        <f>(VLOOKUP($B145,'PRUlink Peer Performance'!$B$4:$K$223,H$119,))*100</f>
        <v>10.488344456710852</v>
      </c>
      <c r="I145" s="69">
        <f>(VLOOKUP($B145,'PRUlink Peer Performance'!$B$4:$K$223,I$119,))*100</f>
        <v>-3.9799040067259983</v>
      </c>
      <c r="J145" s="69">
        <f>(VLOOKUP($B145,'PRUlink Peer Performance'!$B$4:$K$223,J$119,))*100</f>
        <v>-16.667756638996391</v>
      </c>
      <c r="K145" s="68" t="s">
        <v>28</v>
      </c>
      <c r="L145" s="69">
        <f>(VLOOKUP($B145,'PRUlink Peer Performance'!$B$4:$K$223,L$119,))*100</f>
        <v>-4.1557540046592845</v>
      </c>
      <c r="M145" s="69">
        <f>(VLOOKUP($B145,'PRUlink Peer Performance'!$B$4:$K$223,M$119,))*100</f>
        <v>2.3446074819986062</v>
      </c>
      <c r="N145" s="68" t="s">
        <v>28</v>
      </c>
      <c r="O145" s="19">
        <v>392.09100000000001</v>
      </c>
      <c r="P145" s="13"/>
      <c r="Q145" s="16"/>
      <c r="R145" s="15"/>
      <c r="S145" s="27"/>
      <c r="T145" s="15"/>
      <c r="U145" s="15"/>
      <c r="V145" s="15"/>
      <c r="W145" s="15"/>
      <c r="X145" s="15"/>
      <c r="Y145" s="15"/>
      <c r="Z145" s="15"/>
      <c r="AA145" s="32"/>
      <c r="AB145" s="65">
        <f t="shared" si="181"/>
        <v>1</v>
      </c>
      <c r="AC145" s="66">
        <f t="shared" si="181"/>
        <v>1</v>
      </c>
      <c r="AD145" s="66">
        <f t="shared" si="182"/>
        <v>100</v>
      </c>
      <c r="AE145" s="66">
        <f t="shared" si="182"/>
        <v>100</v>
      </c>
      <c r="AF145" s="66">
        <f t="shared" si="182"/>
        <v>1</v>
      </c>
      <c r="AG145" s="66">
        <f t="shared" si="182"/>
        <v>1</v>
      </c>
      <c r="AH145" s="66" t="str">
        <f t="shared" si="182"/>
        <v/>
      </c>
      <c r="AI145" s="63">
        <f t="shared" si="182"/>
        <v>1</v>
      </c>
      <c r="AJ145" s="66">
        <f t="shared" si="182"/>
        <v>1</v>
      </c>
      <c r="AK145" s="67" t="str">
        <f t="shared" si="182"/>
        <v/>
      </c>
      <c r="AL145" s="64"/>
      <c r="AM145" s="65" t="str">
        <f t="shared" si="183"/>
        <v/>
      </c>
      <c r="AN145" s="66" t="str">
        <f t="shared" si="183"/>
        <v/>
      </c>
      <c r="AO145" s="66" t="str">
        <f t="shared" si="184"/>
        <v/>
      </c>
      <c r="AP145" s="66" t="str">
        <f t="shared" si="184"/>
        <v/>
      </c>
      <c r="AQ145" s="66" t="str">
        <f t="shared" si="184"/>
        <v/>
      </c>
      <c r="AR145" s="66" t="str">
        <f t="shared" si="184"/>
        <v/>
      </c>
      <c r="AS145" s="66" t="str">
        <f t="shared" si="184"/>
        <v/>
      </c>
      <c r="AT145" s="63" t="str">
        <f t="shared" si="184"/>
        <v/>
      </c>
      <c r="AU145" s="66" t="str">
        <f t="shared" si="184"/>
        <v/>
      </c>
      <c r="AV145" s="67" t="str">
        <f t="shared" si="184"/>
        <v/>
      </c>
      <c r="AW145" s="64"/>
      <c r="AX145" s="65">
        <f t="shared" si="185"/>
        <v>1</v>
      </c>
      <c r="AY145" s="66">
        <f t="shared" si="185"/>
        <v>1</v>
      </c>
      <c r="AZ145" s="66">
        <f t="shared" si="186"/>
        <v>6</v>
      </c>
      <c r="BA145" s="66">
        <f t="shared" si="186"/>
        <v>6</v>
      </c>
      <c r="BB145" s="66">
        <f t="shared" si="186"/>
        <v>1</v>
      </c>
      <c r="BC145" s="66">
        <f t="shared" si="186"/>
        <v>1</v>
      </c>
      <c r="BD145" s="66" t="str">
        <f t="shared" si="186"/>
        <v/>
      </c>
      <c r="BE145" s="63">
        <f t="shared" si="186"/>
        <v>1</v>
      </c>
      <c r="BF145" s="66">
        <f t="shared" si="186"/>
        <v>1</v>
      </c>
      <c r="BG145" s="67" t="str">
        <f t="shared" si="186"/>
        <v/>
      </c>
    </row>
    <row r="146" spans="1:59" x14ac:dyDescent="0.2">
      <c r="A146" s="17">
        <v>3</v>
      </c>
      <c r="B146" s="10" t="s">
        <v>523</v>
      </c>
      <c r="C146" s="68">
        <f>VLOOKUP(Ranking!B146,'Peers-Inc or Ho'!$C$162:$G$167,5,)</f>
        <v>-0.96405215075466699</v>
      </c>
      <c r="D146" s="69">
        <f>(VLOOKUP($B146,'PRUlink Peer Performance'!$B$4:$K$223,D$119,))*100</f>
        <v>-16.410704480638351</v>
      </c>
      <c r="E146" s="69">
        <f>(VLOOKUP($B146,'PRUlink Peer Performance'!$B$4:$K$223,E$119,))*100</f>
        <v>1.8392727484467963</v>
      </c>
      <c r="F146" s="68" t="s">
        <v>28</v>
      </c>
      <c r="G146" s="69">
        <f>(VLOOKUP($B146,'PRUlink Peer Performance'!$B$4:$K$223,G$119,))*100</f>
        <v>1.8392727484467963</v>
      </c>
      <c r="H146" s="69">
        <f>(VLOOKUP($B146,'PRUlink Peer Performance'!$B$4:$K$223,H$119,))*100</f>
        <v>12.471587157982245</v>
      </c>
      <c r="I146" s="69">
        <f>(VLOOKUP($B146,'PRUlink Peer Performance'!$B$4:$K$223,I$119,))*100</f>
        <v>-5.09442585203006</v>
      </c>
      <c r="J146" s="69">
        <f>(VLOOKUP($B146,'PRUlink Peer Performance'!$B$4:$K$223,J$119,))*100</f>
        <v>-18.593363919701456</v>
      </c>
      <c r="K146" s="68" t="s">
        <v>28</v>
      </c>
      <c r="L146" s="69">
        <f>(VLOOKUP($B146,'PRUlink Peer Performance'!$B$4:$K$223,L$119,))*100</f>
        <v>-5.4523804266648384</v>
      </c>
      <c r="M146" s="69">
        <f>(VLOOKUP($B146,'PRUlink Peer Performance'!$B$4:$K$223,M$119,))*100</f>
        <v>1.6694631068063126</v>
      </c>
      <c r="N146" s="68" t="s">
        <v>28</v>
      </c>
      <c r="O146" s="19">
        <v>86.870220000000003</v>
      </c>
      <c r="P146" s="13"/>
      <c r="Q146" s="16"/>
      <c r="R146" s="15"/>
      <c r="S146" s="27"/>
      <c r="T146" s="15"/>
      <c r="U146" s="15"/>
      <c r="V146" s="15"/>
      <c r="W146" s="15"/>
      <c r="X146" s="15"/>
      <c r="Y146" s="15"/>
      <c r="Z146" s="15"/>
      <c r="AA146" s="32"/>
      <c r="AB146" s="62">
        <f t="shared" si="181"/>
        <v>100</v>
      </c>
      <c r="AC146" s="62">
        <f t="shared" si="181"/>
        <v>20</v>
      </c>
      <c r="AD146" s="62">
        <f t="shared" si="182"/>
        <v>80</v>
      </c>
      <c r="AE146" s="62">
        <f t="shared" si="182"/>
        <v>40</v>
      </c>
      <c r="AF146" s="62">
        <f t="shared" si="182"/>
        <v>40</v>
      </c>
      <c r="AG146" s="62">
        <f t="shared" si="182"/>
        <v>20</v>
      </c>
      <c r="AH146" s="62" t="str">
        <f t="shared" si="182"/>
        <v/>
      </c>
      <c r="AI146" s="62">
        <f t="shared" si="182"/>
        <v>20</v>
      </c>
      <c r="AJ146" s="62">
        <f t="shared" si="182"/>
        <v>20</v>
      </c>
      <c r="AK146" s="62" t="str">
        <f t="shared" si="182"/>
        <v/>
      </c>
      <c r="AL146" s="64"/>
      <c r="AM146" s="62" t="str">
        <f t="shared" si="183"/>
        <v/>
      </c>
      <c r="AN146" s="62" t="str">
        <f t="shared" si="183"/>
        <v/>
      </c>
      <c r="AO146" s="62" t="str">
        <f t="shared" si="184"/>
        <v/>
      </c>
      <c r="AP146" s="62" t="str">
        <f t="shared" si="184"/>
        <v/>
      </c>
      <c r="AQ146" s="62" t="str">
        <f t="shared" si="184"/>
        <v/>
      </c>
      <c r="AR146" s="62" t="str">
        <f t="shared" si="184"/>
        <v/>
      </c>
      <c r="AS146" s="62" t="str">
        <f t="shared" si="184"/>
        <v/>
      </c>
      <c r="AT146" s="62" t="str">
        <f t="shared" si="184"/>
        <v/>
      </c>
      <c r="AU146" s="62" t="str">
        <f t="shared" si="184"/>
        <v/>
      </c>
      <c r="AV146" s="62" t="str">
        <f t="shared" si="184"/>
        <v/>
      </c>
      <c r="AW146" s="64"/>
      <c r="AX146" s="62">
        <f t="shared" si="185"/>
        <v>4</v>
      </c>
      <c r="AY146" s="62">
        <f t="shared" si="185"/>
        <v>2</v>
      </c>
      <c r="AZ146" s="62">
        <f t="shared" si="186"/>
        <v>5</v>
      </c>
      <c r="BA146" s="62">
        <f t="shared" si="186"/>
        <v>3</v>
      </c>
      <c r="BB146" s="62">
        <f t="shared" si="186"/>
        <v>3</v>
      </c>
      <c r="BC146" s="62">
        <f t="shared" si="186"/>
        <v>2</v>
      </c>
      <c r="BD146" s="62" t="str">
        <f t="shared" si="186"/>
        <v/>
      </c>
      <c r="BE146" s="62">
        <f t="shared" si="186"/>
        <v>2</v>
      </c>
      <c r="BF146" s="62">
        <f t="shared" si="186"/>
        <v>2</v>
      </c>
      <c r="BG146" s="62" t="str">
        <f t="shared" si="186"/>
        <v/>
      </c>
    </row>
    <row r="147" spans="1:59" x14ac:dyDescent="0.2">
      <c r="A147" s="17">
        <v>4</v>
      </c>
      <c r="B147" s="26" t="s">
        <v>1787</v>
      </c>
      <c r="C147" s="25">
        <f>VLOOKUP(Ranking!B147,'Peers-Inc or Ho'!$C$162:$G$167,5,)</f>
        <v>-2.259000000000003E-2</v>
      </c>
      <c r="D147" s="18">
        <f>(VLOOKUP($B147,'PRUlink Peer Performance'!$B$4:$K$223,D$119,))*100</f>
        <v>-18.801504836975997</v>
      </c>
      <c r="E147" s="18">
        <f>(VLOOKUP($B147,'PRUlink Peer Performance'!$B$4:$K$223,E$119,))*100</f>
        <v>2.0196232901238802</v>
      </c>
      <c r="F147" s="25" t="s">
        <v>28</v>
      </c>
      <c r="G147" s="18">
        <f>(VLOOKUP($B147,'PRUlink Peer Performance'!$B$4:$K$223,G$119,))*100</f>
        <v>2.0196232901238802</v>
      </c>
      <c r="H147" s="18">
        <f>(VLOOKUP($B147,'PRUlink Peer Performance'!$B$4:$K$223,H$119,))*100</f>
        <v>12.324554486674</v>
      </c>
      <c r="I147" s="18">
        <f>(VLOOKUP($B147,'PRUlink Peer Performance'!$B$4:$K$223,I$119,))*100</f>
        <v>-8.6599675732121906</v>
      </c>
      <c r="J147" s="18">
        <f>(VLOOKUP($B147,'PRUlink Peer Performance'!$B$4:$K$223,J$119,))*100</f>
        <v>-20.571765399351598</v>
      </c>
      <c r="K147" s="25" t="s">
        <v>28</v>
      </c>
      <c r="L147" s="18">
        <f>(VLOOKUP($B147,'PRUlink Peer Performance'!$B$4:$K$223,L$119,))*100</f>
        <v>-6.2975484514000497</v>
      </c>
      <c r="M147" s="18">
        <f>(VLOOKUP($B147,'PRUlink Peer Performance'!$B$4:$K$223,M$119,))*100</f>
        <v>-0.150781079483431</v>
      </c>
      <c r="N147" s="25" t="s">
        <v>28</v>
      </c>
      <c r="O147" s="19">
        <v>798.68319999999994</v>
      </c>
      <c r="P147" s="13"/>
      <c r="Q147" s="16"/>
      <c r="R147" s="15"/>
      <c r="S147" s="27"/>
      <c r="T147" s="15"/>
      <c r="U147" s="15"/>
      <c r="V147" s="15"/>
      <c r="W147" s="15"/>
      <c r="X147" s="15"/>
      <c r="Y147" s="15"/>
      <c r="Z147" s="15"/>
      <c r="AA147" s="26" t="s">
        <v>189</v>
      </c>
      <c r="AB147" s="62">
        <f t="shared" si="181"/>
        <v>33.333333333333329</v>
      </c>
      <c r="AC147" s="62">
        <f t="shared" si="181"/>
        <v>80</v>
      </c>
      <c r="AD147" s="62">
        <f t="shared" si="182"/>
        <v>60</v>
      </c>
      <c r="AE147" s="62">
        <f t="shared" si="182"/>
        <v>60</v>
      </c>
      <c r="AF147" s="62">
        <f t="shared" si="182"/>
        <v>100</v>
      </c>
      <c r="AG147" s="62">
        <f t="shared" si="182"/>
        <v>60</v>
      </c>
      <c r="AH147" s="62" t="str">
        <f t="shared" si="182"/>
        <v/>
      </c>
      <c r="AI147" s="62">
        <f t="shared" si="182"/>
        <v>40</v>
      </c>
      <c r="AJ147" s="62">
        <f t="shared" si="182"/>
        <v>60</v>
      </c>
      <c r="AK147" s="62" t="str">
        <f t="shared" si="182"/>
        <v/>
      </c>
      <c r="AL147" s="64"/>
      <c r="AM147" s="62">
        <f t="shared" si="183"/>
        <v>4</v>
      </c>
      <c r="AN147" s="62">
        <f t="shared" si="183"/>
        <v>6</v>
      </c>
      <c r="AO147" s="62">
        <f t="shared" si="184"/>
        <v>6</v>
      </c>
      <c r="AP147" s="62">
        <f t="shared" si="184"/>
        <v>6</v>
      </c>
      <c r="AQ147" s="62">
        <f t="shared" si="184"/>
        <v>6</v>
      </c>
      <c r="AR147" s="62">
        <f t="shared" si="184"/>
        <v>6</v>
      </c>
      <c r="AS147" s="62">
        <f t="shared" si="184"/>
        <v>0</v>
      </c>
      <c r="AT147" s="62">
        <f t="shared" si="184"/>
        <v>6</v>
      </c>
      <c r="AU147" s="62">
        <f t="shared" si="184"/>
        <v>6</v>
      </c>
      <c r="AV147" s="62">
        <f t="shared" si="184"/>
        <v>0</v>
      </c>
      <c r="AW147" s="64"/>
      <c r="AX147" s="62">
        <f t="shared" si="185"/>
        <v>2</v>
      </c>
      <c r="AY147" s="62">
        <f t="shared" si="185"/>
        <v>5</v>
      </c>
      <c r="AZ147" s="62">
        <f t="shared" si="186"/>
        <v>4</v>
      </c>
      <c r="BA147" s="62">
        <f t="shared" si="186"/>
        <v>4</v>
      </c>
      <c r="BB147" s="62">
        <f t="shared" si="186"/>
        <v>6</v>
      </c>
      <c r="BC147" s="62">
        <f t="shared" si="186"/>
        <v>4</v>
      </c>
      <c r="BD147" s="62" t="str">
        <f t="shared" si="186"/>
        <v/>
      </c>
      <c r="BE147" s="62">
        <f t="shared" si="186"/>
        <v>3</v>
      </c>
      <c r="BF147" s="62">
        <f t="shared" si="186"/>
        <v>4</v>
      </c>
      <c r="BG147" s="62" t="str">
        <f t="shared" si="186"/>
        <v/>
      </c>
    </row>
    <row r="148" spans="1:59" x14ac:dyDescent="0.2">
      <c r="A148" s="17">
        <v>5</v>
      </c>
      <c r="B148" s="10" t="s">
        <v>21</v>
      </c>
      <c r="C148" s="68" t="s">
        <v>28</v>
      </c>
      <c r="D148" s="69">
        <f>(VLOOKUP($B148,'PRUlink Peer Performance'!$B$4:$K$223,D$119,))*100</f>
        <v>-17.558583868849631</v>
      </c>
      <c r="E148" s="69">
        <f>(VLOOKUP($B148,'PRUlink Peer Performance'!$B$4:$K$223,E$119,))*100</f>
        <v>2.9970985842570519</v>
      </c>
      <c r="F148" s="68" t="s">
        <v>28</v>
      </c>
      <c r="G148" s="69">
        <f>(VLOOKUP($B148,'PRUlink Peer Performance'!$B$4:$K$223,G$119,))*100</f>
        <v>2.9970985842570519</v>
      </c>
      <c r="H148" s="69">
        <f>(VLOOKUP($B148,'PRUlink Peer Performance'!$B$4:$K$223,H$119,))*100</f>
        <v>13.380379686870846</v>
      </c>
      <c r="I148" s="69">
        <f>(VLOOKUP($B148,'PRUlink Peer Performance'!$B$4:$K$223,I$119,))*100</f>
        <v>-5.9026393466288578</v>
      </c>
      <c r="J148" s="69">
        <f>(VLOOKUP($B148,'PRUlink Peer Performance'!$B$4:$K$223,J$119,))*100</f>
        <v>-20.035769863837515</v>
      </c>
      <c r="K148" s="68" t="s">
        <v>28</v>
      </c>
      <c r="L148" s="69">
        <f>(VLOOKUP($B148,'PRUlink Peer Performance'!$B$4:$K$223,L$119,))*100</f>
        <v>-7.242437257763001</v>
      </c>
      <c r="M148" s="69">
        <f>(VLOOKUP($B148,'PRUlink Peer Performance'!$B$4:$K$223,M$119,))*100</f>
        <v>-0.59206130194026096</v>
      </c>
      <c r="N148" s="68" t="s">
        <v>28</v>
      </c>
      <c r="O148" s="19">
        <v>1044.6030000000001</v>
      </c>
      <c r="P148" s="13"/>
      <c r="Q148" s="16"/>
      <c r="R148" s="15"/>
      <c r="S148" s="27"/>
      <c r="T148" s="15"/>
      <c r="U148" s="15"/>
      <c r="V148" s="15"/>
      <c r="W148" s="15"/>
      <c r="X148" s="15"/>
      <c r="Y148" s="15"/>
      <c r="Z148" s="15"/>
      <c r="AA148" s="32"/>
      <c r="AB148" s="62" t="str">
        <f t="shared" si="181"/>
        <v/>
      </c>
      <c r="AC148" s="62">
        <f t="shared" si="181"/>
        <v>40</v>
      </c>
      <c r="AD148" s="62">
        <f t="shared" si="182"/>
        <v>1</v>
      </c>
      <c r="AE148" s="62">
        <f t="shared" si="182"/>
        <v>20</v>
      </c>
      <c r="AF148" s="62">
        <f t="shared" si="182"/>
        <v>80</v>
      </c>
      <c r="AG148" s="62">
        <f t="shared" si="182"/>
        <v>40</v>
      </c>
      <c r="AH148" s="62" t="str">
        <f t="shared" si="182"/>
        <v/>
      </c>
      <c r="AI148" s="62">
        <f t="shared" si="182"/>
        <v>80</v>
      </c>
      <c r="AJ148" s="62">
        <f t="shared" si="182"/>
        <v>80</v>
      </c>
      <c r="AK148" s="62" t="str">
        <f t="shared" si="182"/>
        <v/>
      </c>
      <c r="AL148" s="64"/>
      <c r="AM148" s="62" t="str">
        <f t="shared" si="183"/>
        <v/>
      </c>
      <c r="AN148" s="62" t="str">
        <f t="shared" si="183"/>
        <v/>
      </c>
      <c r="AO148" s="62" t="str">
        <f t="shared" si="184"/>
        <v/>
      </c>
      <c r="AP148" s="62" t="str">
        <f t="shared" si="184"/>
        <v/>
      </c>
      <c r="AQ148" s="62" t="str">
        <f t="shared" si="184"/>
        <v/>
      </c>
      <c r="AR148" s="62" t="str">
        <f t="shared" si="184"/>
        <v/>
      </c>
      <c r="AS148" s="62" t="str">
        <f t="shared" si="184"/>
        <v/>
      </c>
      <c r="AT148" s="62" t="str">
        <f t="shared" si="184"/>
        <v/>
      </c>
      <c r="AU148" s="62" t="str">
        <f t="shared" si="184"/>
        <v/>
      </c>
      <c r="AV148" s="62" t="str">
        <f t="shared" si="184"/>
        <v/>
      </c>
      <c r="AW148" s="64"/>
      <c r="AX148" s="62" t="str">
        <f t="shared" si="185"/>
        <v/>
      </c>
      <c r="AY148" s="62">
        <f t="shared" si="185"/>
        <v>3</v>
      </c>
      <c r="AZ148" s="62">
        <f t="shared" si="186"/>
        <v>1</v>
      </c>
      <c r="BA148" s="62">
        <f t="shared" si="186"/>
        <v>2</v>
      </c>
      <c r="BB148" s="62">
        <f t="shared" si="186"/>
        <v>5</v>
      </c>
      <c r="BC148" s="62">
        <f t="shared" si="186"/>
        <v>3</v>
      </c>
      <c r="BD148" s="62" t="str">
        <f t="shared" si="186"/>
        <v/>
      </c>
      <c r="BE148" s="62">
        <f t="shared" si="186"/>
        <v>5</v>
      </c>
      <c r="BF148" s="62">
        <f t="shared" si="186"/>
        <v>5</v>
      </c>
      <c r="BG148" s="62" t="str">
        <f t="shared" si="186"/>
        <v/>
      </c>
    </row>
    <row r="149" spans="1:59" x14ac:dyDescent="0.2">
      <c r="A149" s="17">
        <v>6</v>
      </c>
      <c r="B149" s="10" t="s">
        <v>1756</v>
      </c>
      <c r="C149" s="68">
        <f>VLOOKUP(Ranking!B149,'Peers-Inc or Ho'!$C$162:$G$167,5,)</f>
        <v>-0.16998147768079661</v>
      </c>
      <c r="D149" s="69">
        <f>(VLOOKUP($B149,'PRUlink Peer Performance'!$B$4:$K$223,D$119,))*100</f>
        <v>-19.516457749942383</v>
      </c>
      <c r="E149" s="69">
        <f>(VLOOKUP($B149,'PRUlink Peer Performance'!$B$4:$K$223,E$119,))*100</f>
        <v>2.1657447872151847</v>
      </c>
      <c r="F149" s="68" t="s">
        <v>28</v>
      </c>
      <c r="G149" s="69">
        <f>(VLOOKUP($B149,'PRUlink Peer Performance'!$B$4:$K$223,G$119,))*100</f>
        <v>2.1657447872151847</v>
      </c>
      <c r="H149" s="69">
        <f>(VLOOKUP($B149,'PRUlink Peer Performance'!$B$4:$K$223,H$119,))*100</f>
        <v>14.104358565327013</v>
      </c>
      <c r="I149" s="69">
        <f>(VLOOKUP($B149,'PRUlink Peer Performance'!$B$4:$K$223,I$119,))*100</f>
        <v>-5.7194729949601175</v>
      </c>
      <c r="J149" s="69">
        <f>(VLOOKUP($B149,'PRUlink Peer Performance'!$B$4:$K$223,J$119,))*100</f>
        <v>-21.605075034235043</v>
      </c>
      <c r="K149" s="68" t="s">
        <v>28</v>
      </c>
      <c r="L149" s="69">
        <f>(VLOOKUP($B149,'PRUlink Peer Performance'!$B$4:$K$223,L$119,))*100</f>
        <v>-8.2115646041999177</v>
      </c>
      <c r="M149" s="69">
        <f>(VLOOKUP($B149,'PRUlink Peer Performance'!$B$4:$K$223,M$119,))*100</f>
        <v>-0.91630163327962588</v>
      </c>
      <c r="N149" s="68" t="s">
        <v>28</v>
      </c>
      <c r="O149" s="19">
        <v>152.61860000000001</v>
      </c>
      <c r="P149" s="13"/>
      <c r="Q149" s="16"/>
      <c r="R149" s="15"/>
      <c r="S149" s="27"/>
      <c r="T149" s="15"/>
      <c r="U149" s="15"/>
      <c r="V149" s="15"/>
      <c r="W149" s="15"/>
      <c r="X149" s="15"/>
      <c r="Y149" s="15"/>
      <c r="Z149" s="15"/>
      <c r="AA149" s="32"/>
      <c r="AB149" s="62">
        <f t="shared" si="181"/>
        <v>66.666666666666657</v>
      </c>
      <c r="AC149" s="62">
        <f t="shared" si="181"/>
        <v>100</v>
      </c>
      <c r="AD149" s="62">
        <f t="shared" si="182"/>
        <v>20</v>
      </c>
      <c r="AE149" s="62">
        <f t="shared" si="182"/>
        <v>1</v>
      </c>
      <c r="AF149" s="62">
        <f t="shared" si="182"/>
        <v>60</v>
      </c>
      <c r="AG149" s="62">
        <f t="shared" si="182"/>
        <v>100</v>
      </c>
      <c r="AH149" s="62" t="str">
        <f t="shared" si="182"/>
        <v/>
      </c>
      <c r="AI149" s="62">
        <f t="shared" si="182"/>
        <v>100</v>
      </c>
      <c r="AJ149" s="62">
        <f t="shared" si="182"/>
        <v>100</v>
      </c>
      <c r="AK149" s="62" t="str">
        <f t="shared" si="182"/>
        <v/>
      </c>
      <c r="AL149" s="64"/>
      <c r="AM149" s="62" t="str">
        <f t="shared" si="183"/>
        <v/>
      </c>
      <c r="AN149" s="62" t="str">
        <f t="shared" si="183"/>
        <v/>
      </c>
      <c r="AO149" s="62" t="str">
        <f t="shared" si="184"/>
        <v/>
      </c>
      <c r="AP149" s="62" t="str">
        <f t="shared" si="184"/>
        <v/>
      </c>
      <c r="AQ149" s="62" t="str">
        <f t="shared" si="184"/>
        <v/>
      </c>
      <c r="AR149" s="62" t="str">
        <f t="shared" si="184"/>
        <v/>
      </c>
      <c r="AS149" s="62" t="str">
        <f t="shared" si="184"/>
        <v/>
      </c>
      <c r="AT149" s="62" t="str">
        <f t="shared" si="184"/>
        <v/>
      </c>
      <c r="AU149" s="62" t="str">
        <f t="shared" si="184"/>
        <v/>
      </c>
      <c r="AV149" s="62" t="str">
        <f t="shared" si="184"/>
        <v/>
      </c>
      <c r="AW149" s="64"/>
      <c r="AX149" s="62">
        <f t="shared" si="185"/>
        <v>3</v>
      </c>
      <c r="AY149" s="62">
        <f t="shared" si="185"/>
        <v>6</v>
      </c>
      <c r="AZ149" s="62">
        <f t="shared" si="186"/>
        <v>2</v>
      </c>
      <c r="BA149" s="62">
        <f t="shared" si="186"/>
        <v>1</v>
      </c>
      <c r="BB149" s="62">
        <f t="shared" si="186"/>
        <v>4</v>
      </c>
      <c r="BC149" s="62">
        <f t="shared" si="186"/>
        <v>6</v>
      </c>
      <c r="BD149" s="62" t="str">
        <f t="shared" si="186"/>
        <v/>
      </c>
      <c r="BE149" s="62">
        <f t="shared" si="186"/>
        <v>6</v>
      </c>
      <c r="BF149" s="62">
        <f t="shared" si="186"/>
        <v>6</v>
      </c>
      <c r="BG149" s="62" t="str">
        <f t="shared" si="186"/>
        <v/>
      </c>
    </row>
    <row r="150" spans="1:59" x14ac:dyDescent="0.2">
      <c r="A150" s="17"/>
      <c r="B150" s="10"/>
      <c r="C150" s="50"/>
      <c r="D150" s="11"/>
      <c r="E150" s="50"/>
      <c r="F150" s="50"/>
      <c r="G150" s="11"/>
      <c r="H150" s="11"/>
      <c r="I150" s="11"/>
      <c r="J150" s="11"/>
      <c r="K150" s="50"/>
      <c r="L150" s="11"/>
      <c r="M150" s="11"/>
      <c r="N150" s="50"/>
      <c r="O150" s="19">
        <v>316.48599999999999</v>
      </c>
      <c r="P150" s="13"/>
      <c r="Q150" s="16"/>
      <c r="R150" s="15"/>
      <c r="S150" s="27"/>
      <c r="T150" s="15"/>
      <c r="U150" s="15"/>
      <c r="V150" s="15"/>
      <c r="W150" s="15"/>
      <c r="X150" s="15"/>
      <c r="Y150" s="15"/>
      <c r="Z150" s="15"/>
      <c r="AA150" s="32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60"/>
      <c r="AM150" s="59"/>
      <c r="AN150" s="61"/>
      <c r="AO150" s="61"/>
      <c r="AP150" s="61"/>
      <c r="AQ150" s="61"/>
      <c r="AR150" s="61"/>
      <c r="AS150" s="61"/>
      <c r="AT150" s="61"/>
      <c r="AU150" s="61"/>
      <c r="AV150" s="61"/>
      <c r="AW150" s="60"/>
      <c r="AX150" s="59"/>
      <c r="AY150" s="61"/>
      <c r="AZ150" s="61"/>
      <c r="BA150" s="61"/>
      <c r="BB150" s="61"/>
      <c r="BC150" s="61"/>
      <c r="BD150" s="61"/>
      <c r="BE150" s="61"/>
      <c r="BF150" s="61"/>
      <c r="BG150" s="61"/>
    </row>
    <row r="151" spans="1:59" x14ac:dyDescent="0.2">
      <c r="A151" s="42" t="s">
        <v>189</v>
      </c>
      <c r="B151" s="45" t="s">
        <v>102</v>
      </c>
      <c r="C151" s="46"/>
      <c r="D151" s="46">
        <f>AVERAGE(D144:D150)</f>
        <v>-17.440299265859512</v>
      </c>
      <c r="E151" s="46">
        <f>AVERAGE(E144:E150)</f>
        <v>2.0905231061492038</v>
      </c>
      <c r="F151" s="46"/>
      <c r="G151" s="46">
        <f>AVERAGE(G144:G150)</f>
        <v>2.0905231061492038</v>
      </c>
      <c r="H151" s="46">
        <f>AVERAGE(H144:H150)</f>
        <v>12.370074932204282</v>
      </c>
      <c r="I151" s="46">
        <f>AVERAGE(I144:I150)</f>
        <v>-5.6383635371460086</v>
      </c>
      <c r="J151" s="46">
        <f>AVERAGE(J144:J150)</f>
        <v>-19.798568186843656</v>
      </c>
      <c r="K151" s="46"/>
      <c r="L151" s="46">
        <f>AVERAGE(L144:L150)</f>
        <v>-6.3277610216866274</v>
      </c>
      <c r="M151" s="46">
        <f>AVERAGE(M144:M150)</f>
        <v>0.57846095093345162</v>
      </c>
      <c r="N151" s="46"/>
      <c r="O151" s="19">
        <v>907.86919999999998</v>
      </c>
      <c r="P151" s="13"/>
      <c r="Q151" s="16"/>
      <c r="R151" s="15"/>
      <c r="S151" s="27"/>
      <c r="T151" s="15"/>
      <c r="U151" s="15"/>
      <c r="V151" s="15"/>
      <c r="W151" s="15"/>
      <c r="X151" s="15"/>
      <c r="Y151" s="15"/>
      <c r="Z151" s="15"/>
      <c r="AA151" s="32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57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57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</row>
    <row r="153" spans="1:59" ht="15.75" x14ac:dyDescent="0.25">
      <c r="A153" s="5" t="s">
        <v>184</v>
      </c>
      <c r="B153" s="6"/>
      <c r="C153" s="34" t="s">
        <v>41</v>
      </c>
      <c r="D153" s="34"/>
      <c r="E153" s="34"/>
      <c r="F153" s="35"/>
      <c r="G153" s="35"/>
      <c r="H153" s="34"/>
      <c r="I153" s="34"/>
      <c r="J153" s="34"/>
      <c r="K153" s="34"/>
      <c r="L153" s="34"/>
      <c r="M153" s="34"/>
      <c r="N153" s="34"/>
      <c r="V153" s="1"/>
      <c r="W153" s="1"/>
      <c r="X153" s="1"/>
      <c r="Y153" s="1"/>
      <c r="Z153" s="1"/>
      <c r="AB153" s="36" t="s">
        <v>40</v>
      </c>
      <c r="AC153" s="37"/>
      <c r="AD153" s="37"/>
      <c r="AE153" s="37"/>
      <c r="AF153" s="37"/>
      <c r="AG153" s="38"/>
      <c r="AH153" s="37"/>
      <c r="AI153" s="36"/>
      <c r="AJ153" s="37"/>
      <c r="AK153" s="37"/>
      <c r="AL153" s="55"/>
      <c r="AM153" s="36"/>
      <c r="AN153" s="53"/>
      <c r="AO153" s="53"/>
      <c r="AP153" s="53"/>
      <c r="AQ153" s="53" t="s">
        <v>120</v>
      </c>
      <c r="AR153" s="53"/>
      <c r="AS153" s="53"/>
      <c r="AT153" s="53"/>
      <c r="AU153" s="53"/>
      <c r="AV153" s="54"/>
      <c r="AW153" s="55"/>
      <c r="AX153" s="36"/>
      <c r="AY153" s="53"/>
      <c r="AZ153" s="53"/>
      <c r="BA153" s="53"/>
      <c r="BB153" s="53" t="s">
        <v>119</v>
      </c>
      <c r="BC153" s="53"/>
      <c r="BD153" s="53"/>
      <c r="BE153" s="53"/>
      <c r="BF153" s="53"/>
      <c r="BG153" s="54"/>
    </row>
    <row r="154" spans="1:59" ht="15.75" x14ac:dyDescent="0.25">
      <c r="A154" s="8" t="s">
        <v>9</v>
      </c>
      <c r="B154" s="8" t="s">
        <v>10</v>
      </c>
      <c r="C154" s="8" t="s">
        <v>11</v>
      </c>
      <c r="D154" s="8" t="s">
        <v>1</v>
      </c>
      <c r="E154" s="8" t="s">
        <v>2</v>
      </c>
      <c r="F154" s="8" t="s">
        <v>3</v>
      </c>
      <c r="G154" s="8" t="s">
        <v>4</v>
      </c>
      <c r="H154" s="8" t="s">
        <v>5</v>
      </c>
      <c r="I154" s="8" t="s">
        <v>6</v>
      </c>
      <c r="J154" s="8" t="s">
        <v>7</v>
      </c>
      <c r="K154" s="8" t="s">
        <v>95</v>
      </c>
      <c r="L154" s="8" t="s">
        <v>42</v>
      </c>
      <c r="M154" s="8" t="s">
        <v>43</v>
      </c>
      <c r="N154" s="8" t="s">
        <v>97</v>
      </c>
      <c r="O154" s="8" t="s">
        <v>12</v>
      </c>
      <c r="P154" s="8"/>
      <c r="Q154" s="8" t="s">
        <v>13</v>
      </c>
      <c r="R154" s="8" t="s">
        <v>0</v>
      </c>
      <c r="S154" s="8" t="s">
        <v>14</v>
      </c>
      <c r="T154" s="8" t="s">
        <v>1</v>
      </c>
      <c r="U154" s="8" t="s">
        <v>2</v>
      </c>
      <c r="V154" s="8" t="s">
        <v>3</v>
      </c>
      <c r="W154" s="8" t="s">
        <v>4</v>
      </c>
      <c r="X154" s="8" t="s">
        <v>5</v>
      </c>
      <c r="Y154" s="8" t="s">
        <v>6</v>
      </c>
      <c r="Z154" s="8" t="s">
        <v>7</v>
      </c>
      <c r="AA154" s="31"/>
      <c r="AB154" s="8" t="s">
        <v>96</v>
      </c>
      <c r="AC154" s="8" t="s">
        <v>1</v>
      </c>
      <c r="AD154" s="8" t="s">
        <v>4</v>
      </c>
      <c r="AE154" s="8" t="s">
        <v>5</v>
      </c>
      <c r="AF154" s="8" t="s">
        <v>6</v>
      </c>
      <c r="AG154" s="8" t="s">
        <v>7</v>
      </c>
      <c r="AH154" s="8" t="s">
        <v>95</v>
      </c>
      <c r="AI154" s="8" t="s">
        <v>42</v>
      </c>
      <c r="AJ154" s="8" t="s">
        <v>43</v>
      </c>
      <c r="AK154" s="8" t="s">
        <v>97</v>
      </c>
      <c r="AL154" s="58"/>
      <c r="AM154" s="8" t="s">
        <v>96</v>
      </c>
      <c r="AN154" s="8" t="s">
        <v>1</v>
      </c>
      <c r="AO154" s="8" t="s">
        <v>4</v>
      </c>
      <c r="AP154" s="8" t="s">
        <v>5</v>
      </c>
      <c r="AQ154" s="8" t="s">
        <v>6</v>
      </c>
      <c r="AR154" s="8" t="s">
        <v>7</v>
      </c>
      <c r="AS154" s="8" t="s">
        <v>95</v>
      </c>
      <c r="AT154" s="8" t="s">
        <v>42</v>
      </c>
      <c r="AU154" s="8" t="s">
        <v>43</v>
      </c>
      <c r="AV154" s="52" t="s">
        <v>97</v>
      </c>
      <c r="AW154" s="58"/>
      <c r="AX154" s="8" t="s">
        <v>96</v>
      </c>
      <c r="AY154" s="8" t="s">
        <v>1</v>
      </c>
      <c r="AZ154" s="8" t="s">
        <v>4</v>
      </c>
      <c r="BA154" s="8" t="s">
        <v>5</v>
      </c>
      <c r="BB154" s="8" t="s">
        <v>6</v>
      </c>
      <c r="BC154" s="8" t="s">
        <v>7</v>
      </c>
      <c r="BD154" s="8" t="s">
        <v>95</v>
      </c>
      <c r="BE154" s="8" t="s">
        <v>42</v>
      </c>
      <c r="BF154" s="8" t="s">
        <v>43</v>
      </c>
      <c r="BG154" s="52" t="s">
        <v>97</v>
      </c>
    </row>
    <row r="155" spans="1:59" x14ac:dyDescent="0.2">
      <c r="A155" s="17">
        <v>1</v>
      </c>
      <c r="B155" s="10" t="s">
        <v>202</v>
      </c>
      <c r="C155" s="68" t="s">
        <v>28</v>
      </c>
      <c r="D155" s="69">
        <f>(VLOOKUP($B155,'PRUlink Peer Performance'!$B$4:$K$223,D$119,))*100</f>
        <v>-16.757112030105791</v>
      </c>
      <c r="E155" s="69">
        <f>(VLOOKUP($B155,'PRUlink Peer Performance'!$B$4:$K$223,E$119,))*100</f>
        <v>3.0041095989002731</v>
      </c>
      <c r="F155" s="68" t="s">
        <v>28</v>
      </c>
      <c r="G155" s="69">
        <f>(VLOOKUP($B155,'PRUlink Peer Performance'!$B$4:$K$223,G$119,))*100</f>
        <v>3.0041095989002731</v>
      </c>
      <c r="H155" s="69">
        <f>(VLOOKUP($B155,'PRUlink Peer Performance'!$B$4:$K$223,H$119,))*100</f>
        <v>16.022309955979996</v>
      </c>
      <c r="I155" s="69">
        <f>(VLOOKUP($B155,'PRUlink Peer Performance'!$B$4:$K$223,I$119,))*100</f>
        <v>-2.3412124355160047</v>
      </c>
      <c r="J155" s="69">
        <f>(VLOOKUP($B155,'PRUlink Peer Performance'!$B$4:$K$223,J$119,))*100</f>
        <v>-19.163032918370572</v>
      </c>
      <c r="K155" s="68" t="s">
        <v>28</v>
      </c>
      <c r="L155" s="69">
        <f>(VLOOKUP($B155,'PRUlink Peer Performance'!$B$4:$K$223,L$119,))*100</f>
        <v>-6.7953925435565221</v>
      </c>
      <c r="M155" s="69">
        <f>(VLOOKUP($B155,'PRUlink Peer Performance'!$B$4:$K$223,M$119,))*100</f>
        <v>0.25161394128641046</v>
      </c>
      <c r="N155" s="68" t="s">
        <v>28</v>
      </c>
      <c r="O155" s="12">
        <v>1192.924</v>
      </c>
      <c r="P155" s="13"/>
      <c r="Q155" s="14"/>
      <c r="R155" s="15"/>
      <c r="S155" s="27"/>
      <c r="T155" s="15"/>
      <c r="U155" s="15"/>
      <c r="V155" s="15"/>
      <c r="W155" s="15"/>
      <c r="X155" s="15"/>
      <c r="Y155" s="15"/>
      <c r="Z155" s="15"/>
      <c r="AA155" s="32"/>
      <c r="AB155" s="62" t="str">
        <f>IF(C155="n.a.","",IF(RANK(C155,C$155:C$156)=1,1,(RANK(C155,C$155:C$156)-1)/(COUNT(C$155:C$156)-1)*100))</f>
        <v/>
      </c>
      <c r="AC155" s="62">
        <f>IF(D155="n.a.","",IF(RANK(D155,D$155:D$156)=1,1,(RANK(D155,D$155:D$156)-1)/(COUNT(D$155:D$156)-1)*100))</f>
        <v>100</v>
      </c>
      <c r="AD155" s="62">
        <f>IF(G155="n.a.","",IF(RANK(G155,G$155:G$156)=1,1,(RANK(G155,G$155:G$156)-1)/(COUNT(G$155:G$156)-1)*100))</f>
        <v>100</v>
      </c>
      <c r="AE155" s="62">
        <f t="shared" ref="AD155:AK156" si="187">IF(H155="n.a.","",IF(RANK(H155,H$155:H$156)=1,1,(RANK(H155,H$155:H$156)-1)/(COUNT(H$155:H$156)-1)*100))</f>
        <v>100</v>
      </c>
      <c r="AF155" s="62">
        <f t="shared" si="187"/>
        <v>100</v>
      </c>
      <c r="AG155" s="62">
        <f t="shared" si="187"/>
        <v>100</v>
      </c>
      <c r="AH155" s="62" t="str">
        <f t="shared" si="187"/>
        <v/>
      </c>
      <c r="AI155" s="62">
        <f t="shared" si="187"/>
        <v>100</v>
      </c>
      <c r="AJ155" s="62">
        <f t="shared" si="187"/>
        <v>100</v>
      </c>
      <c r="AK155" s="62" t="str">
        <f t="shared" si="187"/>
        <v/>
      </c>
      <c r="AL155" s="64"/>
      <c r="AM155" s="62" t="str">
        <f>IF($AA155="","",COUNT(C$155:C$156))</f>
        <v/>
      </c>
      <c r="AN155" s="62" t="str">
        <f>IF($AA155="","",COUNT(D$155:D$156))</f>
        <v/>
      </c>
      <c r="AO155" s="62" t="str">
        <f t="shared" ref="AO155:AV156" si="188">IF($AA155="","",COUNT(G$155:G$156))</f>
        <v/>
      </c>
      <c r="AP155" s="62" t="str">
        <f t="shared" si="188"/>
        <v/>
      </c>
      <c r="AQ155" s="62" t="str">
        <f t="shared" si="188"/>
        <v/>
      </c>
      <c r="AR155" s="62" t="str">
        <f t="shared" si="188"/>
        <v/>
      </c>
      <c r="AS155" s="62" t="str">
        <f t="shared" si="188"/>
        <v/>
      </c>
      <c r="AT155" s="62" t="str">
        <f t="shared" si="188"/>
        <v/>
      </c>
      <c r="AU155" s="62" t="str">
        <f t="shared" si="188"/>
        <v/>
      </c>
      <c r="AV155" s="62" t="str">
        <f t="shared" si="188"/>
        <v/>
      </c>
      <c r="AW155" s="64"/>
      <c r="AX155" s="62" t="str">
        <f>IF(C155="n.a.","",RANK(C155,C$155:C$156))</f>
        <v/>
      </c>
      <c r="AY155" s="62">
        <f>IF(D155="n.a.","",RANK(D155,D$155:D$156))</f>
        <v>2</v>
      </c>
      <c r="AZ155" s="62">
        <f t="shared" ref="AZ155:BG156" si="189">IF(G155="n.a.","",RANK(G155,G$155:G$156))</f>
        <v>2</v>
      </c>
      <c r="BA155" s="62">
        <f t="shared" si="189"/>
        <v>2</v>
      </c>
      <c r="BB155" s="62">
        <f t="shared" si="189"/>
        <v>2</v>
      </c>
      <c r="BC155" s="62">
        <f t="shared" si="189"/>
        <v>2</v>
      </c>
      <c r="BD155" s="62" t="str">
        <f t="shared" si="189"/>
        <v/>
      </c>
      <c r="BE155" s="62">
        <f t="shared" si="189"/>
        <v>2</v>
      </c>
      <c r="BF155" s="62">
        <f t="shared" si="189"/>
        <v>2</v>
      </c>
      <c r="BG155" s="62" t="str">
        <f t="shared" si="189"/>
        <v/>
      </c>
    </row>
    <row r="156" spans="1:59" x14ac:dyDescent="0.2">
      <c r="A156" s="17">
        <v>2</v>
      </c>
      <c r="B156" s="26" t="s">
        <v>185</v>
      </c>
      <c r="C156" s="25" t="s">
        <v>28</v>
      </c>
      <c r="D156" s="18">
        <f>(VLOOKUP($B156,'PRUlink Peer Performance'!$B$4:$K$223,D$119,))*100</f>
        <v>-5.9603313077833402</v>
      </c>
      <c r="E156" s="18">
        <f>(VLOOKUP($B156,'PRUlink Peer Performance'!$B$4:$K$223,E$119,))*100</f>
        <v>3.2242678622532099</v>
      </c>
      <c r="F156" s="25" t="s">
        <v>28</v>
      </c>
      <c r="G156" s="18">
        <f>(VLOOKUP($B156,'PRUlink Peer Performance'!$B$4:$K$223,G$119,))*100</f>
        <v>3.2242678622532099</v>
      </c>
      <c r="H156" s="18">
        <f>(VLOOKUP($B156,'PRUlink Peer Performance'!$B$4:$K$223,H$119,))*100</f>
        <v>16.950716637291798</v>
      </c>
      <c r="I156" s="18">
        <f>(VLOOKUP($B156,'PRUlink Peer Performance'!$B$4:$K$223,I$119,))*100</f>
        <v>2.4387579738428999</v>
      </c>
      <c r="J156" s="18">
        <f>(VLOOKUP($B156,'PRUlink Peer Performance'!$B$4:$K$223,J$119,))*100</f>
        <v>-2.8669083376488302</v>
      </c>
      <c r="K156" s="25" t="s">
        <v>28</v>
      </c>
      <c r="L156" s="25">
        <f>(VLOOKUP($B156,'PRUlink Peer Performance'!$B$4:$K$223,L$119,))*100</f>
        <v>0.90339211073495707</v>
      </c>
      <c r="M156" s="25">
        <f>(VLOOKUP($B156,'PRUlink Peer Performance'!$B$4:$K$223,M$119,))*100</f>
        <v>4.7829088210998396</v>
      </c>
      <c r="N156" s="25" t="s">
        <v>28</v>
      </c>
      <c r="O156" s="19">
        <v>392.09100000000001</v>
      </c>
      <c r="P156" s="13"/>
      <c r="Q156" s="16"/>
      <c r="R156" s="15"/>
      <c r="S156" s="27"/>
      <c r="T156" s="15"/>
      <c r="U156" s="15"/>
      <c r="V156" s="15"/>
      <c r="W156" s="15"/>
      <c r="X156" s="15"/>
      <c r="Y156" s="15"/>
      <c r="Z156" s="15"/>
      <c r="AA156" s="26" t="s">
        <v>190</v>
      </c>
      <c r="AB156" s="65" t="str">
        <f>IF(C156="n.a.","",IF(RANK(C156,C$155:C$156)=1,1,(RANK(C156,C$155:C$156)-1)/(COUNT(C$155:C$156)-1)*100))</f>
        <v/>
      </c>
      <c r="AC156" s="66">
        <f>IF(D156="n.a.","",IF(RANK(D156,D$155:D$156)=1,1,(RANK(D156,D$155:D$156)-1)/(COUNT(D$155:D$156)-1)*100))</f>
        <v>1</v>
      </c>
      <c r="AD156" s="66">
        <f t="shared" si="187"/>
        <v>1</v>
      </c>
      <c r="AE156" s="66">
        <f t="shared" si="187"/>
        <v>1</v>
      </c>
      <c r="AF156" s="66">
        <f t="shared" si="187"/>
        <v>1</v>
      </c>
      <c r="AG156" s="66">
        <f t="shared" si="187"/>
        <v>1</v>
      </c>
      <c r="AH156" s="66" t="str">
        <f t="shared" si="187"/>
        <v/>
      </c>
      <c r="AI156" s="63">
        <f t="shared" si="187"/>
        <v>1</v>
      </c>
      <c r="AJ156" s="66">
        <f t="shared" si="187"/>
        <v>1</v>
      </c>
      <c r="AK156" s="67" t="str">
        <f t="shared" si="187"/>
        <v/>
      </c>
      <c r="AL156" s="64"/>
      <c r="AM156" s="65">
        <f>IF($AA156="","",COUNT(C$155:C$156))</f>
        <v>0</v>
      </c>
      <c r="AN156" s="66">
        <f>IF($AA156="","",COUNT(D$155:D$156))</f>
        <v>2</v>
      </c>
      <c r="AO156" s="66">
        <f t="shared" si="188"/>
        <v>2</v>
      </c>
      <c r="AP156" s="66">
        <f t="shared" si="188"/>
        <v>2</v>
      </c>
      <c r="AQ156" s="66">
        <f t="shared" si="188"/>
        <v>2</v>
      </c>
      <c r="AR156" s="66">
        <f t="shared" si="188"/>
        <v>2</v>
      </c>
      <c r="AS156" s="66">
        <f t="shared" si="188"/>
        <v>0</v>
      </c>
      <c r="AT156" s="63">
        <f t="shared" si="188"/>
        <v>2</v>
      </c>
      <c r="AU156" s="66">
        <f t="shared" si="188"/>
        <v>2</v>
      </c>
      <c r="AV156" s="67">
        <f t="shared" si="188"/>
        <v>0</v>
      </c>
      <c r="AW156" s="64"/>
      <c r="AX156" s="65" t="str">
        <f>IF(C156="n.a.","",RANK(C156,C$155:C$156))</f>
        <v/>
      </c>
      <c r="AY156" s="66">
        <f>IF(D156="n.a.","",RANK(D156,D$155:D$156))</f>
        <v>1</v>
      </c>
      <c r="AZ156" s="66">
        <f t="shared" si="189"/>
        <v>1</v>
      </c>
      <c r="BA156" s="66">
        <f t="shared" si="189"/>
        <v>1</v>
      </c>
      <c r="BB156" s="66">
        <f t="shared" si="189"/>
        <v>1</v>
      </c>
      <c r="BC156" s="66">
        <f t="shared" si="189"/>
        <v>1</v>
      </c>
      <c r="BD156" s="66" t="str">
        <f t="shared" si="189"/>
        <v/>
      </c>
      <c r="BE156" s="63">
        <f t="shared" si="189"/>
        <v>1</v>
      </c>
      <c r="BF156" s="66">
        <f t="shared" si="189"/>
        <v>1</v>
      </c>
      <c r="BG156" s="67" t="str">
        <f t="shared" si="189"/>
        <v/>
      </c>
    </row>
    <row r="157" spans="1:59" x14ac:dyDescent="0.2">
      <c r="A157" s="17"/>
      <c r="B157" s="10"/>
      <c r="C157" s="50"/>
      <c r="D157" s="11"/>
      <c r="E157" s="50"/>
      <c r="F157" s="50"/>
      <c r="G157" s="11"/>
      <c r="H157" s="11"/>
      <c r="I157" s="11"/>
      <c r="J157" s="11"/>
      <c r="K157" s="50"/>
      <c r="L157" s="11"/>
      <c r="M157" s="11"/>
      <c r="N157" s="50"/>
      <c r="O157" s="19">
        <v>316.48599999999999</v>
      </c>
      <c r="P157" s="13"/>
      <c r="Q157" s="16"/>
      <c r="R157" s="15"/>
      <c r="S157" s="27"/>
      <c r="T157" s="15"/>
      <c r="U157" s="15"/>
      <c r="V157" s="15"/>
      <c r="W157" s="15"/>
      <c r="X157" s="15"/>
      <c r="Y157" s="15"/>
      <c r="Z157" s="15"/>
      <c r="AA157" s="32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60"/>
      <c r="AM157" s="59"/>
      <c r="AN157" s="61"/>
      <c r="AO157" s="61"/>
      <c r="AP157" s="61"/>
      <c r="AQ157" s="61"/>
      <c r="AR157" s="61"/>
      <c r="AS157" s="61"/>
      <c r="AT157" s="61"/>
      <c r="AU157" s="61"/>
      <c r="AV157" s="61"/>
      <c r="AW157" s="60"/>
      <c r="AX157" s="59"/>
      <c r="AY157" s="61"/>
      <c r="AZ157" s="61"/>
      <c r="BA157" s="61"/>
      <c r="BB157" s="61"/>
      <c r="BC157" s="61"/>
      <c r="BD157" s="61"/>
      <c r="BE157" s="61"/>
      <c r="BF157" s="61"/>
      <c r="BG157" s="61"/>
    </row>
    <row r="158" spans="1:59" x14ac:dyDescent="0.2">
      <c r="A158" s="42" t="s">
        <v>190</v>
      </c>
      <c r="B158" s="45" t="s">
        <v>102</v>
      </c>
      <c r="C158" s="46" t="s">
        <v>117</v>
      </c>
      <c r="D158" s="46">
        <f>AVERAGE(D155:D157)</f>
        <v>-11.358721668944565</v>
      </c>
      <c r="E158" s="46">
        <f>AVERAGE(E155:E157)</f>
        <v>3.1141887305767417</v>
      </c>
      <c r="F158" s="46"/>
      <c r="G158" s="46">
        <f>AVERAGE(G155:G157)</f>
        <v>3.1141887305767417</v>
      </c>
      <c r="H158" s="46">
        <f>AVERAGE(H155:H157)</f>
        <v>16.486513296635898</v>
      </c>
      <c r="I158" s="46">
        <f>AVERAGE(I155:I157)</f>
        <v>4.8772769163447638E-2</v>
      </c>
      <c r="J158" s="46">
        <f>AVERAGE(J155:J157)</f>
        <v>-11.014970628009701</v>
      </c>
      <c r="K158" s="46"/>
      <c r="L158" s="46">
        <f>AVERAGE(L155:L157)</f>
        <v>-2.9460002164107824</v>
      </c>
      <c r="M158" s="46">
        <f>AVERAGE(M155:M157)</f>
        <v>2.517261381193125</v>
      </c>
      <c r="N158" s="46"/>
      <c r="O158" s="19">
        <v>907.86919999999998</v>
      </c>
      <c r="P158" s="13"/>
      <c r="Q158" s="16"/>
      <c r="R158" s="15"/>
      <c r="S158" s="27"/>
      <c r="T158" s="15"/>
      <c r="U158" s="15"/>
      <c r="V158" s="15"/>
      <c r="W158" s="15"/>
      <c r="X158" s="15"/>
      <c r="Y158" s="15"/>
      <c r="Z158" s="15"/>
      <c r="AA158" s="32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57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57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</row>
    <row r="160" spans="1:59" ht="15.75" x14ac:dyDescent="0.25">
      <c r="A160" s="5" t="s">
        <v>186</v>
      </c>
      <c r="B160" s="6"/>
      <c r="C160" s="34" t="s">
        <v>41</v>
      </c>
      <c r="D160" s="34"/>
      <c r="E160" s="34"/>
      <c r="F160" s="35"/>
      <c r="G160" s="35"/>
      <c r="H160" s="34"/>
      <c r="I160" s="34"/>
      <c r="J160" s="34"/>
      <c r="K160" s="34"/>
      <c r="L160" s="34"/>
      <c r="M160" s="34"/>
      <c r="N160" s="34"/>
      <c r="V160" s="1"/>
      <c r="W160" s="1"/>
      <c r="X160" s="1"/>
      <c r="Y160" s="1"/>
      <c r="Z160" s="1"/>
      <c r="AB160" s="36" t="s">
        <v>40</v>
      </c>
      <c r="AC160" s="37"/>
      <c r="AD160" s="37"/>
      <c r="AE160" s="37"/>
      <c r="AF160" s="37"/>
      <c r="AG160" s="38"/>
      <c r="AH160" s="37"/>
      <c r="AI160" s="36"/>
      <c r="AJ160" s="37"/>
      <c r="AK160" s="37"/>
      <c r="AL160" s="55"/>
      <c r="AM160" s="36"/>
      <c r="AN160" s="53"/>
      <c r="AO160" s="53"/>
      <c r="AP160" s="53"/>
      <c r="AQ160" s="53" t="s">
        <v>120</v>
      </c>
      <c r="AR160" s="53"/>
      <c r="AS160" s="53"/>
      <c r="AT160" s="53"/>
      <c r="AU160" s="53"/>
      <c r="AV160" s="54"/>
      <c r="AW160" s="55"/>
      <c r="AX160" s="36"/>
      <c r="AY160" s="53"/>
      <c r="AZ160" s="53"/>
      <c r="BA160" s="53"/>
      <c r="BB160" s="53" t="s">
        <v>119</v>
      </c>
      <c r="BC160" s="53"/>
      <c r="BD160" s="53"/>
      <c r="BE160" s="53"/>
      <c r="BF160" s="53"/>
      <c r="BG160" s="54"/>
    </row>
    <row r="161" spans="1:59" ht="15.75" x14ac:dyDescent="0.25">
      <c r="A161" s="8" t="s">
        <v>9</v>
      </c>
      <c r="B161" s="8" t="s">
        <v>10</v>
      </c>
      <c r="C161" s="8" t="s">
        <v>11</v>
      </c>
      <c r="D161" s="8" t="s">
        <v>1</v>
      </c>
      <c r="E161" s="8" t="s">
        <v>2</v>
      </c>
      <c r="F161" s="8" t="s">
        <v>3</v>
      </c>
      <c r="G161" s="8" t="s">
        <v>4</v>
      </c>
      <c r="H161" s="8" t="s">
        <v>5</v>
      </c>
      <c r="I161" s="8" t="s">
        <v>6</v>
      </c>
      <c r="J161" s="8" t="s">
        <v>7</v>
      </c>
      <c r="K161" s="8" t="s">
        <v>95</v>
      </c>
      <c r="L161" s="8" t="s">
        <v>42</v>
      </c>
      <c r="M161" s="8" t="s">
        <v>43</v>
      </c>
      <c r="N161" s="8" t="s">
        <v>97</v>
      </c>
      <c r="O161" s="8" t="s">
        <v>12</v>
      </c>
      <c r="P161" s="8"/>
      <c r="Q161" s="8" t="s">
        <v>13</v>
      </c>
      <c r="R161" s="8" t="s">
        <v>0</v>
      </c>
      <c r="S161" s="8" t="s">
        <v>14</v>
      </c>
      <c r="T161" s="8" t="s">
        <v>1</v>
      </c>
      <c r="U161" s="8" t="s">
        <v>2</v>
      </c>
      <c r="V161" s="8" t="s">
        <v>3</v>
      </c>
      <c r="W161" s="8" t="s">
        <v>4</v>
      </c>
      <c r="X161" s="8" t="s">
        <v>5</v>
      </c>
      <c r="Y161" s="8" t="s">
        <v>6</v>
      </c>
      <c r="Z161" s="8" t="s">
        <v>7</v>
      </c>
      <c r="AA161" s="31"/>
      <c r="AB161" s="8" t="s">
        <v>96</v>
      </c>
      <c r="AC161" s="8" t="s">
        <v>1</v>
      </c>
      <c r="AD161" s="8" t="s">
        <v>4</v>
      </c>
      <c r="AE161" s="8" t="s">
        <v>5</v>
      </c>
      <c r="AF161" s="8" t="s">
        <v>6</v>
      </c>
      <c r="AG161" s="8" t="s">
        <v>7</v>
      </c>
      <c r="AH161" s="8" t="s">
        <v>95</v>
      </c>
      <c r="AI161" s="8" t="s">
        <v>42</v>
      </c>
      <c r="AJ161" s="8" t="s">
        <v>43</v>
      </c>
      <c r="AK161" s="8" t="s">
        <v>97</v>
      </c>
      <c r="AL161" s="58"/>
      <c r="AM161" s="8" t="s">
        <v>96</v>
      </c>
      <c r="AN161" s="8" t="s">
        <v>1</v>
      </c>
      <c r="AO161" s="8" t="s">
        <v>4</v>
      </c>
      <c r="AP161" s="8" t="s">
        <v>5</v>
      </c>
      <c r="AQ161" s="8" t="s">
        <v>6</v>
      </c>
      <c r="AR161" s="8" t="s">
        <v>7</v>
      </c>
      <c r="AS161" s="8" t="s">
        <v>95</v>
      </c>
      <c r="AT161" s="8" t="s">
        <v>42</v>
      </c>
      <c r="AU161" s="8" t="s">
        <v>43</v>
      </c>
      <c r="AV161" s="52" t="s">
        <v>97</v>
      </c>
      <c r="AW161" s="58"/>
      <c r="AX161" s="8" t="s">
        <v>96</v>
      </c>
      <c r="AY161" s="8" t="s">
        <v>1</v>
      </c>
      <c r="AZ161" s="8" t="s">
        <v>4</v>
      </c>
      <c r="BA161" s="8" t="s">
        <v>5</v>
      </c>
      <c r="BB161" s="8" t="s">
        <v>6</v>
      </c>
      <c r="BC161" s="8" t="s">
        <v>7</v>
      </c>
      <c r="BD161" s="8" t="s">
        <v>95</v>
      </c>
      <c r="BE161" s="8" t="s">
        <v>42</v>
      </c>
      <c r="BF161" s="8" t="s">
        <v>43</v>
      </c>
      <c r="BG161" s="52" t="s">
        <v>97</v>
      </c>
    </row>
    <row r="162" spans="1:59" x14ac:dyDescent="0.2">
      <c r="A162" s="17">
        <v>1</v>
      </c>
      <c r="B162" s="10" t="s">
        <v>188</v>
      </c>
      <c r="C162" s="68" t="s">
        <v>28</v>
      </c>
      <c r="D162" s="69">
        <f>(VLOOKUP($B162,'PRUlink Peer Performance'!$B$4:$K$119,D$119,))*100</f>
        <v>-20.275750202757504</v>
      </c>
      <c r="E162" s="69">
        <f>(VLOOKUP($B162,'PRUlink Peer Performance'!$B$4:$K$119,E$119,))*100</f>
        <v>3.6919831223628741</v>
      </c>
      <c r="F162" s="68" t="s">
        <v>28</v>
      </c>
      <c r="G162" s="69">
        <f>(VLOOKUP($B162,'PRUlink Peer Performance'!$B$4:$K$119,G$119,))*100</f>
        <v>3.6919831223628741</v>
      </c>
      <c r="H162" s="69">
        <f>(VLOOKUP($B162,'PRUlink Peer Performance'!$B$4:$K$119,H$119,))*100</f>
        <v>17.443249701314212</v>
      </c>
      <c r="I162" s="69">
        <f>(VLOOKUP($B162,'PRUlink Peer Performance'!$B$4:$K$119,I$119,))*100</f>
        <v>-4.5631067961165002</v>
      </c>
      <c r="J162" s="69">
        <f>(VLOOKUP($B162,'PRUlink Peer Performance'!$B$4:$K$119,J$119,))*100</f>
        <v>-20.980707395498388</v>
      </c>
      <c r="K162" s="68" t="s">
        <v>28</v>
      </c>
      <c r="L162" s="69">
        <f>(VLOOKUP($B162,'PRUlink Peer Performance'!$B$4:$K$119,L$119,))*100</f>
        <v>-9.4499882699645035</v>
      </c>
      <c r="M162" s="69">
        <f>(VLOOKUP($B162,'PRUlink Peer Performance'!$B$4:$K$119,M$119,))*100</f>
        <v>-0.5010272200894228</v>
      </c>
      <c r="N162" s="68" t="s">
        <v>28</v>
      </c>
      <c r="O162" s="12">
        <v>1192.924</v>
      </c>
      <c r="P162" s="13"/>
      <c r="Q162" s="14"/>
      <c r="R162" s="15"/>
      <c r="S162" s="27"/>
      <c r="T162" s="15"/>
      <c r="U162" s="15"/>
      <c r="V162" s="15"/>
      <c r="W162" s="15"/>
      <c r="X162" s="15"/>
      <c r="Y162" s="15"/>
      <c r="Z162" s="15"/>
      <c r="AA162" s="32"/>
      <c r="AB162" s="62" t="str">
        <f>IF(C162="n.a.","",IF(RANK(C162,C$162:C$164)=1,1,(RANK(C162,C$162:C$164)-1)/(COUNT(C$162:C$164)-1)*100))</f>
        <v/>
      </c>
      <c r="AC162" s="62">
        <f>IF(D162="n.a.","",IF(RANK(D162,D$162:D$164)=1,1,(RANK(D162,D$162:D$164)-1)/(COUNT(D$162:D$164)-1)*100))</f>
        <v>100</v>
      </c>
      <c r="AD162" s="62">
        <f t="shared" ref="AD162:AK163" si="190">IF(G162="n.a.","",IF(RANK(G162,G$162:G$164)=1,1,(RANK(G162,G$162:G$164)-1)/(COUNT(G$162:G$164)-1)*100))</f>
        <v>100</v>
      </c>
      <c r="AE162" s="62">
        <f t="shared" si="190"/>
        <v>100</v>
      </c>
      <c r="AF162" s="62">
        <f t="shared" si="190"/>
        <v>100</v>
      </c>
      <c r="AG162" s="62">
        <f t="shared" si="190"/>
        <v>100</v>
      </c>
      <c r="AH162" s="62" t="str">
        <f t="shared" si="190"/>
        <v/>
      </c>
      <c r="AI162" s="62">
        <f t="shared" si="190"/>
        <v>100</v>
      </c>
      <c r="AJ162" s="62">
        <f t="shared" si="190"/>
        <v>100</v>
      </c>
      <c r="AK162" s="62" t="str">
        <f t="shared" si="190"/>
        <v/>
      </c>
      <c r="AL162" s="64"/>
      <c r="AM162" s="62" t="str">
        <f>IF($AA162="","",COUNT(C$162:C$164))</f>
        <v/>
      </c>
      <c r="AN162" s="62" t="str">
        <f>IF($AA162="","",COUNT(D$162:D$164))</f>
        <v/>
      </c>
      <c r="AO162" s="62" t="str">
        <f t="shared" ref="AO162:AV163" si="191">IF($AA162="","",COUNT(G$162:G$164))</f>
        <v/>
      </c>
      <c r="AP162" s="62" t="str">
        <f t="shared" si="191"/>
        <v/>
      </c>
      <c r="AQ162" s="62" t="str">
        <f t="shared" si="191"/>
        <v/>
      </c>
      <c r="AR162" s="62" t="str">
        <f t="shared" si="191"/>
        <v/>
      </c>
      <c r="AS162" s="62" t="str">
        <f t="shared" si="191"/>
        <v/>
      </c>
      <c r="AT162" s="62" t="str">
        <f t="shared" si="191"/>
        <v/>
      </c>
      <c r="AU162" s="62" t="str">
        <f t="shared" si="191"/>
        <v/>
      </c>
      <c r="AV162" s="62" t="str">
        <f t="shared" si="191"/>
        <v/>
      </c>
      <c r="AW162" s="64"/>
      <c r="AX162" s="62" t="str">
        <f>IF(C162="n.a.","",RANK(C162,C$162:C$164))</f>
        <v/>
      </c>
      <c r="AY162" s="62">
        <f>IF(D162="n.a.","",RANK(D162,D$162:D$164))</f>
        <v>2</v>
      </c>
      <c r="AZ162" s="62">
        <f t="shared" ref="AZ162:BG163" si="192">IF(G162="n.a.","",RANK(G162,G$162:G$164))</f>
        <v>2</v>
      </c>
      <c r="BA162" s="62">
        <f t="shared" si="192"/>
        <v>2</v>
      </c>
      <c r="BB162" s="62">
        <f t="shared" si="192"/>
        <v>2</v>
      </c>
      <c r="BC162" s="62">
        <f t="shared" si="192"/>
        <v>2</v>
      </c>
      <c r="BD162" s="62" t="str">
        <f t="shared" si="192"/>
        <v/>
      </c>
      <c r="BE162" s="62">
        <f t="shared" si="192"/>
        <v>2</v>
      </c>
      <c r="BF162" s="62">
        <f t="shared" si="192"/>
        <v>2</v>
      </c>
      <c r="BG162" s="62" t="str">
        <f t="shared" si="192"/>
        <v/>
      </c>
    </row>
    <row r="163" spans="1:59" x14ac:dyDescent="0.2">
      <c r="A163" s="17">
        <v>2</v>
      </c>
      <c r="B163" s="26" t="s">
        <v>187</v>
      </c>
      <c r="C163" s="25" t="s">
        <v>28</v>
      </c>
      <c r="D163" s="18">
        <f>(VLOOKUP($B163,'PRUlink Peer Performance'!$B$4:$K$119,D$119,))*100</f>
        <v>-9.8909294304093809</v>
      </c>
      <c r="E163" s="18">
        <f>(VLOOKUP($B163,'PRUlink Peer Performance'!$B$4:$K$119,E$119,))*100</f>
        <v>3.9354838709677598</v>
      </c>
      <c r="F163" s="25" t="s">
        <v>28</v>
      </c>
      <c r="G163" s="18">
        <f>(VLOOKUP($B163,'PRUlink Peer Performance'!$B$4:$K$119,G$119,))*100</f>
        <v>3.9354838709677598</v>
      </c>
      <c r="H163" s="18">
        <f>(VLOOKUP($B163,'PRUlink Peer Performance'!$B$4:$K$119,H$119,))*100</f>
        <v>18.3978441940225</v>
      </c>
      <c r="I163" s="18">
        <f>(VLOOKUP($B163,'PRUlink Peer Performance'!$B$4:$K$119,I$119,))*100</f>
        <v>0.18656716417897501</v>
      </c>
      <c r="J163" s="18">
        <f>(VLOOKUP($B163,'PRUlink Peer Performance'!$B$4:$K$119,J$119,))*100</f>
        <v>-4.9744396382227301</v>
      </c>
      <c r="K163" s="70" t="s">
        <v>28</v>
      </c>
      <c r="L163" s="25">
        <f>(VLOOKUP($B163,'PRUlink Peer Performance'!$B$4:$K$119,L$119,))*100</f>
        <v>-1.95380322122011</v>
      </c>
      <c r="M163" s="25">
        <f>(VLOOKUP($B163,'PRUlink Peer Performance'!$B$4:$K$119,M$119,))*100</f>
        <v>4.0131890851506498</v>
      </c>
      <c r="N163" s="70" t="s">
        <v>28</v>
      </c>
      <c r="O163" s="19">
        <v>392.09100000000001</v>
      </c>
      <c r="P163" s="13"/>
      <c r="Q163" s="16"/>
      <c r="R163" s="15"/>
      <c r="S163" s="27"/>
      <c r="T163" s="15"/>
      <c r="U163" s="15"/>
      <c r="V163" s="15"/>
      <c r="W163" s="15"/>
      <c r="X163" s="15"/>
      <c r="Y163" s="15"/>
      <c r="Z163" s="15"/>
      <c r="AA163" s="26" t="s">
        <v>195</v>
      </c>
      <c r="AB163" s="65" t="str">
        <f>IF(C163="n.a.","",IF(RANK(C163,C$162:C$164)=1,1,(RANK(C163,C$162:C$164)-1)/(COUNT(C$162:C$164)-1)*100))</f>
        <v/>
      </c>
      <c r="AC163" s="66">
        <f>IF(D163="n.a.","",IF(RANK(D163,D$162:D$164)=1,1,(RANK(D163,D$162:D$164)-1)/(COUNT(D$162:D$164)-1)*100))</f>
        <v>1</v>
      </c>
      <c r="AD163" s="66">
        <f t="shared" si="190"/>
        <v>1</v>
      </c>
      <c r="AE163" s="66">
        <f t="shared" si="190"/>
        <v>1</v>
      </c>
      <c r="AF163" s="66">
        <f t="shared" si="190"/>
        <v>1</v>
      </c>
      <c r="AG163" s="66">
        <f t="shared" si="190"/>
        <v>1</v>
      </c>
      <c r="AH163" s="66" t="str">
        <f t="shared" si="190"/>
        <v/>
      </c>
      <c r="AI163" s="63">
        <f t="shared" si="190"/>
        <v>1</v>
      </c>
      <c r="AJ163" s="66">
        <f t="shared" si="190"/>
        <v>1</v>
      </c>
      <c r="AK163" s="67" t="str">
        <f t="shared" si="190"/>
        <v/>
      </c>
      <c r="AL163" s="64"/>
      <c r="AM163" s="65">
        <f>IF($AA163="","",COUNT(C$162:C$164))</f>
        <v>0</v>
      </c>
      <c r="AN163" s="66">
        <f>IF($AA163="","",COUNT(D$162:D$164))</f>
        <v>2</v>
      </c>
      <c r="AO163" s="66">
        <f t="shared" si="191"/>
        <v>2</v>
      </c>
      <c r="AP163" s="66">
        <f t="shared" si="191"/>
        <v>2</v>
      </c>
      <c r="AQ163" s="66">
        <f t="shared" si="191"/>
        <v>2</v>
      </c>
      <c r="AR163" s="66">
        <f t="shared" si="191"/>
        <v>2</v>
      </c>
      <c r="AS163" s="66">
        <f t="shared" si="191"/>
        <v>0</v>
      </c>
      <c r="AT163" s="63">
        <f t="shared" si="191"/>
        <v>2</v>
      </c>
      <c r="AU163" s="66">
        <f t="shared" si="191"/>
        <v>2</v>
      </c>
      <c r="AV163" s="67">
        <f t="shared" si="191"/>
        <v>0</v>
      </c>
      <c r="AW163" s="64"/>
      <c r="AX163" s="65" t="str">
        <f>IF(C163="n.a.","",RANK(C163,C$162:C$164))</f>
        <v/>
      </c>
      <c r="AY163" s="66">
        <f>IF(D163="n.a.","",RANK(D163,D$162:D$164))</f>
        <v>1</v>
      </c>
      <c r="AZ163" s="66">
        <f t="shared" si="192"/>
        <v>1</v>
      </c>
      <c r="BA163" s="66">
        <f t="shared" si="192"/>
        <v>1</v>
      </c>
      <c r="BB163" s="66">
        <f t="shared" si="192"/>
        <v>1</v>
      </c>
      <c r="BC163" s="66">
        <f t="shared" si="192"/>
        <v>1</v>
      </c>
      <c r="BD163" s="66" t="str">
        <f t="shared" si="192"/>
        <v/>
      </c>
      <c r="BE163" s="63">
        <f t="shared" si="192"/>
        <v>1</v>
      </c>
      <c r="BF163" s="63">
        <f>IF(M163="n.a.","",RANK(M163,M$162:M$164))</f>
        <v>1</v>
      </c>
      <c r="BG163" s="67" t="str">
        <f t="shared" si="192"/>
        <v/>
      </c>
    </row>
    <row r="164" spans="1:59" x14ac:dyDescent="0.2">
      <c r="A164" s="17"/>
      <c r="B164" s="10"/>
      <c r="C164" s="50"/>
      <c r="D164" s="11"/>
      <c r="E164" s="50"/>
      <c r="F164" s="50"/>
      <c r="G164" s="11"/>
      <c r="H164" s="11"/>
      <c r="I164" s="11"/>
      <c r="J164" s="11"/>
      <c r="K164" s="50"/>
      <c r="L164" s="11"/>
      <c r="M164" s="11"/>
      <c r="N164" s="50"/>
      <c r="O164" s="19">
        <v>316.48599999999999</v>
      </c>
      <c r="P164" s="13"/>
      <c r="Q164" s="16"/>
      <c r="R164" s="15"/>
      <c r="S164" s="27"/>
      <c r="T164" s="15"/>
      <c r="U164" s="15"/>
      <c r="V164" s="15"/>
      <c r="W164" s="15"/>
      <c r="X164" s="15"/>
      <c r="Y164" s="15"/>
      <c r="Z164" s="15"/>
      <c r="AA164" s="32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60"/>
      <c r="AM164" s="59"/>
      <c r="AN164" s="61"/>
      <c r="AO164" s="61"/>
      <c r="AP164" s="61"/>
      <c r="AQ164" s="61"/>
      <c r="AR164" s="61"/>
      <c r="AS164" s="61"/>
      <c r="AT164" s="61"/>
      <c r="AU164" s="61"/>
      <c r="AV164" s="61"/>
      <c r="AW164" s="60"/>
      <c r="AX164" s="59"/>
      <c r="AY164" s="61"/>
      <c r="AZ164" s="61"/>
      <c r="BA164" s="61"/>
      <c r="BB164" s="61"/>
      <c r="BC164" s="61"/>
      <c r="BD164" s="61"/>
      <c r="BE164" s="61"/>
      <c r="BF164" s="61"/>
      <c r="BG164" s="61"/>
    </row>
    <row r="165" spans="1:59" x14ac:dyDescent="0.2">
      <c r="A165" s="42" t="s">
        <v>195</v>
      </c>
      <c r="B165" s="45" t="s">
        <v>102</v>
      </c>
      <c r="C165" s="46" t="s">
        <v>117</v>
      </c>
      <c r="D165" s="46">
        <f>AVERAGE(D162:D164)</f>
        <v>-15.083339816583443</v>
      </c>
      <c r="E165" s="46">
        <f>AVERAGE(E162:E164)</f>
        <v>3.8137334966653169</v>
      </c>
      <c r="F165" s="46"/>
      <c r="G165" s="46">
        <f>AVERAGE(G162:G164)</f>
        <v>3.8137334966653169</v>
      </c>
      <c r="H165" s="46">
        <f>AVERAGE(H162:H164)</f>
        <v>17.920546947668356</v>
      </c>
      <c r="I165" s="46">
        <f>AVERAGE(I162:I164)</f>
        <v>-2.1882698159687628</v>
      </c>
      <c r="J165" s="46">
        <f>AVERAGE(J162:J164)</f>
        <v>-12.977573516860559</v>
      </c>
      <c r="K165" s="46"/>
      <c r="L165" s="46">
        <f>AVERAGE(L162:L164)</f>
        <v>-5.7018957455923065</v>
      </c>
      <c r="M165" s="46">
        <f>AVERAGE(M162:M164)</f>
        <v>1.7560809325306135</v>
      </c>
      <c r="N165" s="46"/>
      <c r="O165" s="19">
        <v>907.86919999999998</v>
      </c>
      <c r="P165" s="13"/>
      <c r="Q165" s="16"/>
      <c r="R165" s="15"/>
      <c r="S165" s="27"/>
      <c r="T165" s="15"/>
      <c r="U165" s="15"/>
      <c r="V165" s="15"/>
      <c r="W165" s="15"/>
      <c r="X165" s="15"/>
      <c r="Y165" s="15"/>
      <c r="Z165" s="15"/>
      <c r="AA165" s="32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57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57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</row>
    <row r="167" spans="1:59" ht="15.75" x14ac:dyDescent="0.25">
      <c r="A167" s="5" t="s">
        <v>159</v>
      </c>
      <c r="B167" s="6"/>
      <c r="C167" s="34" t="s">
        <v>41</v>
      </c>
      <c r="D167" s="34"/>
      <c r="E167" s="34"/>
      <c r="F167" s="35"/>
      <c r="G167" s="35"/>
      <c r="H167" s="34"/>
      <c r="I167" s="34"/>
      <c r="J167" s="34"/>
      <c r="K167" s="34"/>
      <c r="L167" s="34"/>
      <c r="M167" s="34"/>
      <c r="N167" s="34"/>
      <c r="V167" s="1"/>
      <c r="W167" s="1"/>
      <c r="X167" s="1"/>
      <c r="Y167" s="1"/>
      <c r="Z167" s="1"/>
      <c r="AB167" s="36" t="s">
        <v>40</v>
      </c>
      <c r="AC167" s="37"/>
      <c r="AD167" s="37"/>
      <c r="AE167" s="37"/>
      <c r="AF167" s="37"/>
      <c r="AG167" s="38"/>
      <c r="AH167" s="37"/>
      <c r="AI167" s="36"/>
      <c r="AJ167" s="37"/>
      <c r="AK167" s="37"/>
      <c r="AL167" s="55"/>
      <c r="AM167" s="36"/>
      <c r="AN167" s="53"/>
      <c r="AO167" s="53"/>
      <c r="AP167" s="53"/>
      <c r="AQ167" s="53" t="s">
        <v>120</v>
      </c>
      <c r="AR167" s="53"/>
      <c r="AS167" s="53"/>
      <c r="AT167" s="53"/>
      <c r="AU167" s="53"/>
      <c r="AV167" s="54"/>
      <c r="AW167" s="55"/>
      <c r="AX167" s="36"/>
      <c r="AY167" s="53"/>
      <c r="AZ167" s="53"/>
      <c r="BA167" s="53"/>
      <c r="BB167" s="53" t="s">
        <v>119</v>
      </c>
      <c r="BC167" s="53"/>
      <c r="BD167" s="53"/>
      <c r="BE167" s="53"/>
      <c r="BF167" s="53"/>
      <c r="BG167" s="54"/>
    </row>
    <row r="168" spans="1:59" ht="15.75" x14ac:dyDescent="0.25">
      <c r="A168" s="8" t="s">
        <v>9</v>
      </c>
      <c r="B168" s="8" t="s">
        <v>10</v>
      </c>
      <c r="C168" s="8" t="s">
        <v>11</v>
      </c>
      <c r="D168" s="8" t="s">
        <v>1</v>
      </c>
      <c r="E168" s="8" t="s">
        <v>2</v>
      </c>
      <c r="F168" s="8" t="s">
        <v>3</v>
      </c>
      <c r="G168" s="8" t="s">
        <v>4</v>
      </c>
      <c r="H168" s="8" t="s">
        <v>5</v>
      </c>
      <c r="I168" s="8" t="s">
        <v>6</v>
      </c>
      <c r="J168" s="8" t="s">
        <v>7</v>
      </c>
      <c r="K168" s="8" t="s">
        <v>95</v>
      </c>
      <c r="L168" s="8" t="s">
        <v>42</v>
      </c>
      <c r="M168" s="8" t="s">
        <v>43</v>
      </c>
      <c r="N168" s="8" t="s">
        <v>97</v>
      </c>
      <c r="O168" s="8" t="s">
        <v>12</v>
      </c>
      <c r="P168" s="8"/>
      <c r="Q168" s="8" t="s">
        <v>13</v>
      </c>
      <c r="R168" s="8" t="s">
        <v>0</v>
      </c>
      <c r="S168" s="8" t="s">
        <v>14</v>
      </c>
      <c r="T168" s="8" t="s">
        <v>1</v>
      </c>
      <c r="U168" s="8" t="s">
        <v>2</v>
      </c>
      <c r="V168" s="8" t="s">
        <v>3</v>
      </c>
      <c r="W168" s="8" t="s">
        <v>4</v>
      </c>
      <c r="X168" s="8" t="s">
        <v>5</v>
      </c>
      <c r="Y168" s="8" t="s">
        <v>6</v>
      </c>
      <c r="Z168" s="8" t="s">
        <v>7</v>
      </c>
      <c r="AA168" s="31"/>
      <c r="AB168" s="8" t="s">
        <v>96</v>
      </c>
      <c r="AC168" s="8" t="s">
        <v>1</v>
      </c>
      <c r="AD168" s="8" t="s">
        <v>4</v>
      </c>
      <c r="AE168" s="8" t="s">
        <v>5</v>
      </c>
      <c r="AF168" s="8" t="s">
        <v>6</v>
      </c>
      <c r="AG168" s="8" t="s">
        <v>7</v>
      </c>
      <c r="AH168" s="8" t="s">
        <v>95</v>
      </c>
      <c r="AI168" s="8" t="s">
        <v>42</v>
      </c>
      <c r="AJ168" s="8" t="s">
        <v>43</v>
      </c>
      <c r="AK168" s="8" t="s">
        <v>97</v>
      </c>
      <c r="AL168" s="58"/>
      <c r="AM168" s="8" t="s">
        <v>96</v>
      </c>
      <c r="AN168" s="8" t="s">
        <v>1</v>
      </c>
      <c r="AO168" s="8" t="s">
        <v>4</v>
      </c>
      <c r="AP168" s="8" t="s">
        <v>5</v>
      </c>
      <c r="AQ168" s="8" t="s">
        <v>6</v>
      </c>
      <c r="AR168" s="8" t="s">
        <v>7</v>
      </c>
      <c r="AS168" s="8" t="s">
        <v>95</v>
      </c>
      <c r="AT168" s="8" t="s">
        <v>42</v>
      </c>
      <c r="AU168" s="8" t="s">
        <v>43</v>
      </c>
      <c r="AV168" s="52" t="s">
        <v>97</v>
      </c>
      <c r="AW168" s="58"/>
      <c r="AX168" s="8" t="s">
        <v>96</v>
      </c>
      <c r="AY168" s="8" t="s">
        <v>1</v>
      </c>
      <c r="AZ168" s="8" t="s">
        <v>4</v>
      </c>
      <c r="BA168" s="8" t="s">
        <v>5</v>
      </c>
      <c r="BB168" s="8" t="s">
        <v>6</v>
      </c>
      <c r="BC168" s="8" t="s">
        <v>7</v>
      </c>
      <c r="BD168" s="8" t="s">
        <v>95</v>
      </c>
      <c r="BE168" s="8" t="s">
        <v>42</v>
      </c>
      <c r="BF168" s="8" t="s">
        <v>43</v>
      </c>
      <c r="BG168" s="52" t="s">
        <v>97</v>
      </c>
    </row>
    <row r="169" spans="1:59" x14ac:dyDescent="0.2">
      <c r="A169" s="17">
        <v>1</v>
      </c>
      <c r="B169" s="10" t="s">
        <v>161</v>
      </c>
      <c r="C169" s="68" t="s">
        <v>28</v>
      </c>
      <c r="D169" s="69">
        <f>(VLOOKUP($B169,'PRUlink Peer Performance'!$B$4:$K$223,D$119,))*100</f>
        <v>7.652056225410675</v>
      </c>
      <c r="E169" s="69">
        <f>(VLOOKUP($B169,'PRUlink Peer Performance'!$B$4:$K$223,E$119,))*100</f>
        <v>-0.14840306863611596</v>
      </c>
      <c r="F169" s="68" t="s">
        <v>28</v>
      </c>
      <c r="G169" s="69">
        <f>(VLOOKUP($B169,'PRUlink Peer Performance'!$B$4:$K$223,G$119,))*100</f>
        <v>-0.14840306863611596</v>
      </c>
      <c r="H169" s="69">
        <f>(VLOOKUP($B169,'PRUlink Peer Performance'!$B$4:$K$223,H$119,))*100</f>
        <v>4.786847298680863</v>
      </c>
      <c r="I169" s="69">
        <f>(VLOOKUP($B169,'PRUlink Peer Performance'!$B$4:$K$223,I$119,))*100</f>
        <v>6.1934989509691674</v>
      </c>
      <c r="J169" s="69">
        <f>(VLOOKUP($B169,'PRUlink Peer Performance'!$B$4:$K$223,J$119,))*100</f>
        <v>7.8542851546028913</v>
      </c>
      <c r="K169" s="68" t="s">
        <v>28</v>
      </c>
      <c r="L169" s="69">
        <f>(VLOOKUP($B169,'PRUlink Peer Performance'!$B$4:$K$223,L$119,))*100</f>
        <v>5.5769533791204973</v>
      </c>
      <c r="M169" s="69">
        <f>(VLOOKUP($B169,'PRUlink Peer Performance'!$B$4:$K$223,M$119,))*100</f>
        <v>5.7472274362754705</v>
      </c>
      <c r="N169" s="68" t="s">
        <v>28</v>
      </c>
      <c r="O169" s="12">
        <v>1192.924</v>
      </c>
      <c r="P169" s="13"/>
      <c r="Q169" s="14"/>
      <c r="R169" s="15"/>
      <c r="S169" s="27"/>
      <c r="T169" s="15"/>
      <c r="U169" s="15"/>
      <c r="V169" s="15"/>
      <c r="W169" s="15"/>
      <c r="X169" s="15"/>
      <c r="Y169" s="15"/>
      <c r="Z169" s="15"/>
      <c r="AA169" s="32"/>
      <c r="AB169" s="62" t="str">
        <f t="shared" ref="AB169:AC174" si="193">IF(C169="n.a.","",IF(RANK(C169,C$169:C$175)=1,1,(RANK(C169,C$169:C$175)-1)/(COUNT(C$169:C$175)-1)*100))</f>
        <v/>
      </c>
      <c r="AC169" s="62">
        <f t="shared" si="193"/>
        <v>1</v>
      </c>
      <c r="AD169" s="62">
        <f t="shared" ref="AD169:AK174" si="194">IF(G169="n.a.","",IF(RANK(G169,G$169:G$175)=1,1,(RANK(G169,G$169:G$175)-1)/(COUNT(G$169:G$175)-1)*100))</f>
        <v>80</v>
      </c>
      <c r="AE169" s="62">
        <f t="shared" si="194"/>
        <v>40</v>
      </c>
      <c r="AF169" s="62">
        <f t="shared" si="194"/>
        <v>1</v>
      </c>
      <c r="AG169" s="62">
        <f t="shared" si="194"/>
        <v>1</v>
      </c>
      <c r="AH169" s="62" t="str">
        <f t="shared" si="194"/>
        <v/>
      </c>
      <c r="AI169" s="62">
        <f t="shared" si="194"/>
        <v>20</v>
      </c>
      <c r="AJ169" s="62">
        <f t="shared" si="194"/>
        <v>40</v>
      </c>
      <c r="AK169" s="62" t="str">
        <f t="shared" si="194"/>
        <v/>
      </c>
      <c r="AL169" s="64"/>
      <c r="AM169" s="62" t="str">
        <f t="shared" ref="AM169:AN174" si="195">IF($AA169="","",COUNT(C$169:C$175))</f>
        <v/>
      </c>
      <c r="AN169" s="62" t="str">
        <f t="shared" si="195"/>
        <v/>
      </c>
      <c r="AO169" s="62" t="str">
        <f t="shared" ref="AO169:AV174" si="196">IF($AA169="","",COUNT(G$169:G$175))</f>
        <v/>
      </c>
      <c r="AP169" s="62" t="str">
        <f t="shared" si="196"/>
        <v/>
      </c>
      <c r="AQ169" s="62" t="str">
        <f t="shared" si="196"/>
        <v/>
      </c>
      <c r="AR169" s="62" t="str">
        <f t="shared" si="196"/>
        <v/>
      </c>
      <c r="AS169" s="62" t="str">
        <f t="shared" si="196"/>
        <v/>
      </c>
      <c r="AT169" s="62" t="str">
        <f t="shared" si="196"/>
        <v/>
      </c>
      <c r="AU169" s="62" t="str">
        <f t="shared" si="196"/>
        <v/>
      </c>
      <c r="AV169" s="62" t="str">
        <f t="shared" si="196"/>
        <v/>
      </c>
      <c r="AW169" s="64"/>
      <c r="AX169" s="62" t="str">
        <f t="shared" ref="AX169:AY174" si="197">IF(C169="n.a.","",RANK(C169,C$169:C$175))</f>
        <v/>
      </c>
      <c r="AY169" s="62">
        <f t="shared" si="197"/>
        <v>1</v>
      </c>
      <c r="AZ169" s="62">
        <f t="shared" ref="AZ169:BG174" si="198">IF(G169="n.a.","",RANK(G169,G$169:G$175))</f>
        <v>5</v>
      </c>
      <c r="BA169" s="62">
        <f t="shared" si="198"/>
        <v>3</v>
      </c>
      <c r="BB169" s="62">
        <f t="shared" si="198"/>
        <v>1</v>
      </c>
      <c r="BC169" s="62">
        <f t="shared" si="198"/>
        <v>1</v>
      </c>
      <c r="BD169" s="62" t="str">
        <f t="shared" si="198"/>
        <v/>
      </c>
      <c r="BE169" s="62">
        <f t="shared" si="198"/>
        <v>2</v>
      </c>
      <c r="BF169" s="62">
        <f t="shared" si="198"/>
        <v>3</v>
      </c>
      <c r="BG169" s="62" t="str">
        <f t="shared" si="198"/>
        <v/>
      </c>
    </row>
    <row r="170" spans="1:59" x14ac:dyDescent="0.2">
      <c r="A170" s="17">
        <v>2</v>
      </c>
      <c r="B170" s="26" t="s">
        <v>160</v>
      </c>
      <c r="C170" s="25" t="s">
        <v>28</v>
      </c>
      <c r="D170" s="18">
        <f>(VLOOKUP($B170,'PRUlink Peer Performance'!$B$4:$K$223,D$119,))*100</f>
        <v>5.7232135968345901</v>
      </c>
      <c r="E170" s="18">
        <f>(VLOOKUP($B170,'PRUlink Peer Performance'!$B$4:$K$223,E$119,))*100</f>
        <v>-0.25866125254431199</v>
      </c>
      <c r="F170" s="25" t="s">
        <v>28</v>
      </c>
      <c r="G170" s="18">
        <f>(VLOOKUP($B170,'PRUlink Peer Performance'!$B$4:$K$223,G$119,))*100</f>
        <v>-0.25866125254431199</v>
      </c>
      <c r="H170" s="18">
        <f>(VLOOKUP($B170,'PRUlink Peer Performance'!$B$4:$K$223,H$119,))*100</f>
        <v>4.8188854193133199</v>
      </c>
      <c r="I170" s="18">
        <f>(VLOOKUP($B170,'PRUlink Peer Performance'!$B$4:$K$223,I$119,))*100</f>
        <v>3.7578897837104601</v>
      </c>
      <c r="J170" s="18">
        <f>(VLOOKUP($B170,'PRUlink Peer Performance'!$B$4:$K$223,J$119,))*100</f>
        <v>5.8889440856656305</v>
      </c>
      <c r="K170" s="25" t="s">
        <v>28</v>
      </c>
      <c r="L170" s="25">
        <f>(VLOOKUP($B170,'PRUlink Peer Performance'!$B$4:$K$223,L$119,))*100</f>
        <v>5.3607222058357396</v>
      </c>
      <c r="M170" s="25">
        <f>(VLOOKUP($B170,'PRUlink Peer Performance'!$B$4:$K$223,M$119,))*100</f>
        <v>6.8222448085344407</v>
      </c>
      <c r="N170" s="25" t="s">
        <v>28</v>
      </c>
      <c r="O170" s="19">
        <v>392.09100000000001</v>
      </c>
      <c r="P170" s="13"/>
      <c r="Q170" s="16"/>
      <c r="R170" s="15"/>
      <c r="S170" s="27"/>
      <c r="T170" s="15"/>
      <c r="U170" s="15"/>
      <c r="V170" s="15"/>
      <c r="W170" s="15"/>
      <c r="X170" s="15"/>
      <c r="Y170" s="15"/>
      <c r="Z170" s="15"/>
      <c r="AA170" s="26" t="s">
        <v>198</v>
      </c>
      <c r="AB170" s="65" t="str">
        <f t="shared" si="193"/>
        <v/>
      </c>
      <c r="AC170" s="66">
        <f t="shared" si="193"/>
        <v>60</v>
      </c>
      <c r="AD170" s="66">
        <f t="shared" si="194"/>
        <v>100</v>
      </c>
      <c r="AE170" s="66">
        <f t="shared" si="194"/>
        <v>20</v>
      </c>
      <c r="AF170" s="66">
        <f t="shared" si="194"/>
        <v>60</v>
      </c>
      <c r="AG170" s="66">
        <f t="shared" si="194"/>
        <v>60</v>
      </c>
      <c r="AH170" s="66" t="str">
        <f t="shared" si="194"/>
        <v/>
      </c>
      <c r="AI170" s="63">
        <f t="shared" si="194"/>
        <v>60</v>
      </c>
      <c r="AJ170" s="66">
        <f t="shared" si="194"/>
        <v>1</v>
      </c>
      <c r="AK170" s="67" t="str">
        <f t="shared" si="194"/>
        <v/>
      </c>
      <c r="AL170" s="64"/>
      <c r="AM170" s="65">
        <f t="shared" si="195"/>
        <v>0</v>
      </c>
      <c r="AN170" s="66">
        <f t="shared" si="195"/>
        <v>6</v>
      </c>
      <c r="AO170" s="66">
        <f t="shared" si="196"/>
        <v>6</v>
      </c>
      <c r="AP170" s="66">
        <f t="shared" si="196"/>
        <v>6</v>
      </c>
      <c r="AQ170" s="66">
        <f t="shared" si="196"/>
        <v>6</v>
      </c>
      <c r="AR170" s="66">
        <f t="shared" si="196"/>
        <v>6</v>
      </c>
      <c r="AS170" s="66">
        <f t="shared" si="196"/>
        <v>0</v>
      </c>
      <c r="AT170" s="63">
        <f t="shared" si="196"/>
        <v>6</v>
      </c>
      <c r="AU170" s="66">
        <f t="shared" si="196"/>
        <v>6</v>
      </c>
      <c r="AV170" s="67">
        <f t="shared" si="196"/>
        <v>0</v>
      </c>
      <c r="AW170" s="64"/>
      <c r="AX170" s="65" t="str">
        <f t="shared" si="197"/>
        <v/>
      </c>
      <c r="AY170" s="66">
        <f t="shared" si="197"/>
        <v>4</v>
      </c>
      <c r="AZ170" s="66">
        <f t="shared" si="198"/>
        <v>6</v>
      </c>
      <c r="BA170" s="66">
        <f t="shared" si="198"/>
        <v>2</v>
      </c>
      <c r="BB170" s="66">
        <f t="shared" si="198"/>
        <v>4</v>
      </c>
      <c r="BC170" s="66">
        <f t="shared" si="198"/>
        <v>4</v>
      </c>
      <c r="BD170" s="66" t="str">
        <f t="shared" si="198"/>
        <v/>
      </c>
      <c r="BE170" s="63">
        <f t="shared" si="198"/>
        <v>4</v>
      </c>
      <c r="BF170" s="66">
        <f t="shared" si="198"/>
        <v>1</v>
      </c>
      <c r="BG170" s="67" t="str">
        <f t="shared" si="198"/>
        <v/>
      </c>
    </row>
    <row r="171" spans="1:59" x14ac:dyDescent="0.2">
      <c r="A171" s="17">
        <v>3</v>
      </c>
      <c r="B171" s="10" t="s">
        <v>988</v>
      </c>
      <c r="C171" s="68" t="s">
        <v>28</v>
      </c>
      <c r="D171" s="69">
        <f>(VLOOKUP($B171,'PRUlink Peer Performance'!$B$4:$K$223,D$119,))*100</f>
        <v>4.5966344964117889</v>
      </c>
      <c r="E171" s="69">
        <f>(VLOOKUP($B171,'PRUlink Peer Performance'!$B$4:$K$223,E$119,))*100</f>
        <v>0.27281893126149814</v>
      </c>
      <c r="F171" s="68" t="s">
        <v>28</v>
      </c>
      <c r="G171" s="69">
        <f>(VLOOKUP($B171,'PRUlink Peer Performance'!$B$4:$K$223,G$119,))*100</f>
        <v>0.27281893126149814</v>
      </c>
      <c r="H171" s="69">
        <f>(VLOOKUP($B171,'PRUlink Peer Performance'!$B$4:$K$223,H$119,))*100</f>
        <v>3.0600426699177063</v>
      </c>
      <c r="I171" s="69">
        <f>(VLOOKUP($B171,'PRUlink Peer Performance'!$B$4:$K$223,I$119,))*100</f>
        <v>3.4826784184110782</v>
      </c>
      <c r="J171" s="69">
        <f>(VLOOKUP($B171,'PRUlink Peer Performance'!$B$4:$K$223,J$119,))*100</f>
        <v>4.8626186193636345</v>
      </c>
      <c r="K171" s="68" t="s">
        <v>28</v>
      </c>
      <c r="L171" s="69">
        <f>(VLOOKUP($B171,'PRUlink Peer Performance'!$B$4:$K$223,L$119,))*100</f>
        <v>4.3231990975180823</v>
      </c>
      <c r="M171" s="69">
        <f>(VLOOKUP($B171,'PRUlink Peer Performance'!$B$4:$K$223,M$119,))*100</f>
        <v>3.8321587624478237</v>
      </c>
      <c r="N171" s="68" t="s">
        <v>28</v>
      </c>
      <c r="O171" s="19">
        <v>86.870220000000003</v>
      </c>
      <c r="P171" s="13"/>
      <c r="Q171" s="16"/>
      <c r="R171" s="15"/>
      <c r="S171" s="27"/>
      <c r="T171" s="15"/>
      <c r="U171" s="15"/>
      <c r="V171" s="15"/>
      <c r="W171" s="15"/>
      <c r="X171" s="15"/>
      <c r="Y171" s="15"/>
      <c r="Z171" s="15"/>
      <c r="AA171" s="32"/>
      <c r="AB171" s="62" t="str">
        <f t="shared" si="193"/>
        <v/>
      </c>
      <c r="AC171" s="62">
        <f t="shared" si="193"/>
        <v>80</v>
      </c>
      <c r="AD171" s="62">
        <f t="shared" si="194"/>
        <v>1</v>
      </c>
      <c r="AE171" s="62">
        <f t="shared" si="194"/>
        <v>100</v>
      </c>
      <c r="AF171" s="62">
        <f t="shared" si="194"/>
        <v>80</v>
      </c>
      <c r="AG171" s="62">
        <f t="shared" si="194"/>
        <v>80</v>
      </c>
      <c r="AH171" s="62" t="str">
        <f t="shared" si="194"/>
        <v/>
      </c>
      <c r="AI171" s="62">
        <f t="shared" si="194"/>
        <v>80</v>
      </c>
      <c r="AJ171" s="62">
        <f t="shared" si="194"/>
        <v>80</v>
      </c>
      <c r="AK171" s="62" t="str">
        <f t="shared" si="194"/>
        <v/>
      </c>
      <c r="AL171" s="64"/>
      <c r="AM171" s="62" t="str">
        <f t="shared" si="195"/>
        <v/>
      </c>
      <c r="AN171" s="62" t="str">
        <f t="shared" si="195"/>
        <v/>
      </c>
      <c r="AO171" s="62" t="str">
        <f t="shared" si="196"/>
        <v/>
      </c>
      <c r="AP171" s="62" t="str">
        <f t="shared" si="196"/>
        <v/>
      </c>
      <c r="AQ171" s="62" t="str">
        <f t="shared" si="196"/>
        <v/>
      </c>
      <c r="AR171" s="62" t="str">
        <f t="shared" si="196"/>
        <v/>
      </c>
      <c r="AS171" s="62" t="str">
        <f t="shared" si="196"/>
        <v/>
      </c>
      <c r="AT171" s="62" t="str">
        <f t="shared" si="196"/>
        <v/>
      </c>
      <c r="AU171" s="62" t="str">
        <f t="shared" si="196"/>
        <v/>
      </c>
      <c r="AV171" s="62" t="str">
        <f t="shared" si="196"/>
        <v/>
      </c>
      <c r="AW171" s="64"/>
      <c r="AX171" s="62" t="str">
        <f t="shared" si="197"/>
        <v/>
      </c>
      <c r="AY171" s="62">
        <f t="shared" si="197"/>
        <v>5</v>
      </c>
      <c r="AZ171" s="62">
        <f t="shared" si="198"/>
        <v>1</v>
      </c>
      <c r="BA171" s="62">
        <f t="shared" si="198"/>
        <v>6</v>
      </c>
      <c r="BB171" s="62">
        <f t="shared" si="198"/>
        <v>5</v>
      </c>
      <c r="BC171" s="62">
        <f t="shared" si="198"/>
        <v>5</v>
      </c>
      <c r="BD171" s="62" t="str">
        <f t="shared" si="198"/>
        <v/>
      </c>
      <c r="BE171" s="62">
        <f t="shared" si="198"/>
        <v>5</v>
      </c>
      <c r="BF171" s="62">
        <f t="shared" si="198"/>
        <v>5</v>
      </c>
      <c r="BG171" s="62" t="str">
        <f t="shared" si="198"/>
        <v/>
      </c>
    </row>
    <row r="172" spans="1:59" x14ac:dyDescent="0.2">
      <c r="A172" s="17">
        <v>4</v>
      </c>
      <c r="B172" s="10" t="s">
        <v>1650</v>
      </c>
      <c r="C172" s="68" t="s">
        <v>28</v>
      </c>
      <c r="D172" s="69">
        <f>(VLOOKUP($B172,'PRUlink Peer Performance'!$B$4:$K$223,D$119,))*100</f>
        <v>6.8348791596023917</v>
      </c>
      <c r="E172" s="69">
        <f>(VLOOKUP($B172,'PRUlink Peer Performance'!$B$4:$K$223,E$119,))*100</f>
        <v>0.14958396958459907</v>
      </c>
      <c r="F172" s="68" t="s">
        <v>28</v>
      </c>
      <c r="G172" s="69">
        <f>(VLOOKUP($B172,'PRUlink Peer Performance'!$B$4:$K$223,G$119,))*100</f>
        <v>0.14958396958459907</v>
      </c>
      <c r="H172" s="69">
        <f>(VLOOKUP($B172,'PRUlink Peer Performance'!$B$4:$K$223,H$119,))*100</f>
        <v>6.017220334509954</v>
      </c>
      <c r="I172" s="69">
        <f>(VLOOKUP($B172,'PRUlink Peer Performance'!$B$4:$K$223,I$119,))*100</f>
        <v>4.2055771725032276</v>
      </c>
      <c r="J172" s="69">
        <f>(VLOOKUP($B172,'PRUlink Peer Performance'!$B$4:$K$223,J$119,))*100</f>
        <v>6.4315283987415039</v>
      </c>
      <c r="K172" s="68" t="s">
        <v>28</v>
      </c>
      <c r="L172" s="69">
        <f>(VLOOKUP($B172,'PRUlink Peer Performance'!$B$4:$K$223,L$119,))*100</f>
        <v>5.6447056499008275</v>
      </c>
      <c r="M172" s="69">
        <f>(VLOOKUP($B172,'PRUlink Peer Performance'!$B$4:$K$223,M$119,))*100</f>
        <v>5.6292947774225111</v>
      </c>
      <c r="N172" s="68" t="s">
        <v>28</v>
      </c>
      <c r="O172" s="19">
        <v>798.68319999999994</v>
      </c>
      <c r="P172" s="13"/>
      <c r="Q172" s="16"/>
      <c r="R172" s="15"/>
      <c r="S172" s="27"/>
      <c r="T172" s="15"/>
      <c r="U172" s="15"/>
      <c r="V172" s="15"/>
      <c r="W172" s="15"/>
      <c r="X172" s="15"/>
      <c r="Y172" s="15"/>
      <c r="Z172" s="15"/>
      <c r="AA172" s="32"/>
      <c r="AB172" s="62" t="str">
        <f t="shared" si="193"/>
        <v/>
      </c>
      <c r="AC172" s="62">
        <f t="shared" si="193"/>
        <v>20</v>
      </c>
      <c r="AD172" s="62">
        <f t="shared" si="194"/>
        <v>20</v>
      </c>
      <c r="AE172" s="62">
        <f t="shared" si="194"/>
        <v>1</v>
      </c>
      <c r="AF172" s="62">
        <f t="shared" si="194"/>
        <v>20</v>
      </c>
      <c r="AG172" s="62">
        <f t="shared" si="194"/>
        <v>20</v>
      </c>
      <c r="AH172" s="62" t="str">
        <f t="shared" si="194"/>
        <v/>
      </c>
      <c r="AI172" s="62">
        <f t="shared" si="194"/>
        <v>1</v>
      </c>
      <c r="AJ172" s="62">
        <f t="shared" si="194"/>
        <v>60</v>
      </c>
      <c r="AK172" s="62" t="str">
        <f t="shared" si="194"/>
        <v/>
      </c>
      <c r="AL172" s="64"/>
      <c r="AM172" s="62" t="str">
        <f t="shared" si="195"/>
        <v/>
      </c>
      <c r="AN172" s="62" t="str">
        <f t="shared" si="195"/>
        <v/>
      </c>
      <c r="AO172" s="62" t="str">
        <f t="shared" si="196"/>
        <v/>
      </c>
      <c r="AP172" s="62" t="str">
        <f t="shared" si="196"/>
        <v/>
      </c>
      <c r="AQ172" s="62" t="str">
        <f t="shared" si="196"/>
        <v/>
      </c>
      <c r="AR172" s="62" t="str">
        <f t="shared" si="196"/>
        <v/>
      </c>
      <c r="AS172" s="62" t="str">
        <f t="shared" si="196"/>
        <v/>
      </c>
      <c r="AT172" s="62" t="str">
        <f t="shared" si="196"/>
        <v/>
      </c>
      <c r="AU172" s="62" t="str">
        <f t="shared" si="196"/>
        <v/>
      </c>
      <c r="AV172" s="62" t="str">
        <f t="shared" si="196"/>
        <v/>
      </c>
      <c r="AW172" s="64"/>
      <c r="AX172" s="62" t="str">
        <f t="shared" si="197"/>
        <v/>
      </c>
      <c r="AY172" s="62">
        <f t="shared" si="197"/>
        <v>2</v>
      </c>
      <c r="AZ172" s="62">
        <f t="shared" si="198"/>
        <v>2</v>
      </c>
      <c r="BA172" s="62">
        <f t="shared" si="198"/>
        <v>1</v>
      </c>
      <c r="BB172" s="62">
        <f t="shared" si="198"/>
        <v>2</v>
      </c>
      <c r="BC172" s="62">
        <f t="shared" si="198"/>
        <v>2</v>
      </c>
      <c r="BD172" s="62" t="str">
        <f t="shared" si="198"/>
        <v/>
      </c>
      <c r="BE172" s="62">
        <f t="shared" si="198"/>
        <v>1</v>
      </c>
      <c r="BF172" s="62">
        <f t="shared" si="198"/>
        <v>4</v>
      </c>
      <c r="BG172" s="62" t="str">
        <f t="shared" si="198"/>
        <v/>
      </c>
    </row>
    <row r="173" spans="1:59" x14ac:dyDescent="0.2">
      <c r="A173" s="17">
        <v>5</v>
      </c>
      <c r="B173" s="10" t="s">
        <v>162</v>
      </c>
      <c r="C173" s="68" t="s">
        <v>28</v>
      </c>
      <c r="D173" s="69">
        <f>(VLOOKUP($B173,'PRUlink Peer Performance'!$B$4:$K$223,D$119,))*100</f>
        <v>6.3519391083725951</v>
      </c>
      <c r="E173" s="69">
        <f>(VLOOKUP($B173,'PRUlink Peer Performance'!$B$4:$K$223,E$119,))*100</f>
        <v>5.9676044330769784E-2</v>
      </c>
      <c r="F173" s="68" t="s">
        <v>28</v>
      </c>
      <c r="G173" s="69">
        <f>(VLOOKUP($B173,'PRUlink Peer Performance'!$B$4:$K$223,G$119,))*100</f>
        <v>5.9676044330769784E-2</v>
      </c>
      <c r="H173" s="69">
        <f>(VLOOKUP($B173,'PRUlink Peer Performance'!$B$4:$K$223,H$119,))*100</f>
        <v>4.203844275757973</v>
      </c>
      <c r="I173" s="69">
        <f>(VLOOKUP($B173,'PRUlink Peer Performance'!$B$4:$K$223,I$119,))*100</f>
        <v>3.9270376765395909</v>
      </c>
      <c r="J173" s="69">
        <f>(VLOOKUP($B173,'PRUlink Peer Performance'!$B$4:$K$223,J$119,))*100</f>
        <v>6.429089590134196</v>
      </c>
      <c r="K173" s="68" t="s">
        <v>28</v>
      </c>
      <c r="L173" s="69">
        <f>(VLOOKUP($B173,'PRUlink Peer Performance'!$B$4:$K$223,L$119,))*100</f>
        <v>5.3907711172033856</v>
      </c>
      <c r="M173" s="69">
        <f>(VLOOKUP($B173,'PRUlink Peer Performance'!$B$4:$K$223,M$119,))*100</f>
        <v>5.960328402875037</v>
      </c>
      <c r="N173" s="68" t="s">
        <v>28</v>
      </c>
      <c r="O173" s="19">
        <v>1044.6030000000001</v>
      </c>
      <c r="P173" s="13"/>
      <c r="Q173" s="16"/>
      <c r="R173" s="15"/>
      <c r="S173" s="27"/>
      <c r="T173" s="15"/>
      <c r="U173" s="15"/>
      <c r="V173" s="15"/>
      <c r="W173" s="15"/>
      <c r="X173" s="15"/>
      <c r="Y173" s="15"/>
      <c r="Z173" s="15"/>
      <c r="AA173" s="32"/>
      <c r="AB173" s="62" t="str">
        <f t="shared" si="193"/>
        <v/>
      </c>
      <c r="AC173" s="62">
        <f t="shared" si="193"/>
        <v>40</v>
      </c>
      <c r="AD173" s="62">
        <f t="shared" si="194"/>
        <v>40</v>
      </c>
      <c r="AE173" s="62">
        <f t="shared" si="194"/>
        <v>60</v>
      </c>
      <c r="AF173" s="62">
        <f t="shared" si="194"/>
        <v>40</v>
      </c>
      <c r="AG173" s="62">
        <f t="shared" si="194"/>
        <v>40</v>
      </c>
      <c r="AH173" s="62" t="str">
        <f t="shared" si="194"/>
        <v/>
      </c>
      <c r="AI173" s="62">
        <f t="shared" si="194"/>
        <v>40</v>
      </c>
      <c r="AJ173" s="62">
        <f t="shared" si="194"/>
        <v>20</v>
      </c>
      <c r="AK173" s="62" t="str">
        <f t="shared" si="194"/>
        <v/>
      </c>
      <c r="AL173" s="64"/>
      <c r="AM173" s="62" t="str">
        <f t="shared" si="195"/>
        <v/>
      </c>
      <c r="AN173" s="62" t="str">
        <f t="shared" si="195"/>
        <v/>
      </c>
      <c r="AO173" s="62" t="str">
        <f t="shared" si="196"/>
        <v/>
      </c>
      <c r="AP173" s="62" t="str">
        <f t="shared" si="196"/>
        <v/>
      </c>
      <c r="AQ173" s="62" t="str">
        <f t="shared" si="196"/>
        <v/>
      </c>
      <c r="AR173" s="62" t="str">
        <f t="shared" si="196"/>
        <v/>
      </c>
      <c r="AS173" s="62" t="str">
        <f t="shared" si="196"/>
        <v/>
      </c>
      <c r="AT173" s="62" t="str">
        <f t="shared" si="196"/>
        <v/>
      </c>
      <c r="AU173" s="62" t="str">
        <f t="shared" si="196"/>
        <v/>
      </c>
      <c r="AV173" s="62" t="str">
        <f t="shared" si="196"/>
        <v/>
      </c>
      <c r="AW173" s="64"/>
      <c r="AX173" s="62" t="str">
        <f t="shared" si="197"/>
        <v/>
      </c>
      <c r="AY173" s="62">
        <f t="shared" si="197"/>
        <v>3</v>
      </c>
      <c r="AZ173" s="62">
        <f t="shared" si="198"/>
        <v>3</v>
      </c>
      <c r="BA173" s="62">
        <f t="shared" si="198"/>
        <v>4</v>
      </c>
      <c r="BB173" s="62">
        <f t="shared" si="198"/>
        <v>3</v>
      </c>
      <c r="BC173" s="62">
        <f t="shared" si="198"/>
        <v>3</v>
      </c>
      <c r="BD173" s="62" t="str">
        <f t="shared" si="198"/>
        <v/>
      </c>
      <c r="BE173" s="62">
        <f t="shared" si="198"/>
        <v>3</v>
      </c>
      <c r="BF173" s="62">
        <f t="shared" si="198"/>
        <v>2</v>
      </c>
      <c r="BG173" s="62" t="str">
        <f t="shared" si="198"/>
        <v/>
      </c>
    </row>
    <row r="174" spans="1:59" x14ac:dyDescent="0.2">
      <c r="A174" s="17">
        <v>6</v>
      </c>
      <c r="B174" s="10" t="s">
        <v>163</v>
      </c>
      <c r="C174" s="68" t="s">
        <v>28</v>
      </c>
      <c r="D174" s="69">
        <f>(VLOOKUP($B174,'PRUlink Peer Performance'!$B$4:$K$223,D$119,))*100</f>
        <v>3.9081535192873718</v>
      </c>
      <c r="E174" s="69">
        <f>(VLOOKUP($B174,'PRUlink Peer Performance'!$B$4:$K$223,E$119,))*100</f>
        <v>8.7549246451157359E-3</v>
      </c>
      <c r="F174" s="68" t="s">
        <v>28</v>
      </c>
      <c r="G174" s="69">
        <f>(VLOOKUP($B174,'PRUlink Peer Performance'!$B$4:$K$223,G$119,))*100</f>
        <v>8.7549246451157359E-3</v>
      </c>
      <c r="H174" s="69">
        <f>(VLOOKUP($B174,'PRUlink Peer Performance'!$B$4:$K$223,H$119,))*100</f>
        <v>3.7975505117703978</v>
      </c>
      <c r="I174" s="69">
        <f>(VLOOKUP($B174,'PRUlink Peer Performance'!$B$4:$K$223,I$119,))*100</f>
        <v>1.8410143090942688</v>
      </c>
      <c r="J174" s="69">
        <f>(VLOOKUP($B174,'PRUlink Peer Performance'!$B$4:$K$223,J$119,))*100</f>
        <v>3.0996157714226813</v>
      </c>
      <c r="K174" s="68" t="s">
        <v>28</v>
      </c>
      <c r="L174" s="69">
        <f>(VLOOKUP($B174,'PRUlink Peer Performance'!$B$4:$K$223,L$119,))*100</f>
        <v>3.5457922720333324</v>
      </c>
      <c r="M174" s="69">
        <f>(VLOOKUP($B174,'PRUlink Peer Performance'!$B$4:$K$223,M$119,))*100</f>
        <v>3.0373496513328435</v>
      </c>
      <c r="N174" s="68" t="s">
        <v>28</v>
      </c>
      <c r="O174" s="19">
        <v>152.61860000000001</v>
      </c>
      <c r="P174" s="13"/>
      <c r="Q174" s="16"/>
      <c r="R174" s="15"/>
      <c r="S174" s="27"/>
      <c r="T174" s="15"/>
      <c r="U174" s="15"/>
      <c r="V174" s="15"/>
      <c r="W174" s="15"/>
      <c r="X174" s="15"/>
      <c r="Y174" s="15"/>
      <c r="Z174" s="15"/>
      <c r="AA174" s="32"/>
      <c r="AB174" s="62" t="str">
        <f t="shared" si="193"/>
        <v/>
      </c>
      <c r="AC174" s="62">
        <f t="shared" si="193"/>
        <v>100</v>
      </c>
      <c r="AD174" s="62">
        <f t="shared" si="194"/>
        <v>60</v>
      </c>
      <c r="AE174" s="62">
        <f t="shared" si="194"/>
        <v>80</v>
      </c>
      <c r="AF174" s="62">
        <f t="shared" si="194"/>
        <v>100</v>
      </c>
      <c r="AG174" s="62">
        <f t="shared" si="194"/>
        <v>100</v>
      </c>
      <c r="AH174" s="62" t="str">
        <f t="shared" si="194"/>
        <v/>
      </c>
      <c r="AI174" s="62">
        <f t="shared" si="194"/>
        <v>100</v>
      </c>
      <c r="AJ174" s="62">
        <f t="shared" si="194"/>
        <v>100</v>
      </c>
      <c r="AK174" s="62" t="str">
        <f t="shared" si="194"/>
        <v/>
      </c>
      <c r="AL174" s="64"/>
      <c r="AM174" s="62" t="str">
        <f t="shared" si="195"/>
        <v/>
      </c>
      <c r="AN174" s="62" t="str">
        <f t="shared" si="195"/>
        <v/>
      </c>
      <c r="AO174" s="62" t="str">
        <f t="shared" si="196"/>
        <v/>
      </c>
      <c r="AP174" s="62" t="str">
        <f t="shared" si="196"/>
        <v/>
      </c>
      <c r="AQ174" s="62" t="str">
        <f t="shared" si="196"/>
        <v/>
      </c>
      <c r="AR174" s="62" t="str">
        <f t="shared" si="196"/>
        <v/>
      </c>
      <c r="AS174" s="62" t="str">
        <f t="shared" si="196"/>
        <v/>
      </c>
      <c r="AT174" s="62" t="str">
        <f t="shared" si="196"/>
        <v/>
      </c>
      <c r="AU174" s="62" t="str">
        <f t="shared" si="196"/>
        <v/>
      </c>
      <c r="AV174" s="62" t="str">
        <f t="shared" si="196"/>
        <v/>
      </c>
      <c r="AW174" s="64"/>
      <c r="AX174" s="62" t="str">
        <f t="shared" si="197"/>
        <v/>
      </c>
      <c r="AY174" s="62">
        <f t="shared" si="197"/>
        <v>6</v>
      </c>
      <c r="AZ174" s="62">
        <f t="shared" si="198"/>
        <v>4</v>
      </c>
      <c r="BA174" s="62">
        <f t="shared" si="198"/>
        <v>5</v>
      </c>
      <c r="BB174" s="62">
        <f t="shared" si="198"/>
        <v>6</v>
      </c>
      <c r="BC174" s="62">
        <f t="shared" si="198"/>
        <v>6</v>
      </c>
      <c r="BD174" s="62" t="str">
        <f t="shared" si="198"/>
        <v/>
      </c>
      <c r="BE174" s="62">
        <f t="shared" si="198"/>
        <v>6</v>
      </c>
      <c r="BF174" s="62">
        <f t="shared" si="198"/>
        <v>6</v>
      </c>
      <c r="BG174" s="62" t="str">
        <f t="shared" si="198"/>
        <v/>
      </c>
    </row>
    <row r="175" spans="1:59" x14ac:dyDescent="0.2">
      <c r="A175" s="17"/>
      <c r="B175" s="10"/>
      <c r="C175" s="50"/>
      <c r="D175" s="11"/>
      <c r="E175" s="50"/>
      <c r="F175" s="50"/>
      <c r="G175" s="11"/>
      <c r="H175" s="11"/>
      <c r="I175" s="11"/>
      <c r="J175" s="11"/>
      <c r="K175" s="50"/>
      <c r="L175" s="11"/>
      <c r="M175" s="11"/>
      <c r="N175" s="50"/>
      <c r="O175" s="19">
        <v>316.48599999999999</v>
      </c>
      <c r="P175" s="13"/>
      <c r="Q175" s="16"/>
      <c r="R175" s="15"/>
      <c r="S175" s="27"/>
      <c r="T175" s="15"/>
      <c r="U175" s="15"/>
      <c r="V175" s="15"/>
      <c r="W175" s="15"/>
      <c r="X175" s="15"/>
      <c r="Y175" s="15"/>
      <c r="Z175" s="15"/>
      <c r="AA175" s="32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60"/>
      <c r="AM175" s="59"/>
      <c r="AN175" s="61"/>
      <c r="AO175" s="61"/>
      <c r="AP175" s="61"/>
      <c r="AQ175" s="61"/>
      <c r="AR175" s="61"/>
      <c r="AS175" s="61"/>
      <c r="AT175" s="61"/>
      <c r="AU175" s="61"/>
      <c r="AV175" s="61"/>
      <c r="AW175" s="60"/>
      <c r="AX175" s="59"/>
      <c r="AY175" s="61"/>
      <c r="AZ175" s="61"/>
      <c r="BA175" s="61"/>
      <c r="BB175" s="61"/>
      <c r="BC175" s="61"/>
      <c r="BD175" s="61"/>
      <c r="BE175" s="61"/>
      <c r="BF175" s="61"/>
      <c r="BG175" s="61"/>
    </row>
    <row r="176" spans="1:59" x14ac:dyDescent="0.2">
      <c r="A176" s="42" t="s">
        <v>198</v>
      </c>
      <c r="B176" s="45" t="s">
        <v>102</v>
      </c>
      <c r="C176" s="46" t="s">
        <v>117</v>
      </c>
      <c r="D176" s="46">
        <f>AVERAGE(D169:D175)</f>
        <v>5.8444793509865685</v>
      </c>
      <c r="E176" s="46">
        <f>AVERAGE(E169:E175)</f>
        <v>1.396159144025913E-2</v>
      </c>
      <c r="F176" s="46"/>
      <c r="G176" s="46">
        <f>AVERAGE(G169:G175)</f>
        <v>1.396159144025913E-2</v>
      </c>
      <c r="H176" s="46">
        <f>AVERAGE(H169:H175)</f>
        <v>4.4473984183250357</v>
      </c>
      <c r="I176" s="46">
        <f>AVERAGE(I169:I175)</f>
        <v>3.9012827185379657</v>
      </c>
      <c r="J176" s="46">
        <f>AVERAGE(J169:J175)</f>
        <v>5.7610136033217572</v>
      </c>
      <c r="K176" s="46"/>
      <c r="L176" s="46">
        <f>AVERAGE(L169:L175)</f>
        <v>4.9736906202686439</v>
      </c>
      <c r="M176" s="46">
        <f>AVERAGE(M169:M175)</f>
        <v>5.1714339731480212</v>
      </c>
      <c r="N176" s="46"/>
      <c r="O176" s="19">
        <v>907.86919999999998</v>
      </c>
      <c r="P176" s="13"/>
      <c r="Q176" s="16"/>
      <c r="R176" s="15"/>
      <c r="S176" s="27"/>
      <c r="T176" s="15"/>
      <c r="U176" s="15"/>
      <c r="V176" s="15"/>
      <c r="W176" s="15"/>
      <c r="X176" s="15"/>
      <c r="Y176" s="15"/>
      <c r="Z176" s="15"/>
      <c r="AA176" s="32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57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57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</row>
    <row r="178" spans="1:59" ht="15.75" x14ac:dyDescent="0.25">
      <c r="A178" s="5" t="s">
        <v>164</v>
      </c>
      <c r="B178" s="6"/>
      <c r="C178" s="34" t="s">
        <v>41</v>
      </c>
      <c r="D178" s="34"/>
      <c r="E178" s="34"/>
      <c r="F178" s="35"/>
      <c r="G178" s="35"/>
      <c r="H178" s="34"/>
      <c r="I178" s="34"/>
      <c r="J178" s="34"/>
      <c r="K178" s="34"/>
      <c r="L178" s="34"/>
      <c r="M178" s="34"/>
      <c r="N178" s="34"/>
      <c r="V178" s="1"/>
      <c r="W178" s="1"/>
      <c r="X178" s="1"/>
      <c r="Y178" s="1"/>
      <c r="Z178" s="1"/>
      <c r="AB178" s="36" t="s">
        <v>40</v>
      </c>
      <c r="AC178" s="37"/>
      <c r="AD178" s="37"/>
      <c r="AE178" s="37"/>
      <c r="AF178" s="37"/>
      <c r="AG178" s="38"/>
      <c r="AH178" s="37"/>
      <c r="AI178" s="36"/>
      <c r="AJ178" s="37"/>
      <c r="AK178" s="37"/>
      <c r="AL178" s="55"/>
      <c r="AM178" s="36"/>
      <c r="AN178" s="53"/>
      <c r="AO178" s="53"/>
      <c r="AP178" s="53"/>
      <c r="AQ178" s="53" t="s">
        <v>120</v>
      </c>
      <c r="AR178" s="53"/>
      <c r="AS178" s="53"/>
      <c r="AT178" s="53"/>
      <c r="AU178" s="53"/>
      <c r="AV178" s="54"/>
      <c r="AW178" s="55"/>
      <c r="AX178" s="36"/>
      <c r="AY178" s="53"/>
      <c r="AZ178" s="53"/>
      <c r="BA178" s="53"/>
      <c r="BB178" s="53" t="s">
        <v>119</v>
      </c>
      <c r="BC178" s="53"/>
      <c r="BD178" s="53"/>
      <c r="BE178" s="53"/>
      <c r="BF178" s="53"/>
      <c r="BG178" s="54"/>
    </row>
    <row r="179" spans="1:59" ht="15.75" x14ac:dyDescent="0.25">
      <c r="A179" s="8" t="s">
        <v>9</v>
      </c>
      <c r="B179" s="8" t="s">
        <v>10</v>
      </c>
      <c r="C179" s="8" t="s">
        <v>11</v>
      </c>
      <c r="D179" s="8" t="s">
        <v>1</v>
      </c>
      <c r="E179" s="8" t="s">
        <v>2</v>
      </c>
      <c r="F179" s="8" t="s">
        <v>3</v>
      </c>
      <c r="G179" s="8" t="s">
        <v>4</v>
      </c>
      <c r="H179" s="8" t="s">
        <v>5</v>
      </c>
      <c r="I179" s="8" t="s">
        <v>6</v>
      </c>
      <c r="J179" s="8" t="s">
        <v>7</v>
      </c>
      <c r="K179" s="8" t="s">
        <v>95</v>
      </c>
      <c r="L179" s="8" t="s">
        <v>42</v>
      </c>
      <c r="M179" s="8" t="s">
        <v>43</v>
      </c>
      <c r="N179" s="8" t="s">
        <v>97</v>
      </c>
      <c r="O179" s="8" t="s">
        <v>12</v>
      </c>
      <c r="P179" s="8"/>
      <c r="Q179" s="8" t="s">
        <v>13</v>
      </c>
      <c r="R179" s="8" t="s">
        <v>0</v>
      </c>
      <c r="S179" s="8" t="s">
        <v>14</v>
      </c>
      <c r="T179" s="8" t="s">
        <v>1</v>
      </c>
      <c r="U179" s="8" t="s">
        <v>2</v>
      </c>
      <c r="V179" s="8" t="s">
        <v>3</v>
      </c>
      <c r="W179" s="8" t="s">
        <v>4</v>
      </c>
      <c r="X179" s="8" t="s">
        <v>5</v>
      </c>
      <c r="Y179" s="8" t="s">
        <v>6</v>
      </c>
      <c r="Z179" s="8" t="s">
        <v>7</v>
      </c>
      <c r="AA179" s="31"/>
      <c r="AB179" s="8" t="s">
        <v>96</v>
      </c>
      <c r="AC179" s="8" t="s">
        <v>1</v>
      </c>
      <c r="AD179" s="8" t="s">
        <v>4</v>
      </c>
      <c r="AE179" s="8" t="s">
        <v>5</v>
      </c>
      <c r="AF179" s="8" t="s">
        <v>6</v>
      </c>
      <c r="AG179" s="8" t="s">
        <v>7</v>
      </c>
      <c r="AH179" s="8" t="s">
        <v>95</v>
      </c>
      <c r="AI179" s="8" t="s">
        <v>42</v>
      </c>
      <c r="AJ179" s="8" t="s">
        <v>43</v>
      </c>
      <c r="AK179" s="8" t="s">
        <v>97</v>
      </c>
      <c r="AL179" s="58"/>
      <c r="AM179" s="8" t="s">
        <v>96</v>
      </c>
      <c r="AN179" s="8" t="s">
        <v>1</v>
      </c>
      <c r="AO179" s="8" t="s">
        <v>4</v>
      </c>
      <c r="AP179" s="8" t="s">
        <v>5</v>
      </c>
      <c r="AQ179" s="8" t="s">
        <v>6</v>
      </c>
      <c r="AR179" s="8" t="s">
        <v>7</v>
      </c>
      <c r="AS179" s="8" t="s">
        <v>95</v>
      </c>
      <c r="AT179" s="8" t="s">
        <v>42</v>
      </c>
      <c r="AU179" s="8" t="s">
        <v>43</v>
      </c>
      <c r="AV179" s="52" t="s">
        <v>97</v>
      </c>
      <c r="AW179" s="58"/>
      <c r="AX179" s="8" t="s">
        <v>96</v>
      </c>
      <c r="AY179" s="8" t="s">
        <v>1</v>
      </c>
      <c r="AZ179" s="8" t="s">
        <v>4</v>
      </c>
      <c r="BA179" s="8" t="s">
        <v>5</v>
      </c>
      <c r="BB179" s="8" t="s">
        <v>6</v>
      </c>
      <c r="BC179" s="8" t="s">
        <v>7</v>
      </c>
      <c r="BD179" s="8" t="s">
        <v>95</v>
      </c>
      <c r="BE179" s="8" t="s">
        <v>42</v>
      </c>
      <c r="BF179" s="8" t="s">
        <v>43</v>
      </c>
      <c r="BG179" s="52" t="s">
        <v>97</v>
      </c>
    </row>
    <row r="180" spans="1:59" x14ac:dyDescent="0.2">
      <c r="A180" s="17">
        <v>1</v>
      </c>
      <c r="B180" s="10" t="s">
        <v>165</v>
      </c>
      <c r="C180" s="68" t="s">
        <v>28</v>
      </c>
      <c r="D180" s="69">
        <f>(VLOOKUP($B180,'PRUlink Peer Performance'!$B$4:$K$223,D$119,))*100</f>
        <v>7.4547822930235652</v>
      </c>
      <c r="E180" s="69">
        <f>(VLOOKUP($B180,'PRUlink Peer Performance'!$B$4:$K$223,E$119,))*100</f>
        <v>1.0715756279312538</v>
      </c>
      <c r="F180" s="68" t="s">
        <v>28</v>
      </c>
      <c r="G180" s="69">
        <f>(VLOOKUP($B180,'PRUlink Peer Performance'!$B$4:$K$223,G$119,))*100</f>
        <v>1.0715756279312538</v>
      </c>
      <c r="H180" s="69">
        <f>(VLOOKUP($B180,'PRUlink Peer Performance'!$B$4:$K$223,H$119,))*100</f>
        <v>5.8069038023479846</v>
      </c>
      <c r="I180" s="69">
        <f>(VLOOKUP($B180,'PRUlink Peer Performance'!$B$4:$K$223,I$119,))*100</f>
        <v>4.783124752722645</v>
      </c>
      <c r="J180" s="69">
        <f>(VLOOKUP($B180,'PRUlink Peer Performance'!$B$4:$K$223,J$119,))*100</f>
        <v>11.131560155772636</v>
      </c>
      <c r="K180" s="68" t="s">
        <v>28</v>
      </c>
      <c r="L180" s="69">
        <f>(VLOOKUP($B180,'PRUlink Peer Performance'!$B$4:$K$223,L$119,))*100</f>
        <v>7.0596402310505235</v>
      </c>
      <c r="M180" s="69">
        <f>(VLOOKUP($B180,'PRUlink Peer Performance'!$B$4:$K$223,M$119,))*100</f>
        <v>9.373341542832069</v>
      </c>
      <c r="N180" s="68" t="s">
        <v>28</v>
      </c>
      <c r="O180" s="12">
        <v>1192.924</v>
      </c>
      <c r="P180" s="13"/>
      <c r="Q180" s="14"/>
      <c r="R180" s="15"/>
      <c r="S180" s="27"/>
      <c r="T180" s="15"/>
      <c r="U180" s="15"/>
      <c r="V180" s="15"/>
      <c r="W180" s="15"/>
      <c r="X180" s="15"/>
      <c r="Y180" s="15"/>
      <c r="Z180" s="15"/>
      <c r="AA180" s="32"/>
      <c r="AB180" s="62" t="str">
        <f t="shared" ref="AB180:AC185" si="199">IF(C180="n.a.","",IF(RANK(C180,C$180:C$186)=1,1,(RANK(C180,C$180:C$186)-1)/(COUNT(C$180:C$186)-1)*100))</f>
        <v/>
      </c>
      <c r="AC180" s="62">
        <f t="shared" si="199"/>
        <v>1</v>
      </c>
      <c r="AD180" s="62">
        <f t="shared" ref="AD180:AK185" si="200">IF(G180="n.a.","",IF(RANK(G180,G$180:G$186)=1,1,(RANK(G180,G$180:G$186)-1)/(COUNT(G$180:G$186)-1)*100))</f>
        <v>40</v>
      </c>
      <c r="AE180" s="62">
        <f t="shared" si="200"/>
        <v>1</v>
      </c>
      <c r="AF180" s="62">
        <f t="shared" si="200"/>
        <v>1</v>
      </c>
      <c r="AG180" s="62">
        <f t="shared" si="200"/>
        <v>1</v>
      </c>
      <c r="AH180" s="62" t="str">
        <f t="shared" si="200"/>
        <v/>
      </c>
      <c r="AI180" s="62">
        <f t="shared" si="200"/>
        <v>1</v>
      </c>
      <c r="AJ180" s="62">
        <f t="shared" si="200"/>
        <v>1</v>
      </c>
      <c r="AK180" s="62" t="str">
        <f t="shared" si="200"/>
        <v/>
      </c>
      <c r="AL180" s="64"/>
      <c r="AM180" s="62" t="str">
        <f t="shared" ref="AM180:AN185" si="201">IF($AA180="","",COUNT(C$180:C$186))</f>
        <v/>
      </c>
      <c r="AN180" s="62" t="str">
        <f t="shared" si="201"/>
        <v/>
      </c>
      <c r="AO180" s="62" t="str">
        <f t="shared" ref="AO180:AV185" si="202">IF($AA180="","",COUNT(G$180:G$186))</f>
        <v/>
      </c>
      <c r="AP180" s="62" t="str">
        <f t="shared" si="202"/>
        <v/>
      </c>
      <c r="AQ180" s="62" t="str">
        <f t="shared" si="202"/>
        <v/>
      </c>
      <c r="AR180" s="62" t="str">
        <f t="shared" si="202"/>
        <v/>
      </c>
      <c r="AS180" s="62" t="str">
        <f t="shared" si="202"/>
        <v/>
      </c>
      <c r="AT180" s="62" t="str">
        <f t="shared" si="202"/>
        <v/>
      </c>
      <c r="AU180" s="62" t="str">
        <f t="shared" si="202"/>
        <v/>
      </c>
      <c r="AV180" s="62" t="str">
        <f t="shared" si="202"/>
        <v/>
      </c>
      <c r="AW180" s="64"/>
      <c r="AX180" s="62" t="str">
        <f t="shared" ref="AX180:AY185" si="203">IF(C180="n.a.","",RANK(C180,C$180:C$186))</f>
        <v/>
      </c>
      <c r="AY180" s="62">
        <f t="shared" si="203"/>
        <v>1</v>
      </c>
      <c r="AZ180" s="62">
        <f t="shared" ref="AZ180:BG185" si="204">IF(G180="n.a.","",RANK(G180,G$180:G$186))</f>
        <v>3</v>
      </c>
      <c r="BA180" s="62">
        <f t="shared" si="204"/>
        <v>1</v>
      </c>
      <c r="BB180" s="62">
        <f t="shared" si="204"/>
        <v>1</v>
      </c>
      <c r="BC180" s="62">
        <f t="shared" si="204"/>
        <v>1</v>
      </c>
      <c r="BD180" s="62" t="str">
        <f t="shared" si="204"/>
        <v/>
      </c>
      <c r="BE180" s="62">
        <f t="shared" si="204"/>
        <v>1</v>
      </c>
      <c r="BF180" s="62">
        <f t="shared" si="204"/>
        <v>1</v>
      </c>
      <c r="BG180" s="62" t="str">
        <f t="shared" si="204"/>
        <v/>
      </c>
    </row>
    <row r="181" spans="1:59" x14ac:dyDescent="0.2">
      <c r="A181" s="17">
        <v>2</v>
      </c>
      <c r="B181" s="26" t="s">
        <v>166</v>
      </c>
      <c r="C181" s="25" t="s">
        <v>28</v>
      </c>
      <c r="D181" s="18">
        <f>(VLOOKUP($B181,'PRUlink Peer Performance'!$B$4:$K$223,D$119,))*100</f>
        <v>5.9908242865660499</v>
      </c>
      <c r="E181" s="18">
        <f>(VLOOKUP($B181,'PRUlink Peer Performance'!$B$4:$K$223,E$119,))*100</f>
        <v>1.06032746420419</v>
      </c>
      <c r="F181" s="25" t="s">
        <v>28</v>
      </c>
      <c r="G181" s="18">
        <f>(VLOOKUP($B181,'PRUlink Peer Performance'!$B$4:$K$223,G$119,))*100</f>
        <v>1.06032746420419</v>
      </c>
      <c r="H181" s="18">
        <f>(VLOOKUP($B181,'PRUlink Peer Performance'!$B$4:$K$223,H$119,))*100</f>
        <v>5.4205863996836801</v>
      </c>
      <c r="I181" s="18">
        <f>(VLOOKUP($B181,'PRUlink Peer Performance'!$B$4:$K$223,I$119,))*100</f>
        <v>4.0336389169248799</v>
      </c>
      <c r="J181" s="18">
        <f>(VLOOKUP($B181,'PRUlink Peer Performance'!$B$4:$K$223,J$119,))*100</f>
        <v>9.3816164866106693</v>
      </c>
      <c r="K181" s="25" t="s">
        <v>28</v>
      </c>
      <c r="L181" s="25">
        <f>(VLOOKUP($B181,'PRUlink Peer Performance'!$B$4:$K$223,L$119,))*100</f>
        <v>6.1019611052591305</v>
      </c>
      <c r="M181" s="25">
        <f>(VLOOKUP($B181,'PRUlink Peer Performance'!$B$4:$K$223,M$119,))*100</f>
        <v>8.4315585117139094</v>
      </c>
      <c r="N181" s="25" t="s">
        <v>28</v>
      </c>
      <c r="O181" s="19">
        <v>392.09100000000001</v>
      </c>
      <c r="P181" s="13"/>
      <c r="Q181" s="16"/>
      <c r="R181" s="15"/>
      <c r="S181" s="27"/>
      <c r="T181" s="15"/>
      <c r="U181" s="15"/>
      <c r="V181" s="15"/>
      <c r="W181" s="15"/>
      <c r="X181" s="15"/>
      <c r="Y181" s="15"/>
      <c r="Z181" s="15"/>
      <c r="AA181" s="26" t="s">
        <v>191</v>
      </c>
      <c r="AB181" s="65" t="str">
        <f t="shared" si="199"/>
        <v/>
      </c>
      <c r="AC181" s="66">
        <f t="shared" si="199"/>
        <v>20</v>
      </c>
      <c r="AD181" s="66">
        <f t="shared" si="200"/>
        <v>60</v>
      </c>
      <c r="AE181" s="66">
        <f t="shared" si="200"/>
        <v>20</v>
      </c>
      <c r="AF181" s="66">
        <f t="shared" si="200"/>
        <v>40</v>
      </c>
      <c r="AG181" s="66">
        <f t="shared" si="200"/>
        <v>40</v>
      </c>
      <c r="AH181" s="66" t="str">
        <f t="shared" si="200"/>
        <v/>
      </c>
      <c r="AI181" s="63">
        <f t="shared" si="200"/>
        <v>20</v>
      </c>
      <c r="AJ181" s="66">
        <f t="shared" si="200"/>
        <v>20</v>
      </c>
      <c r="AK181" s="67" t="str">
        <f t="shared" si="200"/>
        <v/>
      </c>
      <c r="AL181" s="64"/>
      <c r="AM181" s="65">
        <f t="shared" si="201"/>
        <v>0</v>
      </c>
      <c r="AN181" s="66">
        <f t="shared" si="201"/>
        <v>6</v>
      </c>
      <c r="AO181" s="66">
        <f t="shared" si="202"/>
        <v>6</v>
      </c>
      <c r="AP181" s="66">
        <f t="shared" si="202"/>
        <v>6</v>
      </c>
      <c r="AQ181" s="66">
        <f t="shared" si="202"/>
        <v>6</v>
      </c>
      <c r="AR181" s="66">
        <f t="shared" si="202"/>
        <v>6</v>
      </c>
      <c r="AS181" s="66">
        <f t="shared" si="202"/>
        <v>0</v>
      </c>
      <c r="AT181" s="63">
        <f t="shared" si="202"/>
        <v>6</v>
      </c>
      <c r="AU181" s="66">
        <f t="shared" si="202"/>
        <v>6</v>
      </c>
      <c r="AV181" s="67">
        <f t="shared" si="202"/>
        <v>0</v>
      </c>
      <c r="AW181" s="64"/>
      <c r="AX181" s="65" t="str">
        <f t="shared" si="203"/>
        <v/>
      </c>
      <c r="AY181" s="66">
        <f t="shared" si="203"/>
        <v>2</v>
      </c>
      <c r="AZ181" s="66">
        <f t="shared" si="204"/>
        <v>4</v>
      </c>
      <c r="BA181" s="66">
        <f t="shared" si="204"/>
        <v>2</v>
      </c>
      <c r="BB181" s="66">
        <f t="shared" si="204"/>
        <v>3</v>
      </c>
      <c r="BC181" s="66">
        <f t="shared" si="204"/>
        <v>3</v>
      </c>
      <c r="BD181" s="66" t="str">
        <f t="shared" si="204"/>
        <v/>
      </c>
      <c r="BE181" s="63">
        <f t="shared" si="204"/>
        <v>2</v>
      </c>
      <c r="BF181" s="66">
        <f t="shared" si="204"/>
        <v>2</v>
      </c>
      <c r="BG181" s="67" t="str">
        <f t="shared" si="204"/>
        <v/>
      </c>
    </row>
    <row r="182" spans="1:59" x14ac:dyDescent="0.2">
      <c r="A182" s="17">
        <v>3</v>
      </c>
      <c r="B182" s="10" t="s">
        <v>145</v>
      </c>
      <c r="C182" s="68" t="s">
        <v>28</v>
      </c>
      <c r="D182" s="69">
        <f>(VLOOKUP($B182,'PRUlink Peer Performance'!$B$4:$K$223,D$119,))*100</f>
        <v>5.9776474082875453</v>
      </c>
      <c r="E182" s="69">
        <f>(VLOOKUP($B182,'PRUlink Peer Performance'!$B$4:$K$223,E$119,))*100</f>
        <v>1.1690019530626872</v>
      </c>
      <c r="F182" s="68" t="s">
        <v>28</v>
      </c>
      <c r="G182" s="69">
        <f>(VLOOKUP($B182,'PRUlink Peer Performance'!$B$4:$K$223,G$119,))*100</f>
        <v>1.1690019530626872</v>
      </c>
      <c r="H182" s="69">
        <f>(VLOOKUP($B182,'PRUlink Peer Performance'!$B$4:$K$223,H$119,))*100</f>
        <v>5.3922220252865527</v>
      </c>
      <c r="I182" s="69">
        <f>(VLOOKUP($B182,'PRUlink Peer Performance'!$B$4:$K$223,I$119,))*100</f>
        <v>4.1021694410807941</v>
      </c>
      <c r="J182" s="69">
        <f>(VLOOKUP($B182,'PRUlink Peer Performance'!$B$4:$K$223,J$119,))*100</f>
        <v>9.4364436673721741</v>
      </c>
      <c r="K182" s="68" t="s">
        <v>28</v>
      </c>
      <c r="L182" s="69">
        <f>(VLOOKUP($B182,'PRUlink Peer Performance'!$B$4:$K$223,L$119,))*100</f>
        <v>5.7337804389354652</v>
      </c>
      <c r="M182" s="69">
        <f>(VLOOKUP($B182,'PRUlink Peer Performance'!$B$4:$K$223,M$119,))*100</f>
        <v>8.1562812888467775</v>
      </c>
      <c r="N182" s="68" t="s">
        <v>28</v>
      </c>
      <c r="O182" s="19">
        <v>86.870220000000003</v>
      </c>
      <c r="P182" s="13"/>
      <c r="Q182" s="16"/>
      <c r="R182" s="15"/>
      <c r="S182" s="27"/>
      <c r="T182" s="15"/>
      <c r="U182" s="15"/>
      <c r="V182" s="15"/>
      <c r="W182" s="15"/>
      <c r="X182" s="15"/>
      <c r="Y182" s="15"/>
      <c r="Z182" s="15"/>
      <c r="AA182" s="32"/>
      <c r="AB182" s="62" t="str">
        <f t="shared" si="199"/>
        <v/>
      </c>
      <c r="AC182" s="62">
        <f t="shared" si="199"/>
        <v>40</v>
      </c>
      <c r="AD182" s="62">
        <f t="shared" si="200"/>
        <v>1</v>
      </c>
      <c r="AE182" s="62">
        <f t="shared" si="200"/>
        <v>40</v>
      </c>
      <c r="AF182" s="62">
        <f t="shared" si="200"/>
        <v>20</v>
      </c>
      <c r="AG182" s="62">
        <f t="shared" si="200"/>
        <v>20</v>
      </c>
      <c r="AH182" s="62" t="str">
        <f t="shared" si="200"/>
        <v/>
      </c>
      <c r="AI182" s="62">
        <f t="shared" si="200"/>
        <v>40</v>
      </c>
      <c r="AJ182" s="62">
        <f t="shared" si="200"/>
        <v>40</v>
      </c>
      <c r="AK182" s="62" t="str">
        <f t="shared" si="200"/>
        <v/>
      </c>
      <c r="AL182" s="64"/>
      <c r="AM182" s="62" t="str">
        <f t="shared" si="201"/>
        <v/>
      </c>
      <c r="AN182" s="62" t="str">
        <f t="shared" si="201"/>
        <v/>
      </c>
      <c r="AO182" s="62" t="str">
        <f t="shared" si="202"/>
        <v/>
      </c>
      <c r="AP182" s="62" t="str">
        <f t="shared" si="202"/>
        <v/>
      </c>
      <c r="AQ182" s="62" t="str">
        <f t="shared" si="202"/>
        <v/>
      </c>
      <c r="AR182" s="62" t="str">
        <f t="shared" si="202"/>
        <v/>
      </c>
      <c r="AS182" s="62" t="str">
        <f t="shared" si="202"/>
        <v/>
      </c>
      <c r="AT182" s="62" t="str">
        <f t="shared" si="202"/>
        <v/>
      </c>
      <c r="AU182" s="62" t="str">
        <f t="shared" si="202"/>
        <v/>
      </c>
      <c r="AV182" s="62" t="str">
        <f t="shared" si="202"/>
        <v/>
      </c>
      <c r="AW182" s="64"/>
      <c r="AX182" s="62" t="str">
        <f t="shared" si="203"/>
        <v/>
      </c>
      <c r="AY182" s="62">
        <f t="shared" si="203"/>
        <v>3</v>
      </c>
      <c r="AZ182" s="62">
        <f t="shared" si="204"/>
        <v>1</v>
      </c>
      <c r="BA182" s="62">
        <f t="shared" si="204"/>
        <v>3</v>
      </c>
      <c r="BB182" s="62">
        <f t="shared" si="204"/>
        <v>2</v>
      </c>
      <c r="BC182" s="62">
        <f t="shared" si="204"/>
        <v>2</v>
      </c>
      <c r="BD182" s="62" t="str">
        <f t="shared" si="204"/>
        <v/>
      </c>
      <c r="BE182" s="62">
        <f t="shared" si="204"/>
        <v>3</v>
      </c>
      <c r="BF182" s="62">
        <f t="shared" si="204"/>
        <v>3</v>
      </c>
      <c r="BG182" s="62" t="str">
        <f t="shared" si="204"/>
        <v/>
      </c>
    </row>
    <row r="183" spans="1:59" x14ac:dyDescent="0.2">
      <c r="A183" s="17">
        <v>4</v>
      </c>
      <c r="B183" s="10" t="s">
        <v>167</v>
      </c>
      <c r="C183" s="68" t="s">
        <v>28</v>
      </c>
      <c r="D183" s="69">
        <f>(VLOOKUP($B183,'PRUlink Peer Performance'!$B$4:$K$223,D$119,))*100</f>
        <v>5.3918069465160867</v>
      </c>
      <c r="E183" s="69">
        <f>(VLOOKUP($B183,'PRUlink Peer Performance'!$B$4:$K$223,E$119,))*100</f>
        <v>0.74652897128204554</v>
      </c>
      <c r="F183" s="68" t="s">
        <v>28</v>
      </c>
      <c r="G183" s="69">
        <f>(VLOOKUP($B183,'PRUlink Peer Performance'!$B$4:$K$223,G$119,))*100</f>
        <v>0.74652897128204554</v>
      </c>
      <c r="H183" s="69">
        <f>(VLOOKUP($B183,'PRUlink Peer Performance'!$B$4:$K$223,H$119,))*100</f>
        <v>4.7359518887427177</v>
      </c>
      <c r="I183" s="69">
        <f>(VLOOKUP($B183,'PRUlink Peer Performance'!$B$4:$K$223,I$119,))*100</f>
        <v>3.7418952258849281</v>
      </c>
      <c r="J183" s="69">
        <f>(VLOOKUP($B183,'PRUlink Peer Performance'!$B$4:$K$223,J$119,))*100</f>
        <v>8.7163664039081148</v>
      </c>
      <c r="K183" s="68" t="s">
        <v>28</v>
      </c>
      <c r="L183" s="69">
        <f>(VLOOKUP($B183,'PRUlink Peer Performance'!$B$4:$K$223,L$119,))*100</f>
        <v>5.3282646094186203</v>
      </c>
      <c r="M183" s="69">
        <f>(VLOOKUP($B183,'PRUlink Peer Performance'!$B$4:$K$223,M$119,))*100</f>
        <v>7.8487372267223243</v>
      </c>
      <c r="N183" s="68" t="s">
        <v>28</v>
      </c>
      <c r="O183" s="19">
        <v>798.68319999999994</v>
      </c>
      <c r="P183" s="13"/>
      <c r="Q183" s="16"/>
      <c r="R183" s="15"/>
      <c r="S183" s="27"/>
      <c r="T183" s="15"/>
      <c r="U183" s="15"/>
      <c r="V183" s="15"/>
      <c r="W183" s="15"/>
      <c r="X183" s="15"/>
      <c r="Y183" s="15"/>
      <c r="Z183" s="15"/>
      <c r="AA183" s="32"/>
      <c r="AB183" s="62" t="str">
        <f t="shared" si="199"/>
        <v/>
      </c>
      <c r="AC183" s="62">
        <f t="shared" si="199"/>
        <v>80</v>
      </c>
      <c r="AD183" s="62">
        <f t="shared" si="200"/>
        <v>80</v>
      </c>
      <c r="AE183" s="62">
        <f t="shared" si="200"/>
        <v>80</v>
      </c>
      <c r="AF183" s="62">
        <f t="shared" si="200"/>
        <v>80</v>
      </c>
      <c r="AG183" s="62">
        <f t="shared" si="200"/>
        <v>80</v>
      </c>
      <c r="AH183" s="62" t="str">
        <f t="shared" si="200"/>
        <v/>
      </c>
      <c r="AI183" s="62">
        <f t="shared" si="200"/>
        <v>60</v>
      </c>
      <c r="AJ183" s="62">
        <f t="shared" si="200"/>
        <v>60</v>
      </c>
      <c r="AK183" s="62" t="str">
        <f t="shared" si="200"/>
        <v/>
      </c>
      <c r="AL183" s="64"/>
      <c r="AM183" s="62" t="str">
        <f t="shared" si="201"/>
        <v/>
      </c>
      <c r="AN183" s="62" t="str">
        <f t="shared" si="201"/>
        <v/>
      </c>
      <c r="AO183" s="62" t="str">
        <f t="shared" si="202"/>
        <v/>
      </c>
      <c r="AP183" s="62" t="str">
        <f t="shared" si="202"/>
        <v/>
      </c>
      <c r="AQ183" s="62" t="str">
        <f t="shared" si="202"/>
        <v/>
      </c>
      <c r="AR183" s="62" t="str">
        <f t="shared" si="202"/>
        <v/>
      </c>
      <c r="AS183" s="62" t="str">
        <f t="shared" si="202"/>
        <v/>
      </c>
      <c r="AT183" s="62" t="str">
        <f t="shared" si="202"/>
        <v/>
      </c>
      <c r="AU183" s="62" t="str">
        <f t="shared" si="202"/>
        <v/>
      </c>
      <c r="AV183" s="62" t="str">
        <f t="shared" si="202"/>
        <v/>
      </c>
      <c r="AW183" s="64"/>
      <c r="AX183" s="62" t="str">
        <f t="shared" si="203"/>
        <v/>
      </c>
      <c r="AY183" s="62">
        <f t="shared" si="203"/>
        <v>5</v>
      </c>
      <c r="AZ183" s="62">
        <f t="shared" si="204"/>
        <v>5</v>
      </c>
      <c r="BA183" s="62">
        <f t="shared" si="204"/>
        <v>5</v>
      </c>
      <c r="BB183" s="62">
        <f t="shared" si="204"/>
        <v>5</v>
      </c>
      <c r="BC183" s="62">
        <f t="shared" si="204"/>
        <v>5</v>
      </c>
      <c r="BD183" s="62" t="str">
        <f t="shared" si="204"/>
        <v/>
      </c>
      <c r="BE183" s="62">
        <f t="shared" si="204"/>
        <v>4</v>
      </c>
      <c r="BF183" s="62">
        <f t="shared" si="204"/>
        <v>4</v>
      </c>
      <c r="BG183" s="62" t="str">
        <f t="shared" si="204"/>
        <v/>
      </c>
    </row>
    <row r="184" spans="1:59" x14ac:dyDescent="0.2">
      <c r="A184" s="17">
        <v>5</v>
      </c>
      <c r="B184" s="10" t="s">
        <v>1651</v>
      </c>
      <c r="C184" s="68" t="s">
        <v>28</v>
      </c>
      <c r="D184" s="69">
        <f>(VLOOKUP($B184,'PRUlink Peer Performance'!$B$4:$K$223,D$119,))*100</f>
        <v>5.756687776022007</v>
      </c>
      <c r="E184" s="69">
        <f>(VLOOKUP($B184,'PRUlink Peer Performance'!$B$4:$K$223,E$119,))*100</f>
        <v>0.73627921854626521</v>
      </c>
      <c r="F184" s="68" t="s">
        <v>28</v>
      </c>
      <c r="G184" s="69">
        <f>(VLOOKUP($B184,'PRUlink Peer Performance'!$B$4:$K$223,G$119,))*100</f>
        <v>0.73627921854626521</v>
      </c>
      <c r="H184" s="69">
        <f>(VLOOKUP($B184,'PRUlink Peer Performance'!$B$4:$K$223,H$119,))*100</f>
        <v>5.0835120917501087</v>
      </c>
      <c r="I184" s="69">
        <f>(VLOOKUP($B184,'PRUlink Peer Performance'!$B$4:$K$223,I$119,))*100</f>
        <v>3.9387417177137563</v>
      </c>
      <c r="J184" s="69">
        <f>(VLOOKUP($B184,'PRUlink Peer Performance'!$B$4:$K$223,J$119,))*100</f>
        <v>8.9999248426664948</v>
      </c>
      <c r="K184" s="68" t="s">
        <v>28</v>
      </c>
      <c r="L184" s="69">
        <f>(VLOOKUP($B184,'PRUlink Peer Performance'!$B$4:$K$223,L$119,))*100</f>
        <v>5.3025940331706822</v>
      </c>
      <c r="M184" s="69">
        <f>(VLOOKUP($B184,'PRUlink Peer Performance'!$B$4:$K$223,M$119,))*100</f>
        <v>7.7264067528724389</v>
      </c>
      <c r="N184" s="68" t="s">
        <v>28</v>
      </c>
      <c r="O184" s="19">
        <v>1044.6030000000001</v>
      </c>
      <c r="P184" s="13"/>
      <c r="Q184" s="16"/>
      <c r="R184" s="15"/>
      <c r="S184" s="27"/>
      <c r="T184" s="15"/>
      <c r="U184" s="15"/>
      <c r="V184" s="15"/>
      <c r="W184" s="15"/>
      <c r="X184" s="15"/>
      <c r="Y184" s="15"/>
      <c r="Z184" s="15"/>
      <c r="AA184" s="32"/>
      <c r="AB184" s="62" t="str">
        <f t="shared" si="199"/>
        <v/>
      </c>
      <c r="AC184" s="62">
        <f t="shared" si="199"/>
        <v>60</v>
      </c>
      <c r="AD184" s="62">
        <f t="shared" si="200"/>
        <v>100</v>
      </c>
      <c r="AE184" s="62">
        <f t="shared" si="200"/>
        <v>60</v>
      </c>
      <c r="AF184" s="62">
        <f t="shared" si="200"/>
        <v>60</v>
      </c>
      <c r="AG184" s="62">
        <f t="shared" si="200"/>
        <v>60</v>
      </c>
      <c r="AH184" s="62" t="str">
        <f t="shared" si="200"/>
        <v/>
      </c>
      <c r="AI184" s="62">
        <f t="shared" si="200"/>
        <v>80</v>
      </c>
      <c r="AJ184" s="62">
        <f t="shared" si="200"/>
        <v>80</v>
      </c>
      <c r="AK184" s="62" t="str">
        <f t="shared" si="200"/>
        <v/>
      </c>
      <c r="AL184" s="64"/>
      <c r="AM184" s="62" t="str">
        <f t="shared" si="201"/>
        <v/>
      </c>
      <c r="AN184" s="62" t="str">
        <f t="shared" si="201"/>
        <v/>
      </c>
      <c r="AO184" s="62" t="str">
        <f t="shared" si="202"/>
        <v/>
      </c>
      <c r="AP184" s="62" t="str">
        <f t="shared" si="202"/>
        <v/>
      </c>
      <c r="AQ184" s="62" t="str">
        <f t="shared" si="202"/>
        <v/>
      </c>
      <c r="AR184" s="62" t="str">
        <f t="shared" si="202"/>
        <v/>
      </c>
      <c r="AS184" s="62" t="str">
        <f t="shared" si="202"/>
        <v/>
      </c>
      <c r="AT184" s="62" t="str">
        <f t="shared" si="202"/>
        <v/>
      </c>
      <c r="AU184" s="62" t="str">
        <f t="shared" si="202"/>
        <v/>
      </c>
      <c r="AV184" s="62" t="str">
        <f t="shared" si="202"/>
        <v/>
      </c>
      <c r="AW184" s="64"/>
      <c r="AX184" s="62" t="str">
        <f t="shared" si="203"/>
        <v/>
      </c>
      <c r="AY184" s="62">
        <f t="shared" si="203"/>
        <v>4</v>
      </c>
      <c r="AZ184" s="62">
        <f t="shared" si="204"/>
        <v>6</v>
      </c>
      <c r="BA184" s="62">
        <f t="shared" si="204"/>
        <v>4</v>
      </c>
      <c r="BB184" s="62">
        <f t="shared" si="204"/>
        <v>4</v>
      </c>
      <c r="BC184" s="62">
        <f t="shared" si="204"/>
        <v>4</v>
      </c>
      <c r="BD184" s="62" t="str">
        <f t="shared" si="204"/>
        <v/>
      </c>
      <c r="BE184" s="62">
        <f t="shared" si="204"/>
        <v>5</v>
      </c>
      <c r="BF184" s="62">
        <f t="shared" si="204"/>
        <v>5</v>
      </c>
      <c r="BG184" s="62" t="str">
        <f t="shared" si="204"/>
        <v/>
      </c>
    </row>
    <row r="185" spans="1:59" x14ac:dyDescent="0.2">
      <c r="A185" s="17">
        <v>6</v>
      </c>
      <c r="B185" s="10" t="s">
        <v>568</v>
      </c>
      <c r="C185" s="68" t="s">
        <v>28</v>
      </c>
      <c r="D185" s="69">
        <f>(VLOOKUP($B185,'PRUlink Peer Performance'!$B$4:$K$223,D$119,))*100</f>
        <v>4.7528692363186131</v>
      </c>
      <c r="E185" s="69">
        <f>(VLOOKUP($B185,'PRUlink Peer Performance'!$B$4:$K$223,E$119,))*100</f>
        <v>1.1452299451854664</v>
      </c>
      <c r="F185" s="68" t="s">
        <v>28</v>
      </c>
      <c r="G185" s="69">
        <f>(VLOOKUP($B185,'PRUlink Peer Performance'!$B$4:$K$223,G$119,))*100</f>
        <v>1.1452299451854664</v>
      </c>
      <c r="H185" s="69">
        <f>(VLOOKUP($B185,'PRUlink Peer Performance'!$B$4:$K$223,H$119,))*100</f>
        <v>4.2772264079973477</v>
      </c>
      <c r="I185" s="69">
        <f>(VLOOKUP($B185,'PRUlink Peer Performance'!$B$4:$K$223,I$119,))*100</f>
        <v>2.9482634674994346</v>
      </c>
      <c r="J185" s="69">
        <f>(VLOOKUP($B185,'PRUlink Peer Performance'!$B$4:$K$223,J$119,))*100</f>
        <v>7.4128630497908299</v>
      </c>
      <c r="K185" s="68" t="s">
        <v>28</v>
      </c>
      <c r="L185" s="69">
        <f>(VLOOKUP($B185,'PRUlink Peer Performance'!$B$4:$K$223,L$119,))*100</f>
        <v>4.7284681137713447</v>
      </c>
      <c r="M185" s="69">
        <f>(VLOOKUP($B185,'PRUlink Peer Performance'!$B$4:$K$223,M$119,))*100</f>
        <v>7.1448822055320882</v>
      </c>
      <c r="N185" s="68" t="s">
        <v>28</v>
      </c>
      <c r="O185" s="19">
        <v>152.61860000000001</v>
      </c>
      <c r="P185" s="13"/>
      <c r="Q185" s="16"/>
      <c r="R185" s="15"/>
      <c r="S185" s="27"/>
      <c r="T185" s="15"/>
      <c r="U185" s="15"/>
      <c r="V185" s="15"/>
      <c r="W185" s="15"/>
      <c r="X185" s="15"/>
      <c r="Y185" s="15"/>
      <c r="Z185" s="15"/>
      <c r="AA185" s="32"/>
      <c r="AB185" s="62" t="str">
        <f t="shared" si="199"/>
        <v/>
      </c>
      <c r="AC185" s="62">
        <f t="shared" si="199"/>
        <v>100</v>
      </c>
      <c r="AD185" s="62">
        <f t="shared" si="200"/>
        <v>20</v>
      </c>
      <c r="AE185" s="62">
        <f t="shared" si="200"/>
        <v>100</v>
      </c>
      <c r="AF185" s="62">
        <f t="shared" si="200"/>
        <v>100</v>
      </c>
      <c r="AG185" s="62">
        <f t="shared" si="200"/>
        <v>100</v>
      </c>
      <c r="AH185" s="62" t="str">
        <f t="shared" si="200"/>
        <v/>
      </c>
      <c r="AI185" s="62">
        <f t="shared" si="200"/>
        <v>100</v>
      </c>
      <c r="AJ185" s="62">
        <f t="shared" si="200"/>
        <v>100</v>
      </c>
      <c r="AK185" s="62" t="str">
        <f t="shared" si="200"/>
        <v/>
      </c>
      <c r="AL185" s="64"/>
      <c r="AM185" s="62" t="str">
        <f t="shared" si="201"/>
        <v/>
      </c>
      <c r="AN185" s="62" t="str">
        <f t="shared" si="201"/>
        <v/>
      </c>
      <c r="AO185" s="62" t="str">
        <f t="shared" si="202"/>
        <v/>
      </c>
      <c r="AP185" s="62" t="str">
        <f t="shared" si="202"/>
        <v/>
      </c>
      <c r="AQ185" s="62" t="str">
        <f t="shared" si="202"/>
        <v/>
      </c>
      <c r="AR185" s="62" t="str">
        <f t="shared" si="202"/>
        <v/>
      </c>
      <c r="AS185" s="62" t="str">
        <f t="shared" si="202"/>
        <v/>
      </c>
      <c r="AT185" s="62" t="str">
        <f t="shared" si="202"/>
        <v/>
      </c>
      <c r="AU185" s="62" t="str">
        <f t="shared" si="202"/>
        <v/>
      </c>
      <c r="AV185" s="62" t="str">
        <f t="shared" si="202"/>
        <v/>
      </c>
      <c r="AW185" s="64"/>
      <c r="AX185" s="62" t="str">
        <f t="shared" si="203"/>
        <v/>
      </c>
      <c r="AY185" s="62">
        <f t="shared" si="203"/>
        <v>6</v>
      </c>
      <c r="AZ185" s="62">
        <f t="shared" si="204"/>
        <v>2</v>
      </c>
      <c r="BA185" s="62">
        <f t="shared" si="204"/>
        <v>6</v>
      </c>
      <c r="BB185" s="62">
        <f t="shared" si="204"/>
        <v>6</v>
      </c>
      <c r="BC185" s="62">
        <f t="shared" si="204"/>
        <v>6</v>
      </c>
      <c r="BD185" s="62" t="str">
        <f t="shared" si="204"/>
        <v/>
      </c>
      <c r="BE185" s="62">
        <f t="shared" si="204"/>
        <v>6</v>
      </c>
      <c r="BF185" s="62">
        <f t="shared" si="204"/>
        <v>6</v>
      </c>
      <c r="BG185" s="62" t="str">
        <f t="shared" si="204"/>
        <v/>
      </c>
    </row>
    <row r="186" spans="1:59" x14ac:dyDescent="0.2">
      <c r="A186" s="17"/>
      <c r="B186" s="10"/>
      <c r="C186" s="50"/>
      <c r="D186" s="11"/>
      <c r="E186" s="50"/>
      <c r="F186" s="50"/>
      <c r="G186" s="11"/>
      <c r="H186" s="11"/>
      <c r="I186" s="11"/>
      <c r="J186" s="11"/>
      <c r="K186" s="50"/>
      <c r="L186" s="11"/>
      <c r="M186" s="11"/>
      <c r="N186" s="50"/>
      <c r="O186" s="19">
        <v>316.48599999999999</v>
      </c>
      <c r="P186" s="13"/>
      <c r="Q186" s="16"/>
      <c r="R186" s="15"/>
      <c r="S186" s="27"/>
      <c r="T186" s="15"/>
      <c r="U186" s="15"/>
      <c r="V186" s="15"/>
      <c r="W186" s="15"/>
      <c r="X186" s="15"/>
      <c r="Y186" s="15"/>
      <c r="Z186" s="15"/>
      <c r="AA186" s="32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60"/>
      <c r="AM186" s="59"/>
      <c r="AN186" s="61"/>
      <c r="AO186" s="61"/>
      <c r="AP186" s="61"/>
      <c r="AQ186" s="61"/>
      <c r="AR186" s="61"/>
      <c r="AS186" s="61"/>
      <c r="AT186" s="61"/>
      <c r="AU186" s="61"/>
      <c r="AV186" s="61"/>
      <c r="AW186" s="60"/>
      <c r="AX186" s="59"/>
      <c r="AY186" s="61"/>
      <c r="AZ186" s="61"/>
      <c r="BA186" s="61"/>
      <c r="BB186" s="61"/>
      <c r="BC186" s="61"/>
      <c r="BD186" s="61"/>
      <c r="BE186" s="61"/>
      <c r="BF186" s="61"/>
      <c r="BG186" s="61"/>
    </row>
    <row r="187" spans="1:59" x14ac:dyDescent="0.2">
      <c r="A187" s="42" t="s">
        <v>191</v>
      </c>
      <c r="B187" s="45" t="s">
        <v>102</v>
      </c>
      <c r="C187" s="46" t="s">
        <v>117</v>
      </c>
      <c r="D187" s="46">
        <f>AVERAGE(D180:D186)</f>
        <v>5.8874363244556447</v>
      </c>
      <c r="E187" s="46">
        <f>AVERAGE(E180:E186)</f>
        <v>0.98815719670198465</v>
      </c>
      <c r="F187" s="46"/>
      <c r="G187" s="46">
        <f>AVERAGE(G180:G186)</f>
        <v>0.98815719670198465</v>
      </c>
      <c r="H187" s="46">
        <f>AVERAGE(H180:H186)</f>
        <v>5.1194004359680649</v>
      </c>
      <c r="I187" s="46">
        <f>AVERAGE(I180:I186)</f>
        <v>3.9246389203044063</v>
      </c>
      <c r="J187" s="46">
        <f>AVERAGE(J180:J186)</f>
        <v>9.1797957676868212</v>
      </c>
      <c r="K187" s="46"/>
      <c r="L187" s="46">
        <f>AVERAGE(L180:L186)</f>
        <v>5.7091180886009605</v>
      </c>
      <c r="M187" s="46">
        <f>AVERAGE(M180:M186)</f>
        <v>8.1135345880866012</v>
      </c>
      <c r="N187" s="46"/>
      <c r="O187" s="19">
        <v>907.86919999999998</v>
      </c>
      <c r="P187" s="13"/>
      <c r="Q187" s="16"/>
      <c r="R187" s="15"/>
      <c r="S187" s="27"/>
      <c r="T187" s="15"/>
      <c r="U187" s="15"/>
      <c r="V187" s="15"/>
      <c r="W187" s="15"/>
      <c r="X187" s="15"/>
      <c r="Y187" s="15"/>
      <c r="Z187" s="15"/>
      <c r="AA187" s="32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57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57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</row>
    <row r="189" spans="1:59" ht="15.75" x14ac:dyDescent="0.25">
      <c r="A189" s="5" t="s">
        <v>169</v>
      </c>
      <c r="B189" s="6"/>
      <c r="C189" s="34" t="s">
        <v>41</v>
      </c>
      <c r="D189" s="34"/>
      <c r="E189" s="34"/>
      <c r="F189" s="35"/>
      <c r="G189" s="35"/>
      <c r="H189" s="34"/>
      <c r="I189" s="34"/>
      <c r="J189" s="34"/>
      <c r="K189" s="34"/>
      <c r="L189" s="34"/>
      <c r="M189" s="34"/>
      <c r="N189" s="34"/>
      <c r="V189" s="1"/>
      <c r="W189" s="1"/>
      <c r="X189" s="1"/>
      <c r="Y189" s="1"/>
      <c r="Z189" s="1"/>
      <c r="AB189" s="36" t="s">
        <v>40</v>
      </c>
      <c r="AC189" s="37"/>
      <c r="AD189" s="37"/>
      <c r="AE189" s="37"/>
      <c r="AF189" s="37"/>
      <c r="AG189" s="38"/>
      <c r="AH189" s="37"/>
      <c r="AI189" s="36"/>
      <c r="AJ189" s="37"/>
      <c r="AK189" s="37"/>
      <c r="AL189" s="55"/>
      <c r="AM189" s="36"/>
      <c r="AN189" s="53"/>
      <c r="AO189" s="53"/>
      <c r="AP189" s="53"/>
      <c r="AQ189" s="53" t="s">
        <v>120</v>
      </c>
      <c r="AR189" s="53"/>
      <c r="AS189" s="53"/>
      <c r="AT189" s="53"/>
      <c r="AU189" s="53"/>
      <c r="AV189" s="54"/>
      <c r="AW189" s="55"/>
      <c r="AX189" s="36"/>
      <c r="AY189" s="53"/>
      <c r="AZ189" s="53"/>
      <c r="BA189" s="53"/>
      <c r="BB189" s="53" t="s">
        <v>119</v>
      </c>
      <c r="BC189" s="53"/>
      <c r="BD189" s="53"/>
      <c r="BE189" s="53"/>
      <c r="BF189" s="53"/>
      <c r="BG189" s="54"/>
    </row>
    <row r="190" spans="1:59" ht="15.75" x14ac:dyDescent="0.25">
      <c r="A190" s="8" t="s">
        <v>9</v>
      </c>
      <c r="B190" s="8" t="s">
        <v>10</v>
      </c>
      <c r="C190" s="8" t="s">
        <v>11</v>
      </c>
      <c r="D190" s="8" t="s">
        <v>1</v>
      </c>
      <c r="E190" s="8" t="s">
        <v>2</v>
      </c>
      <c r="F190" s="8" t="s">
        <v>3</v>
      </c>
      <c r="G190" s="8" t="s">
        <v>4</v>
      </c>
      <c r="H190" s="8" t="s">
        <v>5</v>
      </c>
      <c r="I190" s="8" t="s">
        <v>6</v>
      </c>
      <c r="J190" s="8" t="s">
        <v>7</v>
      </c>
      <c r="K190" s="8" t="s">
        <v>95</v>
      </c>
      <c r="L190" s="8" t="s">
        <v>42</v>
      </c>
      <c r="M190" s="8" t="s">
        <v>43</v>
      </c>
      <c r="N190" s="8" t="s">
        <v>97</v>
      </c>
      <c r="O190" s="8" t="s">
        <v>12</v>
      </c>
      <c r="P190" s="8"/>
      <c r="Q190" s="8" t="s">
        <v>13</v>
      </c>
      <c r="R190" s="8" t="s">
        <v>0</v>
      </c>
      <c r="S190" s="8" t="s">
        <v>14</v>
      </c>
      <c r="T190" s="8" t="s">
        <v>1</v>
      </c>
      <c r="U190" s="8" t="s">
        <v>2</v>
      </c>
      <c r="V190" s="8" t="s">
        <v>3</v>
      </c>
      <c r="W190" s="8" t="s">
        <v>4</v>
      </c>
      <c r="X190" s="8" t="s">
        <v>5</v>
      </c>
      <c r="Y190" s="8" t="s">
        <v>6</v>
      </c>
      <c r="Z190" s="8" t="s">
        <v>7</v>
      </c>
      <c r="AA190" s="31"/>
      <c r="AB190" s="8" t="s">
        <v>96</v>
      </c>
      <c r="AC190" s="8" t="s">
        <v>1</v>
      </c>
      <c r="AD190" s="8" t="s">
        <v>4</v>
      </c>
      <c r="AE190" s="8" t="s">
        <v>5</v>
      </c>
      <c r="AF190" s="8" t="s">
        <v>6</v>
      </c>
      <c r="AG190" s="8" t="s">
        <v>7</v>
      </c>
      <c r="AH190" s="8" t="s">
        <v>95</v>
      </c>
      <c r="AI190" s="8" t="s">
        <v>42</v>
      </c>
      <c r="AJ190" s="8" t="s">
        <v>43</v>
      </c>
      <c r="AK190" s="8" t="s">
        <v>97</v>
      </c>
      <c r="AL190" s="58"/>
      <c r="AM190" s="8" t="s">
        <v>96</v>
      </c>
      <c r="AN190" s="8" t="s">
        <v>1</v>
      </c>
      <c r="AO190" s="8" t="s">
        <v>4</v>
      </c>
      <c r="AP190" s="8" t="s">
        <v>5</v>
      </c>
      <c r="AQ190" s="8" t="s">
        <v>6</v>
      </c>
      <c r="AR190" s="8" t="s">
        <v>7</v>
      </c>
      <c r="AS190" s="8" t="s">
        <v>95</v>
      </c>
      <c r="AT190" s="8" t="s">
        <v>42</v>
      </c>
      <c r="AU190" s="8" t="s">
        <v>43</v>
      </c>
      <c r="AV190" s="52" t="s">
        <v>97</v>
      </c>
      <c r="AW190" s="58"/>
      <c r="AX190" s="8" t="s">
        <v>96</v>
      </c>
      <c r="AY190" s="8" t="s">
        <v>1</v>
      </c>
      <c r="AZ190" s="8" t="s">
        <v>4</v>
      </c>
      <c r="BA190" s="8" t="s">
        <v>5</v>
      </c>
      <c r="BB190" s="8" t="s">
        <v>6</v>
      </c>
      <c r="BC190" s="8" t="s">
        <v>7</v>
      </c>
      <c r="BD190" s="8" t="s">
        <v>95</v>
      </c>
      <c r="BE190" s="8" t="s">
        <v>42</v>
      </c>
      <c r="BF190" s="8" t="s">
        <v>43</v>
      </c>
      <c r="BG190" s="52" t="s">
        <v>97</v>
      </c>
    </row>
    <row r="191" spans="1:59" x14ac:dyDescent="0.2">
      <c r="A191" s="17">
        <v>1</v>
      </c>
      <c r="B191" s="10" t="s">
        <v>106</v>
      </c>
      <c r="C191" s="68" t="s">
        <v>28</v>
      </c>
      <c r="D191" s="69">
        <f>(VLOOKUP($B191,'PRUlink Peer Performance'!$B$4:$K$223,D$119,))*100</f>
        <v>2.4810499968091593</v>
      </c>
      <c r="E191" s="69">
        <f>(VLOOKUP($B191,'PRUlink Peer Performance'!$B$4:$K$223,E$119,))*100</f>
        <v>0.23163238414911635</v>
      </c>
      <c r="F191" s="68" t="s">
        <v>28</v>
      </c>
      <c r="G191" s="69">
        <f>(VLOOKUP($B191,'PRUlink Peer Performance'!$B$4:$K$223,G$119,))*100</f>
        <v>0.23163238414911635</v>
      </c>
      <c r="H191" s="69">
        <f>(VLOOKUP($B191,'PRUlink Peer Performance'!$B$4:$K$223,H$119,))*100</f>
        <v>0.81121612666967824</v>
      </c>
      <c r="I191" s="69">
        <f>(VLOOKUP($B191,'PRUlink Peer Performance'!$B$4:$K$223,I$119,))*100</f>
        <v>1.656432655989537</v>
      </c>
      <c r="J191" s="69">
        <f>(VLOOKUP($B191,'PRUlink Peer Performance'!$B$4:$K$223,J$119,))*100</f>
        <v>4.3975729557931054</v>
      </c>
      <c r="K191" s="68" t="s">
        <v>28</v>
      </c>
      <c r="L191" s="69">
        <f>(VLOOKUP($B191,'PRUlink Peer Performance'!$B$4:$K$223,L$119,))*100</f>
        <v>4.3788237979266231</v>
      </c>
      <c r="M191" s="69">
        <f>(VLOOKUP($B191,'PRUlink Peer Performance'!$B$4:$K$223,M$119,))*100</f>
        <v>4.6250883640350793</v>
      </c>
      <c r="N191" s="68" t="s">
        <v>28</v>
      </c>
      <c r="O191" s="12">
        <v>1192.924</v>
      </c>
      <c r="P191" s="13"/>
      <c r="Q191" s="14"/>
      <c r="R191" s="15"/>
      <c r="S191" s="27"/>
      <c r="T191" s="15"/>
      <c r="U191" s="15"/>
      <c r="V191" s="15"/>
      <c r="W191" s="15"/>
      <c r="X191" s="15"/>
      <c r="Y191" s="15"/>
      <c r="Z191" s="15"/>
      <c r="AA191" s="32"/>
      <c r="AB191" s="62" t="str">
        <f t="shared" ref="AB191:AC196" si="205">IF(C191="n.a.","",IF(RANK(C191,C$191:C$197)=1,1,(RANK(C191,C$191:C$197)-1)/(COUNT(C$191:C$197)-1)*100))</f>
        <v/>
      </c>
      <c r="AC191" s="62">
        <f t="shared" si="205"/>
        <v>80</v>
      </c>
      <c r="AD191" s="62">
        <f t="shared" ref="AD191:AK196" si="206">IF(G191="n.a.","",IF(RANK(G191,G$191:G$197)=1,1,(RANK(G191,G$191:G$197)-1)/(COUNT(G$191:G$197)-1)*100))</f>
        <v>100</v>
      </c>
      <c r="AE191" s="62">
        <f t="shared" si="206"/>
        <v>80</v>
      </c>
      <c r="AF191" s="62">
        <f t="shared" si="206"/>
        <v>100</v>
      </c>
      <c r="AG191" s="62">
        <f t="shared" si="206"/>
        <v>60</v>
      </c>
      <c r="AH191" s="62" t="str">
        <f t="shared" si="206"/>
        <v/>
      </c>
      <c r="AI191" s="62">
        <f t="shared" si="206"/>
        <v>60</v>
      </c>
      <c r="AJ191" s="62">
        <f t="shared" si="206"/>
        <v>60</v>
      </c>
      <c r="AK191" s="62" t="str">
        <f t="shared" si="206"/>
        <v/>
      </c>
      <c r="AL191" s="64"/>
      <c r="AM191" s="62" t="str">
        <f t="shared" ref="AM191:AN196" si="207">IF($AA191="","",COUNT(C$191:C$197))</f>
        <v/>
      </c>
      <c r="AN191" s="62" t="str">
        <f t="shared" si="207"/>
        <v/>
      </c>
      <c r="AO191" s="62" t="str">
        <f t="shared" ref="AO191:AV196" si="208">IF($AA191="","",COUNT(G$191:G$197))</f>
        <v/>
      </c>
      <c r="AP191" s="62" t="str">
        <f t="shared" si="208"/>
        <v/>
      </c>
      <c r="AQ191" s="62" t="str">
        <f t="shared" si="208"/>
        <v/>
      </c>
      <c r="AR191" s="62" t="str">
        <f t="shared" si="208"/>
        <v/>
      </c>
      <c r="AS191" s="62" t="str">
        <f t="shared" si="208"/>
        <v/>
      </c>
      <c r="AT191" s="62" t="str">
        <f t="shared" si="208"/>
        <v/>
      </c>
      <c r="AU191" s="62" t="str">
        <f t="shared" si="208"/>
        <v/>
      </c>
      <c r="AV191" s="62" t="str">
        <f t="shared" si="208"/>
        <v/>
      </c>
      <c r="AW191" s="64"/>
      <c r="AX191" s="62" t="str">
        <f t="shared" ref="AX191:AY196" si="209">IF(C191="n.a.","",RANK(C191,C$191:C$197))</f>
        <v/>
      </c>
      <c r="AY191" s="62">
        <f t="shared" si="209"/>
        <v>5</v>
      </c>
      <c r="AZ191" s="62">
        <f t="shared" ref="AZ191:BG196" si="210">IF(G191="n.a.","",RANK(G191,G$191:G$197))</f>
        <v>6</v>
      </c>
      <c r="BA191" s="62">
        <f t="shared" si="210"/>
        <v>5</v>
      </c>
      <c r="BB191" s="62">
        <f t="shared" si="210"/>
        <v>6</v>
      </c>
      <c r="BC191" s="62">
        <f t="shared" si="210"/>
        <v>4</v>
      </c>
      <c r="BD191" s="62" t="str">
        <f t="shared" si="210"/>
        <v/>
      </c>
      <c r="BE191" s="62">
        <f t="shared" si="210"/>
        <v>4</v>
      </c>
      <c r="BF191" s="62">
        <f t="shared" si="210"/>
        <v>4</v>
      </c>
      <c r="BG191" s="62" t="str">
        <f t="shared" si="210"/>
        <v/>
      </c>
    </row>
    <row r="192" spans="1:59" x14ac:dyDescent="0.2">
      <c r="A192" s="17">
        <v>2</v>
      </c>
      <c r="B192" s="26" t="s">
        <v>170</v>
      </c>
      <c r="C192" s="25" t="s">
        <v>28</v>
      </c>
      <c r="D192" s="18">
        <f>(VLOOKUP($B192,'PRUlink Peer Performance'!$B$4:$K$223,D$119,))*100</f>
        <v>2.9907116030160501</v>
      </c>
      <c r="E192" s="18">
        <f>(VLOOKUP($B192,'PRUlink Peer Performance'!$B$4:$K$223,E$119,))*100</f>
        <v>0.32674558330987302</v>
      </c>
      <c r="F192" s="25" t="s">
        <v>28</v>
      </c>
      <c r="G192" s="18">
        <f>(VLOOKUP($B192,'PRUlink Peer Performance'!$B$4:$K$223,G$119,))*100</f>
        <v>0.32674558330987302</v>
      </c>
      <c r="H192" s="18">
        <f>(VLOOKUP($B192,'PRUlink Peer Performance'!$B$4:$K$223,H$119,))*100</f>
        <v>1.07174041267541</v>
      </c>
      <c r="I192" s="18">
        <f>(VLOOKUP($B192,'PRUlink Peer Performance'!$B$4:$K$223,I$119,))*100</f>
        <v>2.10210522755236</v>
      </c>
      <c r="J192" s="25">
        <f>(VLOOKUP($B192,'PRUlink Peer Performance'!$B$4:$K$223,J$119,))*100</f>
        <v>4.95419714618117</v>
      </c>
      <c r="K192" s="25" t="s">
        <v>28</v>
      </c>
      <c r="L192" s="25">
        <f>(VLOOKUP($B192,'PRUlink Peer Performance'!$B$4:$K$223,L$119,))*100</f>
        <v>5.05602781710133</v>
      </c>
      <c r="M192" s="25">
        <f>(VLOOKUP($B192,'PRUlink Peer Performance'!$B$4:$K$223,M$119,))*100</f>
        <v>5.4201853352139997</v>
      </c>
      <c r="N192" s="25" t="s">
        <v>28</v>
      </c>
      <c r="O192" s="19">
        <v>392.09100000000001</v>
      </c>
      <c r="P192" s="13"/>
      <c r="Q192" s="16"/>
      <c r="R192" s="15"/>
      <c r="S192" s="27"/>
      <c r="T192" s="15"/>
      <c r="U192" s="15"/>
      <c r="V192" s="15"/>
      <c r="W192" s="15"/>
      <c r="X192" s="15"/>
      <c r="Y192" s="15"/>
      <c r="Z192" s="15"/>
      <c r="AA192" s="26" t="s">
        <v>192</v>
      </c>
      <c r="AB192" s="65" t="str">
        <f t="shared" si="205"/>
        <v/>
      </c>
      <c r="AC192" s="66">
        <f t="shared" si="205"/>
        <v>1</v>
      </c>
      <c r="AD192" s="66">
        <f t="shared" si="206"/>
        <v>20</v>
      </c>
      <c r="AE192" s="66">
        <f t="shared" si="206"/>
        <v>1</v>
      </c>
      <c r="AF192" s="66">
        <f t="shared" si="206"/>
        <v>20</v>
      </c>
      <c r="AG192" s="66">
        <f t="shared" si="206"/>
        <v>1</v>
      </c>
      <c r="AH192" s="66" t="str">
        <f t="shared" si="206"/>
        <v/>
      </c>
      <c r="AI192" s="63">
        <f t="shared" si="206"/>
        <v>1</v>
      </c>
      <c r="AJ192" s="66">
        <f t="shared" si="206"/>
        <v>1</v>
      </c>
      <c r="AK192" s="67" t="str">
        <f t="shared" si="206"/>
        <v/>
      </c>
      <c r="AL192" s="64"/>
      <c r="AM192" s="65">
        <f t="shared" si="207"/>
        <v>0</v>
      </c>
      <c r="AN192" s="66">
        <f t="shared" si="207"/>
        <v>6</v>
      </c>
      <c r="AO192" s="66">
        <f t="shared" si="208"/>
        <v>6</v>
      </c>
      <c r="AP192" s="66">
        <f t="shared" si="208"/>
        <v>6</v>
      </c>
      <c r="AQ192" s="66">
        <f t="shared" si="208"/>
        <v>6</v>
      </c>
      <c r="AR192" s="66">
        <f t="shared" si="208"/>
        <v>6</v>
      </c>
      <c r="AS192" s="66">
        <f t="shared" si="208"/>
        <v>0</v>
      </c>
      <c r="AT192" s="63">
        <f t="shared" si="208"/>
        <v>6</v>
      </c>
      <c r="AU192" s="66">
        <f t="shared" si="208"/>
        <v>6</v>
      </c>
      <c r="AV192" s="67">
        <f t="shared" si="208"/>
        <v>0</v>
      </c>
      <c r="AW192" s="64"/>
      <c r="AX192" s="65" t="str">
        <f t="shared" si="209"/>
        <v/>
      </c>
      <c r="AY192" s="66">
        <f t="shared" si="209"/>
        <v>1</v>
      </c>
      <c r="AZ192" s="66">
        <f t="shared" si="210"/>
        <v>2</v>
      </c>
      <c r="BA192" s="66">
        <f t="shared" si="210"/>
        <v>1</v>
      </c>
      <c r="BB192" s="66">
        <f t="shared" si="210"/>
        <v>2</v>
      </c>
      <c r="BC192" s="66">
        <f t="shared" si="210"/>
        <v>1</v>
      </c>
      <c r="BD192" s="66" t="str">
        <f t="shared" si="210"/>
        <v/>
      </c>
      <c r="BE192" s="63">
        <f t="shared" si="210"/>
        <v>1</v>
      </c>
      <c r="BF192" s="66">
        <f t="shared" si="210"/>
        <v>1</v>
      </c>
      <c r="BG192" s="67" t="str">
        <f t="shared" si="210"/>
        <v/>
      </c>
    </row>
    <row r="193" spans="1:59" x14ac:dyDescent="0.2">
      <c r="A193" s="17">
        <v>3</v>
      </c>
      <c r="B193" s="10" t="s">
        <v>171</v>
      </c>
      <c r="C193" s="68" t="s">
        <v>28</v>
      </c>
      <c r="D193" s="69">
        <f>(VLOOKUP($B193,'PRUlink Peer Performance'!$B$4:$K$223,D$119,))*100</f>
        <v>2.5432681900860343</v>
      </c>
      <c r="E193" s="69">
        <f>(VLOOKUP($B193,'PRUlink Peer Performance'!$B$4:$K$223,E$119,))*100</f>
        <v>0.28721649614831257</v>
      </c>
      <c r="F193" s="68" t="s">
        <v>28</v>
      </c>
      <c r="G193" s="69">
        <f>(VLOOKUP($B193,'PRUlink Peer Performance'!$B$4:$K$223,G$119,))*100</f>
        <v>0.28721649614831257</v>
      </c>
      <c r="H193" s="69">
        <f>(VLOOKUP($B193,'PRUlink Peer Performance'!$B$4:$K$223,H$119,))*100</f>
        <v>0.90959959813563529</v>
      </c>
      <c r="I193" s="69">
        <f>(VLOOKUP($B193,'PRUlink Peer Performance'!$B$4:$K$223,I$119,))*100</f>
        <v>1.9019427169784553</v>
      </c>
      <c r="J193" s="69">
        <f>(VLOOKUP($B193,'PRUlink Peer Performance'!$B$4:$K$223,J$119,))*100</f>
        <v>4.2663136317048211</v>
      </c>
      <c r="K193" s="68" t="s">
        <v>28</v>
      </c>
      <c r="L193" s="69">
        <f>(VLOOKUP($B193,'PRUlink Peer Performance'!$B$4:$K$223,L$119,))*100</f>
        <v>4.5717559568528188</v>
      </c>
      <c r="M193" s="69">
        <f>(VLOOKUP($B193,'PRUlink Peer Performance'!$B$4:$K$223,M$119,))*100</f>
        <v>4.9204906578706575</v>
      </c>
      <c r="N193" s="68" t="s">
        <v>28</v>
      </c>
      <c r="O193" s="19">
        <v>86.870220000000003</v>
      </c>
      <c r="P193" s="13"/>
      <c r="Q193" s="16"/>
      <c r="R193" s="15"/>
      <c r="S193" s="27"/>
      <c r="T193" s="15"/>
      <c r="U193" s="15"/>
      <c r="V193" s="15"/>
      <c r="W193" s="15"/>
      <c r="X193" s="15"/>
      <c r="Y193" s="15"/>
      <c r="Z193" s="15"/>
      <c r="AA193" s="32"/>
      <c r="AB193" s="62" t="str">
        <f t="shared" si="205"/>
        <v/>
      </c>
      <c r="AC193" s="62">
        <f t="shared" si="205"/>
        <v>60</v>
      </c>
      <c r="AD193" s="62">
        <f t="shared" si="206"/>
        <v>40</v>
      </c>
      <c r="AE193" s="62">
        <f t="shared" si="206"/>
        <v>40</v>
      </c>
      <c r="AF193" s="62">
        <f t="shared" si="206"/>
        <v>40</v>
      </c>
      <c r="AG193" s="62">
        <f t="shared" si="206"/>
        <v>80</v>
      </c>
      <c r="AH193" s="62" t="str">
        <f t="shared" si="206"/>
        <v/>
      </c>
      <c r="AI193" s="62">
        <f t="shared" si="206"/>
        <v>20</v>
      </c>
      <c r="AJ193" s="62">
        <f t="shared" si="206"/>
        <v>20</v>
      </c>
      <c r="AK193" s="62" t="str">
        <f t="shared" si="206"/>
        <v/>
      </c>
      <c r="AL193" s="64"/>
      <c r="AM193" s="62" t="str">
        <f t="shared" si="207"/>
        <v/>
      </c>
      <c r="AN193" s="62" t="str">
        <f t="shared" si="207"/>
        <v/>
      </c>
      <c r="AO193" s="62" t="str">
        <f t="shared" si="208"/>
        <v/>
      </c>
      <c r="AP193" s="62" t="str">
        <f t="shared" si="208"/>
        <v/>
      </c>
      <c r="AQ193" s="62" t="str">
        <f t="shared" si="208"/>
        <v/>
      </c>
      <c r="AR193" s="62" t="str">
        <f t="shared" si="208"/>
        <v/>
      </c>
      <c r="AS193" s="62" t="str">
        <f t="shared" si="208"/>
        <v/>
      </c>
      <c r="AT193" s="62" t="str">
        <f t="shared" si="208"/>
        <v/>
      </c>
      <c r="AU193" s="62" t="str">
        <f t="shared" si="208"/>
        <v/>
      </c>
      <c r="AV193" s="62" t="str">
        <f t="shared" si="208"/>
        <v/>
      </c>
      <c r="AW193" s="64"/>
      <c r="AX193" s="62" t="str">
        <f t="shared" si="209"/>
        <v/>
      </c>
      <c r="AY193" s="62">
        <f t="shared" si="209"/>
        <v>4</v>
      </c>
      <c r="AZ193" s="62">
        <f t="shared" si="210"/>
        <v>3</v>
      </c>
      <c r="BA193" s="62">
        <f t="shared" si="210"/>
        <v>3</v>
      </c>
      <c r="BB193" s="62">
        <f t="shared" si="210"/>
        <v>3</v>
      </c>
      <c r="BC193" s="62">
        <f t="shared" si="210"/>
        <v>5</v>
      </c>
      <c r="BD193" s="62" t="str">
        <f t="shared" si="210"/>
        <v/>
      </c>
      <c r="BE193" s="62">
        <f t="shared" si="210"/>
        <v>2</v>
      </c>
      <c r="BF193" s="62">
        <f t="shared" si="210"/>
        <v>2</v>
      </c>
      <c r="BG193" s="62" t="str">
        <f t="shared" si="210"/>
        <v/>
      </c>
    </row>
    <row r="194" spans="1:59" x14ac:dyDescent="0.2">
      <c r="A194" s="17">
        <v>4</v>
      </c>
      <c r="B194" s="10" t="s">
        <v>1652</v>
      </c>
      <c r="C194" s="68" t="s">
        <v>28</v>
      </c>
      <c r="D194" s="69">
        <f>(VLOOKUP($B194,'PRUlink Peer Performance'!$B$4:$K$223,D$119,))*100</f>
        <v>2.4315411755016614</v>
      </c>
      <c r="E194" s="69">
        <f>(VLOOKUP($B194,'PRUlink Peer Performance'!$B$4:$K$223,E$119,))*100</f>
        <v>0.26773370116057738</v>
      </c>
      <c r="F194" s="68" t="s">
        <v>28</v>
      </c>
      <c r="G194" s="69">
        <f>(VLOOKUP($B194,'PRUlink Peer Performance'!$B$4:$K$223,G$119,))*100</f>
        <v>0.26773370116057738</v>
      </c>
      <c r="H194" s="69">
        <f>(VLOOKUP($B194,'PRUlink Peer Performance'!$B$4:$K$223,H$119,))*100</f>
        <v>0.78783326008240451</v>
      </c>
      <c r="I194" s="69">
        <f>(VLOOKUP($B194,'PRUlink Peer Performance'!$B$4:$K$223,I$119,))*100</f>
        <v>1.7107684342870133</v>
      </c>
      <c r="J194" s="69">
        <f>(VLOOKUP($B194,'PRUlink Peer Performance'!$B$4:$K$223,J$119,))*100</f>
        <v>4.0632172528096255</v>
      </c>
      <c r="K194" s="68" t="s">
        <v>28</v>
      </c>
      <c r="L194" s="69">
        <f>(VLOOKUP($B194,'PRUlink Peer Performance'!$B$4:$K$223,L$119,))*100</f>
        <v>4.3336846299595555</v>
      </c>
      <c r="M194" s="69">
        <f>(VLOOKUP($B194,'PRUlink Peer Performance'!$B$4:$K$223,M$119,))*100</f>
        <v>4.585677826931378</v>
      </c>
      <c r="N194" s="68" t="s">
        <v>28</v>
      </c>
      <c r="O194" s="19">
        <v>798.68319999999994</v>
      </c>
      <c r="P194" s="13"/>
      <c r="Q194" s="16"/>
      <c r="R194" s="15"/>
      <c r="S194" s="27"/>
      <c r="T194" s="15"/>
      <c r="U194" s="15"/>
      <c r="V194" s="15"/>
      <c r="W194" s="15"/>
      <c r="X194" s="15"/>
      <c r="Y194" s="15"/>
      <c r="Z194" s="15"/>
      <c r="AA194" s="32"/>
      <c r="AB194" s="62" t="str">
        <f t="shared" si="205"/>
        <v/>
      </c>
      <c r="AC194" s="62">
        <f t="shared" si="205"/>
        <v>100</v>
      </c>
      <c r="AD194" s="62">
        <f t="shared" si="206"/>
        <v>80</v>
      </c>
      <c r="AE194" s="62">
        <f t="shared" si="206"/>
        <v>100</v>
      </c>
      <c r="AF194" s="62">
        <f t="shared" si="206"/>
        <v>80</v>
      </c>
      <c r="AG194" s="62">
        <f t="shared" si="206"/>
        <v>100</v>
      </c>
      <c r="AH194" s="62" t="str">
        <f t="shared" si="206"/>
        <v/>
      </c>
      <c r="AI194" s="62">
        <f t="shared" si="206"/>
        <v>80</v>
      </c>
      <c r="AJ194" s="62">
        <f t="shared" si="206"/>
        <v>80</v>
      </c>
      <c r="AK194" s="62" t="str">
        <f t="shared" si="206"/>
        <v/>
      </c>
      <c r="AL194" s="64"/>
      <c r="AM194" s="62" t="str">
        <f t="shared" si="207"/>
        <v/>
      </c>
      <c r="AN194" s="62" t="str">
        <f t="shared" si="207"/>
        <v/>
      </c>
      <c r="AO194" s="62" t="str">
        <f t="shared" si="208"/>
        <v/>
      </c>
      <c r="AP194" s="62" t="str">
        <f t="shared" si="208"/>
        <v/>
      </c>
      <c r="AQ194" s="62" t="str">
        <f t="shared" si="208"/>
        <v/>
      </c>
      <c r="AR194" s="62" t="str">
        <f t="shared" si="208"/>
        <v/>
      </c>
      <c r="AS194" s="62" t="str">
        <f t="shared" si="208"/>
        <v/>
      </c>
      <c r="AT194" s="62" t="str">
        <f t="shared" si="208"/>
        <v/>
      </c>
      <c r="AU194" s="62" t="str">
        <f t="shared" si="208"/>
        <v/>
      </c>
      <c r="AV194" s="62" t="str">
        <f t="shared" si="208"/>
        <v/>
      </c>
      <c r="AW194" s="64"/>
      <c r="AX194" s="62" t="str">
        <f t="shared" si="209"/>
        <v/>
      </c>
      <c r="AY194" s="62">
        <f t="shared" si="209"/>
        <v>6</v>
      </c>
      <c r="AZ194" s="62">
        <f t="shared" si="210"/>
        <v>5</v>
      </c>
      <c r="BA194" s="62">
        <f t="shared" si="210"/>
        <v>6</v>
      </c>
      <c r="BB194" s="62">
        <f t="shared" si="210"/>
        <v>5</v>
      </c>
      <c r="BC194" s="62">
        <f t="shared" si="210"/>
        <v>6</v>
      </c>
      <c r="BD194" s="62" t="str">
        <f t="shared" si="210"/>
        <v/>
      </c>
      <c r="BE194" s="62">
        <f t="shared" si="210"/>
        <v>5</v>
      </c>
      <c r="BF194" s="62">
        <f t="shared" si="210"/>
        <v>5</v>
      </c>
      <c r="BG194" s="62" t="str">
        <f t="shared" si="210"/>
        <v/>
      </c>
    </row>
    <row r="195" spans="1:59" x14ac:dyDescent="0.2">
      <c r="A195" s="17">
        <v>5</v>
      </c>
      <c r="B195" s="10" t="s">
        <v>172</v>
      </c>
      <c r="C195" s="68" t="s">
        <v>28</v>
      </c>
      <c r="D195" s="69">
        <f>(VLOOKUP($B195,'PRUlink Peer Performance'!$B$4:$K$223,D$119,))*100</f>
        <v>2.9129484105842707</v>
      </c>
      <c r="E195" s="69">
        <f>(VLOOKUP($B195,'PRUlink Peer Performance'!$B$4:$K$223,E$119,))*100</f>
        <v>0.33670853474703222</v>
      </c>
      <c r="F195" s="68" t="s">
        <v>28</v>
      </c>
      <c r="G195" s="69">
        <f>(VLOOKUP($B195,'PRUlink Peer Performance'!$B$4:$K$223,G$119,))*100</f>
        <v>0.33670853474703222</v>
      </c>
      <c r="H195" s="69">
        <f>(VLOOKUP($B195,'PRUlink Peer Performance'!$B$4:$K$223,H$119,))*100</f>
        <v>1.0192853072782171</v>
      </c>
      <c r="I195" s="69">
        <f>(VLOOKUP($B195,'PRUlink Peer Performance'!$B$4:$K$223,I$119,))*100</f>
        <v>2.1168886879552318</v>
      </c>
      <c r="J195" s="69">
        <f>(VLOOKUP($B195,'PRUlink Peer Performance'!$B$4:$K$223,J$119,))*100</f>
        <v>4.6107718560931765</v>
      </c>
      <c r="K195" s="68" t="s">
        <v>28</v>
      </c>
      <c r="L195" s="69">
        <f>(VLOOKUP($B195,'PRUlink Peer Performance'!$B$4:$K$223,L$119,))*100</f>
        <v>4.4253455774896144</v>
      </c>
      <c r="M195" s="69">
        <f>(VLOOKUP($B195,'PRUlink Peer Performance'!$B$4:$K$223,M$119,))*100</f>
        <v>4.797075162014286</v>
      </c>
      <c r="N195" s="68" t="s">
        <v>28</v>
      </c>
      <c r="O195" s="19">
        <v>1044.6030000000001</v>
      </c>
      <c r="P195" s="13"/>
      <c r="Q195" s="16"/>
      <c r="R195" s="15"/>
      <c r="S195" s="27"/>
      <c r="T195" s="15"/>
      <c r="U195" s="15"/>
      <c r="V195" s="15"/>
      <c r="W195" s="15"/>
      <c r="X195" s="15"/>
      <c r="Y195" s="15"/>
      <c r="Z195" s="15"/>
      <c r="AA195" s="32"/>
      <c r="AB195" s="62" t="str">
        <f t="shared" si="205"/>
        <v/>
      </c>
      <c r="AC195" s="62">
        <f t="shared" si="205"/>
        <v>20</v>
      </c>
      <c r="AD195" s="62">
        <f t="shared" si="206"/>
        <v>1</v>
      </c>
      <c r="AE195" s="62">
        <f t="shared" si="206"/>
        <v>20</v>
      </c>
      <c r="AF195" s="62">
        <f t="shared" si="206"/>
        <v>1</v>
      </c>
      <c r="AG195" s="62">
        <f t="shared" si="206"/>
        <v>20</v>
      </c>
      <c r="AH195" s="62" t="str">
        <f t="shared" si="206"/>
        <v/>
      </c>
      <c r="AI195" s="62">
        <f t="shared" si="206"/>
        <v>40</v>
      </c>
      <c r="AJ195" s="62">
        <f t="shared" si="206"/>
        <v>40</v>
      </c>
      <c r="AK195" s="62" t="str">
        <f t="shared" si="206"/>
        <v/>
      </c>
      <c r="AL195" s="64"/>
      <c r="AM195" s="62" t="str">
        <f t="shared" si="207"/>
        <v/>
      </c>
      <c r="AN195" s="62" t="str">
        <f t="shared" si="207"/>
        <v/>
      </c>
      <c r="AO195" s="62" t="str">
        <f t="shared" si="208"/>
        <v/>
      </c>
      <c r="AP195" s="62" t="str">
        <f t="shared" si="208"/>
        <v/>
      </c>
      <c r="AQ195" s="62" t="str">
        <f t="shared" si="208"/>
        <v/>
      </c>
      <c r="AR195" s="62" t="str">
        <f t="shared" si="208"/>
        <v/>
      </c>
      <c r="AS195" s="62" t="str">
        <f t="shared" si="208"/>
        <v/>
      </c>
      <c r="AT195" s="62" t="str">
        <f t="shared" si="208"/>
        <v/>
      </c>
      <c r="AU195" s="62" t="str">
        <f t="shared" si="208"/>
        <v/>
      </c>
      <c r="AV195" s="62" t="str">
        <f t="shared" si="208"/>
        <v/>
      </c>
      <c r="AW195" s="64"/>
      <c r="AX195" s="62" t="str">
        <f t="shared" si="209"/>
        <v/>
      </c>
      <c r="AY195" s="62">
        <f t="shared" si="209"/>
        <v>2</v>
      </c>
      <c r="AZ195" s="62">
        <f t="shared" si="210"/>
        <v>1</v>
      </c>
      <c r="BA195" s="62">
        <f t="shared" si="210"/>
        <v>2</v>
      </c>
      <c r="BB195" s="62">
        <f t="shared" si="210"/>
        <v>1</v>
      </c>
      <c r="BC195" s="62">
        <f t="shared" si="210"/>
        <v>2</v>
      </c>
      <c r="BD195" s="62" t="str">
        <f t="shared" si="210"/>
        <v/>
      </c>
      <c r="BE195" s="62">
        <f t="shared" si="210"/>
        <v>3</v>
      </c>
      <c r="BF195" s="62">
        <f t="shared" si="210"/>
        <v>3</v>
      </c>
      <c r="BG195" s="62" t="str">
        <f t="shared" si="210"/>
        <v/>
      </c>
    </row>
    <row r="196" spans="1:59" x14ac:dyDescent="0.2">
      <c r="A196" s="17">
        <v>6</v>
      </c>
      <c r="B196" s="10" t="s">
        <v>173</v>
      </c>
      <c r="C196" s="68" t="s">
        <v>28</v>
      </c>
      <c r="D196" s="69">
        <f>(VLOOKUP($B196,'PRUlink Peer Performance'!$B$4:$K$223,D$119,))*100</f>
        <v>2.5940897542711783</v>
      </c>
      <c r="E196" s="69">
        <f>(VLOOKUP($B196,'PRUlink Peer Performance'!$B$4:$K$223,E$119,))*100</f>
        <v>0.28504064468450885</v>
      </c>
      <c r="F196" s="68" t="s">
        <v>28</v>
      </c>
      <c r="G196" s="69">
        <f>(VLOOKUP($B196,'PRUlink Peer Performance'!$B$4:$K$223,G$119,))*100</f>
        <v>0.28504064468450885</v>
      </c>
      <c r="H196" s="69">
        <f>(VLOOKUP($B196,'PRUlink Peer Performance'!$B$4:$K$223,H$119,))*100</f>
        <v>0.87991666076683295</v>
      </c>
      <c r="I196" s="69">
        <f>(VLOOKUP($B196,'PRUlink Peer Performance'!$B$4:$K$223,I$119,))*100</f>
        <v>1.8237687136636982</v>
      </c>
      <c r="J196" s="69">
        <f>(VLOOKUP($B196,'PRUlink Peer Performance'!$B$4:$K$223,J$119,))*100</f>
        <v>4.4068541760438729</v>
      </c>
      <c r="K196" s="68" t="s">
        <v>28</v>
      </c>
      <c r="L196" s="69">
        <f>(VLOOKUP($B196,'PRUlink Peer Performance'!$B$4:$K$223,L$119,))*100</f>
        <v>4.2335332330582176</v>
      </c>
      <c r="M196" s="69">
        <f>(VLOOKUP($B196,'PRUlink Peer Performance'!$B$4:$K$223,M$119,))*100</f>
        <v>4.3661354320140067</v>
      </c>
      <c r="N196" s="68" t="s">
        <v>28</v>
      </c>
      <c r="O196" s="19">
        <v>152.61860000000001</v>
      </c>
      <c r="P196" s="13"/>
      <c r="Q196" s="16"/>
      <c r="R196" s="15"/>
      <c r="S196" s="27"/>
      <c r="T196" s="15"/>
      <c r="U196" s="15"/>
      <c r="V196" s="15"/>
      <c r="W196" s="15"/>
      <c r="X196" s="15"/>
      <c r="Y196" s="15"/>
      <c r="Z196" s="15"/>
      <c r="AA196" s="32"/>
      <c r="AB196" s="62" t="str">
        <f t="shared" si="205"/>
        <v/>
      </c>
      <c r="AC196" s="62">
        <f t="shared" si="205"/>
        <v>40</v>
      </c>
      <c r="AD196" s="62">
        <f t="shared" si="206"/>
        <v>60</v>
      </c>
      <c r="AE196" s="62">
        <f t="shared" si="206"/>
        <v>60</v>
      </c>
      <c r="AF196" s="62">
        <f t="shared" si="206"/>
        <v>60</v>
      </c>
      <c r="AG196" s="62">
        <f t="shared" si="206"/>
        <v>40</v>
      </c>
      <c r="AH196" s="62" t="str">
        <f t="shared" si="206"/>
        <v/>
      </c>
      <c r="AI196" s="62">
        <f t="shared" si="206"/>
        <v>100</v>
      </c>
      <c r="AJ196" s="62">
        <f t="shared" si="206"/>
        <v>100</v>
      </c>
      <c r="AK196" s="62" t="str">
        <f t="shared" si="206"/>
        <v/>
      </c>
      <c r="AL196" s="64"/>
      <c r="AM196" s="62" t="str">
        <f t="shared" si="207"/>
        <v/>
      </c>
      <c r="AN196" s="62" t="str">
        <f t="shared" si="207"/>
        <v/>
      </c>
      <c r="AO196" s="62" t="str">
        <f t="shared" si="208"/>
        <v/>
      </c>
      <c r="AP196" s="62" t="str">
        <f t="shared" si="208"/>
        <v/>
      </c>
      <c r="AQ196" s="62" t="str">
        <f t="shared" si="208"/>
        <v/>
      </c>
      <c r="AR196" s="62" t="str">
        <f t="shared" si="208"/>
        <v/>
      </c>
      <c r="AS196" s="62" t="str">
        <f t="shared" si="208"/>
        <v/>
      </c>
      <c r="AT196" s="62" t="str">
        <f t="shared" si="208"/>
        <v/>
      </c>
      <c r="AU196" s="62" t="str">
        <f t="shared" si="208"/>
        <v/>
      </c>
      <c r="AV196" s="62" t="str">
        <f t="shared" si="208"/>
        <v/>
      </c>
      <c r="AW196" s="64"/>
      <c r="AX196" s="62" t="str">
        <f t="shared" si="209"/>
        <v/>
      </c>
      <c r="AY196" s="62">
        <f t="shared" si="209"/>
        <v>3</v>
      </c>
      <c r="AZ196" s="62">
        <f t="shared" si="210"/>
        <v>4</v>
      </c>
      <c r="BA196" s="62">
        <f t="shared" si="210"/>
        <v>4</v>
      </c>
      <c r="BB196" s="62">
        <f t="shared" si="210"/>
        <v>4</v>
      </c>
      <c r="BC196" s="62">
        <f t="shared" si="210"/>
        <v>3</v>
      </c>
      <c r="BD196" s="62" t="str">
        <f t="shared" si="210"/>
        <v/>
      </c>
      <c r="BE196" s="62">
        <f t="shared" si="210"/>
        <v>6</v>
      </c>
      <c r="BF196" s="62">
        <f t="shared" si="210"/>
        <v>6</v>
      </c>
      <c r="BG196" s="62" t="str">
        <f t="shared" si="210"/>
        <v/>
      </c>
    </row>
    <row r="197" spans="1:59" x14ac:dyDescent="0.2">
      <c r="A197" s="17"/>
      <c r="B197" s="10"/>
      <c r="C197" s="50"/>
      <c r="D197" s="11"/>
      <c r="E197" s="50"/>
      <c r="F197" s="50"/>
      <c r="G197" s="11"/>
      <c r="H197" s="11"/>
      <c r="I197" s="11"/>
      <c r="J197" s="11"/>
      <c r="K197" s="50"/>
      <c r="L197" s="11"/>
      <c r="M197" s="11"/>
      <c r="N197" s="50"/>
      <c r="O197" s="19">
        <v>316.48599999999999</v>
      </c>
      <c r="P197" s="13"/>
      <c r="Q197" s="16"/>
      <c r="R197" s="15"/>
      <c r="S197" s="27"/>
      <c r="T197" s="15"/>
      <c r="U197" s="15"/>
      <c r="V197" s="15"/>
      <c r="W197" s="15"/>
      <c r="X197" s="15"/>
      <c r="Y197" s="15"/>
      <c r="Z197" s="15"/>
      <c r="AA197" s="32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60"/>
      <c r="AM197" s="59"/>
      <c r="AN197" s="61"/>
      <c r="AO197" s="61"/>
      <c r="AP197" s="61"/>
      <c r="AQ197" s="61"/>
      <c r="AR197" s="61"/>
      <c r="AS197" s="61"/>
      <c r="AT197" s="61"/>
      <c r="AU197" s="61"/>
      <c r="AV197" s="61"/>
      <c r="AW197" s="60"/>
      <c r="AX197" s="59"/>
      <c r="AY197" s="61"/>
      <c r="AZ197" s="61"/>
      <c r="BA197" s="61"/>
      <c r="BB197" s="61"/>
      <c r="BC197" s="61"/>
      <c r="BD197" s="61"/>
      <c r="BE197" s="61"/>
      <c r="BF197" s="61"/>
      <c r="BG197" s="61"/>
    </row>
    <row r="198" spans="1:59" x14ac:dyDescent="0.2">
      <c r="A198" s="42" t="s">
        <v>192</v>
      </c>
      <c r="B198" s="45" t="s">
        <v>102</v>
      </c>
      <c r="C198" s="46" t="s">
        <v>117</v>
      </c>
      <c r="D198" s="46">
        <f>AVERAGE(D191:D197)</f>
        <v>2.6589348550447252</v>
      </c>
      <c r="E198" s="46">
        <f>AVERAGE(E191:E197)</f>
        <v>0.28917955736657008</v>
      </c>
      <c r="F198" s="46"/>
      <c r="G198" s="46">
        <f>AVERAGE(G191:G197)</f>
        <v>0.28917955736657008</v>
      </c>
      <c r="H198" s="46">
        <f>AVERAGE(H191:H197)</f>
        <v>0.91326522760136297</v>
      </c>
      <c r="I198" s="46">
        <f>AVERAGE(I191:I197)</f>
        <v>1.8853177394043827</v>
      </c>
      <c r="J198" s="46">
        <f>AVERAGE(J191:J197)</f>
        <v>4.4498211697709618</v>
      </c>
      <c r="K198" s="46"/>
      <c r="L198" s="46">
        <f>AVERAGE(L191:L197)</f>
        <v>4.4998618353980264</v>
      </c>
      <c r="M198" s="46">
        <f>AVERAGE(M191:M197)</f>
        <v>4.7857754630132341</v>
      </c>
      <c r="N198" s="46"/>
      <c r="O198" s="19">
        <v>907.86919999999998</v>
      </c>
      <c r="P198" s="13"/>
      <c r="Q198" s="16"/>
      <c r="R198" s="15"/>
      <c r="S198" s="27"/>
      <c r="T198" s="15"/>
      <c r="U198" s="15"/>
      <c r="V198" s="15"/>
      <c r="W198" s="15"/>
      <c r="X198" s="15"/>
      <c r="Y198" s="15"/>
      <c r="Z198" s="15"/>
      <c r="AA198" s="32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57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57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</row>
    <row r="200" spans="1:59" ht="15.75" x14ac:dyDescent="0.25">
      <c r="A200" s="5" t="s">
        <v>174</v>
      </c>
      <c r="B200" s="6"/>
      <c r="C200" s="34" t="s">
        <v>41</v>
      </c>
      <c r="D200" s="34"/>
      <c r="E200" s="34"/>
      <c r="F200" s="35"/>
      <c r="G200" s="35"/>
      <c r="H200" s="34"/>
      <c r="I200" s="34"/>
      <c r="J200" s="34"/>
      <c r="K200" s="34"/>
      <c r="L200" s="34"/>
      <c r="M200" s="34"/>
      <c r="N200" s="34"/>
      <c r="V200" s="1"/>
      <c r="W200" s="1"/>
      <c r="X200" s="1"/>
      <c r="Y200" s="1"/>
      <c r="Z200" s="1"/>
      <c r="AB200" s="36" t="s">
        <v>40</v>
      </c>
      <c r="AC200" s="37"/>
      <c r="AD200" s="37"/>
      <c r="AE200" s="37"/>
      <c r="AF200" s="37"/>
      <c r="AG200" s="38"/>
      <c r="AH200" s="37"/>
      <c r="AI200" s="36"/>
      <c r="AJ200" s="37"/>
      <c r="AK200" s="37"/>
      <c r="AL200" s="55"/>
      <c r="AM200" s="36"/>
      <c r="AN200" s="53"/>
      <c r="AO200" s="53"/>
      <c r="AP200" s="53"/>
      <c r="AQ200" s="53" t="s">
        <v>120</v>
      </c>
      <c r="AR200" s="53"/>
      <c r="AS200" s="53"/>
      <c r="AT200" s="53"/>
      <c r="AU200" s="53"/>
      <c r="AV200" s="54"/>
      <c r="AW200" s="55"/>
      <c r="AX200" s="36"/>
      <c r="AY200" s="53"/>
      <c r="AZ200" s="53"/>
      <c r="BA200" s="53"/>
      <c r="BB200" s="53" t="s">
        <v>119</v>
      </c>
      <c r="BC200" s="53"/>
      <c r="BD200" s="53"/>
      <c r="BE200" s="53"/>
      <c r="BF200" s="53"/>
      <c r="BG200" s="54"/>
    </row>
    <row r="201" spans="1:59" ht="15.75" x14ac:dyDescent="0.25">
      <c r="A201" s="8" t="s">
        <v>9</v>
      </c>
      <c r="B201" s="8" t="s">
        <v>10</v>
      </c>
      <c r="C201" s="8" t="s">
        <v>11</v>
      </c>
      <c r="D201" s="8" t="s">
        <v>1</v>
      </c>
      <c r="E201" s="8" t="s">
        <v>2</v>
      </c>
      <c r="F201" s="8" t="s">
        <v>3</v>
      </c>
      <c r="G201" s="8" t="s">
        <v>4</v>
      </c>
      <c r="H201" s="8" t="s">
        <v>5</v>
      </c>
      <c r="I201" s="8" t="s">
        <v>6</v>
      </c>
      <c r="J201" s="8" t="s">
        <v>7</v>
      </c>
      <c r="K201" s="8" t="s">
        <v>95</v>
      </c>
      <c r="L201" s="8" t="s">
        <v>42</v>
      </c>
      <c r="M201" s="8" t="s">
        <v>43</v>
      </c>
      <c r="N201" s="8" t="s">
        <v>97</v>
      </c>
      <c r="O201" s="8" t="s">
        <v>12</v>
      </c>
      <c r="P201" s="8"/>
      <c r="Q201" s="8" t="s">
        <v>13</v>
      </c>
      <c r="R201" s="8" t="s">
        <v>0</v>
      </c>
      <c r="S201" s="8" t="s">
        <v>14</v>
      </c>
      <c r="T201" s="8" t="s">
        <v>1</v>
      </c>
      <c r="U201" s="8" t="s">
        <v>2</v>
      </c>
      <c r="V201" s="8" t="s">
        <v>3</v>
      </c>
      <c r="W201" s="8" t="s">
        <v>4</v>
      </c>
      <c r="X201" s="8" t="s">
        <v>5</v>
      </c>
      <c r="Y201" s="8" t="s">
        <v>6</v>
      </c>
      <c r="Z201" s="8" t="s">
        <v>7</v>
      </c>
      <c r="AA201" s="31"/>
      <c r="AB201" s="8" t="s">
        <v>96</v>
      </c>
      <c r="AC201" s="8" t="s">
        <v>1</v>
      </c>
      <c r="AD201" s="8" t="s">
        <v>4</v>
      </c>
      <c r="AE201" s="8" t="s">
        <v>5</v>
      </c>
      <c r="AF201" s="8" t="s">
        <v>6</v>
      </c>
      <c r="AG201" s="8" t="s">
        <v>7</v>
      </c>
      <c r="AH201" s="8" t="s">
        <v>95</v>
      </c>
      <c r="AI201" s="8" t="s">
        <v>42</v>
      </c>
      <c r="AJ201" s="8" t="s">
        <v>43</v>
      </c>
      <c r="AK201" s="8" t="s">
        <v>97</v>
      </c>
      <c r="AL201" s="58"/>
      <c r="AM201" s="8" t="s">
        <v>96</v>
      </c>
      <c r="AN201" s="8" t="s">
        <v>1</v>
      </c>
      <c r="AO201" s="8" t="s">
        <v>4</v>
      </c>
      <c r="AP201" s="8" t="s">
        <v>5</v>
      </c>
      <c r="AQ201" s="8" t="s">
        <v>6</v>
      </c>
      <c r="AR201" s="8" t="s">
        <v>7</v>
      </c>
      <c r="AS201" s="8" t="s">
        <v>95</v>
      </c>
      <c r="AT201" s="8" t="s">
        <v>42</v>
      </c>
      <c r="AU201" s="8" t="s">
        <v>43</v>
      </c>
      <c r="AV201" s="52" t="s">
        <v>97</v>
      </c>
      <c r="AW201" s="58"/>
      <c r="AX201" s="8" t="s">
        <v>96</v>
      </c>
      <c r="AY201" s="8" t="s">
        <v>1</v>
      </c>
      <c r="AZ201" s="8" t="s">
        <v>4</v>
      </c>
      <c r="BA201" s="8" t="s">
        <v>5</v>
      </c>
      <c r="BB201" s="8" t="s">
        <v>6</v>
      </c>
      <c r="BC201" s="8" t="s">
        <v>7</v>
      </c>
      <c r="BD201" s="8" t="s">
        <v>95</v>
      </c>
      <c r="BE201" s="8" t="s">
        <v>42</v>
      </c>
      <c r="BF201" s="8" t="s">
        <v>43</v>
      </c>
      <c r="BG201" s="52" t="s">
        <v>97</v>
      </c>
    </row>
    <row r="202" spans="1:59" x14ac:dyDescent="0.2">
      <c r="A202" s="17">
        <v>1</v>
      </c>
      <c r="B202" s="10" t="s">
        <v>2495</v>
      </c>
      <c r="C202" s="68" t="s">
        <v>28</v>
      </c>
      <c r="D202" s="69">
        <f>(VLOOKUP($B202,'PRUlink Peer Performance'!$B$4:$K$223,D$119,))*100</f>
        <v>3.3143332469693032</v>
      </c>
      <c r="E202" s="69">
        <f>(VLOOKUP($B202,'PRUlink Peer Performance'!$B$4:$K$223,E$119,))*100</f>
        <v>0.23217971106523905</v>
      </c>
      <c r="F202" s="68" t="s">
        <v>28</v>
      </c>
      <c r="G202" s="69">
        <f>(VLOOKUP($B202,'PRUlink Peer Performance'!$B$4:$K$223,G$119,))*100</f>
        <v>0.23217971106523905</v>
      </c>
      <c r="H202" s="69">
        <f>(VLOOKUP($B202,'PRUlink Peer Performance'!$B$4:$K$223,H$119,))*100</f>
        <v>0.96146158151435568</v>
      </c>
      <c r="I202" s="69">
        <f>(VLOOKUP($B202,'PRUlink Peer Performance'!$B$4:$K$223,I$119,))*100</f>
        <v>2.220108475673932</v>
      </c>
      <c r="J202" s="69">
        <f>(VLOOKUP($B202,'PRUlink Peer Performance'!$B$4:$K$223,J$119,))*100</f>
        <v>5.3434000041712615</v>
      </c>
      <c r="K202" s="68" t="s">
        <v>28</v>
      </c>
      <c r="L202" s="69">
        <f>(VLOOKUP($B202,'PRUlink Peer Performance'!$B$4:$K$223,L$119,))*100</f>
        <v>5.0333700828506522</v>
      </c>
      <c r="M202" s="69">
        <f>(VLOOKUP($B202,'PRUlink Peer Performance'!$B$4:$K$223,M$119,))*100</f>
        <v>5.536165185105868</v>
      </c>
      <c r="N202" s="68" t="s">
        <v>28</v>
      </c>
      <c r="O202" s="12">
        <v>1192.924</v>
      </c>
      <c r="P202" s="13"/>
      <c r="Q202" s="14"/>
      <c r="R202" s="15"/>
      <c r="S202" s="27"/>
      <c r="T202" s="15"/>
      <c r="U202" s="15"/>
      <c r="V202" s="15"/>
      <c r="W202" s="15"/>
      <c r="X202" s="15"/>
      <c r="Y202" s="15"/>
      <c r="Z202" s="15"/>
      <c r="AA202" s="32"/>
      <c r="AB202" s="62" t="str">
        <f t="shared" ref="AB202:AC207" si="211">IF(C202="n.a.","",IF(RANK(C202,C$202:C$208)=1,1,(RANK(C202,C$202:C$208)-1)/(COUNT(C$202:C$208)-1)*100))</f>
        <v/>
      </c>
      <c r="AC202" s="62">
        <f t="shared" si="211"/>
        <v>20</v>
      </c>
      <c r="AD202" s="62">
        <f t="shared" ref="AD202:AK207" si="212">IF(G202="n.a.","",IF(RANK(G202,G$202:G$208)=1,1,(RANK(G202,G$202:G$208)-1)/(COUNT(G$202:G$208)-1)*100))</f>
        <v>80</v>
      </c>
      <c r="AE202" s="62">
        <f t="shared" si="212"/>
        <v>60</v>
      </c>
      <c r="AF202" s="62">
        <f t="shared" si="212"/>
        <v>60</v>
      </c>
      <c r="AG202" s="62">
        <f t="shared" si="212"/>
        <v>20</v>
      </c>
      <c r="AH202" s="62" t="str">
        <f t="shared" si="212"/>
        <v/>
      </c>
      <c r="AI202" s="62">
        <f t="shared" si="212"/>
        <v>20</v>
      </c>
      <c r="AJ202" s="62">
        <f t="shared" si="212"/>
        <v>20</v>
      </c>
      <c r="AK202" s="62" t="str">
        <f t="shared" si="212"/>
        <v/>
      </c>
      <c r="AL202" s="64"/>
      <c r="AM202" s="62" t="str">
        <f t="shared" ref="AM202:AN207" si="213">IF($AA202="","",COUNT(C$202:C$208))</f>
        <v/>
      </c>
      <c r="AN202" s="62" t="str">
        <f t="shared" si="213"/>
        <v/>
      </c>
      <c r="AO202" s="62" t="str">
        <f t="shared" ref="AO202:AV207" si="214">IF($AA202="","",COUNT(G$202:G$208))</f>
        <v/>
      </c>
      <c r="AP202" s="62" t="str">
        <f t="shared" si="214"/>
        <v/>
      </c>
      <c r="AQ202" s="62" t="str">
        <f t="shared" si="214"/>
        <v/>
      </c>
      <c r="AR202" s="62" t="str">
        <f t="shared" si="214"/>
        <v/>
      </c>
      <c r="AS202" s="62" t="str">
        <f t="shared" si="214"/>
        <v/>
      </c>
      <c r="AT202" s="62" t="str">
        <f t="shared" si="214"/>
        <v/>
      </c>
      <c r="AU202" s="62" t="str">
        <f t="shared" si="214"/>
        <v/>
      </c>
      <c r="AV202" s="62" t="str">
        <f t="shared" si="214"/>
        <v/>
      </c>
      <c r="AW202" s="64"/>
      <c r="AX202" s="62" t="str">
        <f t="shared" ref="AX202:AY207" si="215">IF(C202="n.a.","",RANK(C202,C$202:C$208))</f>
        <v/>
      </c>
      <c r="AY202" s="62">
        <f t="shared" si="215"/>
        <v>2</v>
      </c>
      <c r="AZ202" s="62">
        <f t="shared" ref="AZ202:BG207" si="216">IF(G202="n.a.","",RANK(G202,G$202:G$208))</f>
        <v>5</v>
      </c>
      <c r="BA202" s="62">
        <f t="shared" si="216"/>
        <v>4</v>
      </c>
      <c r="BB202" s="62">
        <f t="shared" si="216"/>
        <v>4</v>
      </c>
      <c r="BC202" s="62">
        <f t="shared" si="216"/>
        <v>2</v>
      </c>
      <c r="BD202" s="62" t="str">
        <f t="shared" si="216"/>
        <v/>
      </c>
      <c r="BE202" s="62">
        <f t="shared" si="216"/>
        <v>2</v>
      </c>
      <c r="BF202" s="62">
        <f t="shared" si="216"/>
        <v>2</v>
      </c>
      <c r="BG202" s="62" t="str">
        <f t="shared" si="216"/>
        <v/>
      </c>
    </row>
    <row r="203" spans="1:59" x14ac:dyDescent="0.2">
      <c r="A203" s="17">
        <v>2</v>
      </c>
      <c r="B203" s="26" t="s">
        <v>1306</v>
      </c>
      <c r="C203" s="25" t="s">
        <v>28</v>
      </c>
      <c r="D203" s="18">
        <f>(VLOOKUP($B203,'PRUlink Peer Performance'!$B$4:$K$223,D$119,))*100</f>
        <v>6.5084319276089309</v>
      </c>
      <c r="E203" s="18">
        <f>(VLOOKUP($B203,'PRUlink Peer Performance'!$B$4:$K$223,E$119,))*100</f>
        <v>1.2656771902058699</v>
      </c>
      <c r="F203" s="25" t="s">
        <v>28</v>
      </c>
      <c r="G203" s="18">
        <f>(VLOOKUP($B203,'PRUlink Peer Performance'!$B$4:$K$223,G$119,))*100</f>
        <v>1.2656771902058699</v>
      </c>
      <c r="H203" s="18">
        <f>(VLOOKUP($B203,'PRUlink Peer Performance'!$B$4:$K$223,H$119,))*100</f>
        <v>4.3854157774426898</v>
      </c>
      <c r="I203" s="18">
        <f>(VLOOKUP($B203,'PRUlink Peer Performance'!$B$4:$K$223,I$119,))*100</f>
        <v>4.5242143053881003</v>
      </c>
      <c r="J203" s="25">
        <f>(VLOOKUP($B203,'PRUlink Peer Performance'!$B$4:$K$223,J$119,))*100</f>
        <v>9.2592776443025393</v>
      </c>
      <c r="K203" s="25" t="s">
        <v>28</v>
      </c>
      <c r="L203" s="25">
        <f>(VLOOKUP($B203,'PRUlink Peer Performance'!$B$4:$K$223,L$119,))*100</f>
        <v>6.3906753043707605</v>
      </c>
      <c r="M203" s="25">
        <f>(VLOOKUP($B203,'PRUlink Peer Performance'!$B$4:$K$223,M$119,))*100</f>
        <v>7.45245843746223</v>
      </c>
      <c r="N203" s="70" t="s">
        <v>28</v>
      </c>
      <c r="O203" s="19">
        <v>392.09100000000001</v>
      </c>
      <c r="P203" s="13"/>
      <c r="Q203" s="16"/>
      <c r="R203" s="15"/>
      <c r="S203" s="27"/>
      <c r="T203" s="15"/>
      <c r="U203" s="15"/>
      <c r="V203" s="15"/>
      <c r="W203" s="15"/>
      <c r="X203" s="15"/>
      <c r="Y203" s="15"/>
      <c r="Z203" s="15"/>
      <c r="AA203" s="89" t="s">
        <v>200</v>
      </c>
      <c r="AB203" s="65" t="str">
        <f t="shared" si="211"/>
        <v/>
      </c>
      <c r="AC203" s="66">
        <f t="shared" si="211"/>
        <v>1</v>
      </c>
      <c r="AD203" s="66">
        <f t="shared" si="212"/>
        <v>1</v>
      </c>
      <c r="AE203" s="66">
        <f t="shared" si="212"/>
        <v>1</v>
      </c>
      <c r="AF203" s="66">
        <f t="shared" si="212"/>
        <v>1</v>
      </c>
      <c r="AG203" s="66">
        <f t="shared" si="212"/>
        <v>1</v>
      </c>
      <c r="AH203" s="66" t="str">
        <f t="shared" si="212"/>
        <v/>
      </c>
      <c r="AI203" s="63">
        <f t="shared" si="212"/>
        <v>1</v>
      </c>
      <c r="AJ203" s="66">
        <f t="shared" si="212"/>
        <v>1</v>
      </c>
      <c r="AK203" s="67" t="str">
        <f t="shared" si="212"/>
        <v/>
      </c>
      <c r="AL203" s="64"/>
      <c r="AM203" s="65">
        <f t="shared" si="213"/>
        <v>0</v>
      </c>
      <c r="AN203" s="66">
        <f t="shared" si="213"/>
        <v>6</v>
      </c>
      <c r="AO203" s="66">
        <f t="shared" si="214"/>
        <v>6</v>
      </c>
      <c r="AP203" s="66">
        <f t="shared" si="214"/>
        <v>6</v>
      </c>
      <c r="AQ203" s="66">
        <f t="shared" si="214"/>
        <v>6</v>
      </c>
      <c r="AR203" s="66">
        <f t="shared" si="214"/>
        <v>6</v>
      </c>
      <c r="AS203" s="66">
        <f t="shared" si="214"/>
        <v>0</v>
      </c>
      <c r="AT203" s="63">
        <f t="shared" si="214"/>
        <v>6</v>
      </c>
      <c r="AU203" s="66">
        <f t="shared" si="214"/>
        <v>6</v>
      </c>
      <c r="AV203" s="67">
        <f t="shared" si="214"/>
        <v>0</v>
      </c>
      <c r="AW203" s="64"/>
      <c r="AX203" s="65" t="str">
        <f t="shared" si="215"/>
        <v/>
      </c>
      <c r="AY203" s="66">
        <f t="shared" si="215"/>
        <v>1</v>
      </c>
      <c r="AZ203" s="66">
        <f t="shared" si="216"/>
        <v>1</v>
      </c>
      <c r="BA203" s="66">
        <f t="shared" si="216"/>
        <v>1</v>
      </c>
      <c r="BB203" s="66">
        <f t="shared" si="216"/>
        <v>1</v>
      </c>
      <c r="BC203" s="66">
        <f t="shared" si="216"/>
        <v>1</v>
      </c>
      <c r="BD203" s="66" t="str">
        <f t="shared" si="216"/>
        <v/>
      </c>
      <c r="BE203" s="63">
        <f t="shared" si="216"/>
        <v>1</v>
      </c>
      <c r="BF203" s="66">
        <f t="shared" si="216"/>
        <v>1</v>
      </c>
      <c r="BG203" s="67" t="str">
        <f t="shared" si="216"/>
        <v/>
      </c>
    </row>
    <row r="204" spans="1:59" x14ac:dyDescent="0.2">
      <c r="A204" s="17">
        <v>3</v>
      </c>
      <c r="B204" s="10" t="s">
        <v>175</v>
      </c>
      <c r="C204" s="68" t="s">
        <v>28</v>
      </c>
      <c r="D204" s="69">
        <f>(VLOOKUP($B204,'PRUlink Peer Performance'!$B$4:$K$223,D$119,))*100</f>
        <v>3.0576505630995676</v>
      </c>
      <c r="E204" s="69">
        <f>(VLOOKUP($B204,'PRUlink Peer Performance'!$B$4:$K$223,E$119,))*100</f>
        <v>0.45172316811976643</v>
      </c>
      <c r="F204" s="68" t="s">
        <v>28</v>
      </c>
      <c r="G204" s="69">
        <f>(VLOOKUP($B204,'PRUlink Peer Performance'!$B$4:$K$223,G$119,))*100</f>
        <v>0.45172316811976643</v>
      </c>
      <c r="H204" s="69">
        <f>(VLOOKUP($B204,'PRUlink Peer Performance'!$B$4:$K$223,H$119,))*100</f>
        <v>1.3073663724074036</v>
      </c>
      <c r="I204" s="69">
        <f>(VLOOKUP($B204,'PRUlink Peer Performance'!$B$4:$K$223,I$119,))*100</f>
        <v>2.2596232199410649</v>
      </c>
      <c r="J204" s="69">
        <f>(VLOOKUP($B204,'PRUlink Peer Performance'!$B$4:$K$223,J$119,))*100</f>
        <v>4.6911921210700092</v>
      </c>
      <c r="K204" s="68" t="s">
        <v>28</v>
      </c>
      <c r="L204" s="69">
        <f>(VLOOKUP($B204,'PRUlink Peer Performance'!$B$4:$K$223,L$119,))*100</f>
        <v>4.4882129099134804</v>
      </c>
      <c r="M204" s="69">
        <f>(VLOOKUP($B204,'PRUlink Peer Performance'!$B$4:$K$223,M$119,))*100</f>
        <v>4.9348539780836864</v>
      </c>
      <c r="N204" s="68" t="s">
        <v>28</v>
      </c>
      <c r="O204" s="19">
        <v>86.870220000000003</v>
      </c>
      <c r="P204" s="13"/>
      <c r="Q204" s="16"/>
      <c r="R204" s="15"/>
      <c r="S204" s="27"/>
      <c r="T204" s="15"/>
      <c r="U204" s="15"/>
      <c r="V204" s="15"/>
      <c r="W204" s="15"/>
      <c r="X204" s="15"/>
      <c r="Y204" s="15"/>
      <c r="Z204" s="15"/>
      <c r="AA204" s="32"/>
      <c r="AB204" s="62" t="str">
        <f t="shared" si="211"/>
        <v/>
      </c>
      <c r="AC204" s="62">
        <f t="shared" si="211"/>
        <v>40</v>
      </c>
      <c r="AD204" s="62">
        <f t="shared" si="212"/>
        <v>20</v>
      </c>
      <c r="AE204" s="62">
        <f t="shared" si="212"/>
        <v>20</v>
      </c>
      <c r="AF204" s="62">
        <f t="shared" si="212"/>
        <v>40</v>
      </c>
      <c r="AG204" s="62">
        <f t="shared" si="212"/>
        <v>40</v>
      </c>
      <c r="AH204" s="62" t="str">
        <f t="shared" si="212"/>
        <v/>
      </c>
      <c r="AI204" s="62">
        <f t="shared" si="212"/>
        <v>40</v>
      </c>
      <c r="AJ204" s="62">
        <f t="shared" si="212"/>
        <v>40</v>
      </c>
      <c r="AK204" s="62" t="str">
        <f t="shared" si="212"/>
        <v/>
      </c>
      <c r="AL204" s="64"/>
      <c r="AM204" s="62" t="str">
        <f t="shared" si="213"/>
        <v/>
      </c>
      <c r="AN204" s="62" t="str">
        <f t="shared" si="213"/>
        <v/>
      </c>
      <c r="AO204" s="62" t="str">
        <f t="shared" si="214"/>
        <v/>
      </c>
      <c r="AP204" s="62" t="str">
        <f t="shared" si="214"/>
        <v/>
      </c>
      <c r="AQ204" s="62" t="str">
        <f t="shared" si="214"/>
        <v/>
      </c>
      <c r="AR204" s="62" t="str">
        <f t="shared" si="214"/>
        <v/>
      </c>
      <c r="AS204" s="62" t="str">
        <f t="shared" si="214"/>
        <v/>
      </c>
      <c r="AT204" s="62" t="str">
        <f t="shared" si="214"/>
        <v/>
      </c>
      <c r="AU204" s="62" t="str">
        <f t="shared" si="214"/>
        <v/>
      </c>
      <c r="AV204" s="62" t="str">
        <f t="shared" si="214"/>
        <v/>
      </c>
      <c r="AW204" s="64"/>
      <c r="AX204" s="62" t="str">
        <f t="shared" si="215"/>
        <v/>
      </c>
      <c r="AY204" s="62">
        <f t="shared" si="215"/>
        <v>3</v>
      </c>
      <c r="AZ204" s="62">
        <f t="shared" si="216"/>
        <v>2</v>
      </c>
      <c r="BA204" s="62">
        <f t="shared" si="216"/>
        <v>2</v>
      </c>
      <c r="BB204" s="62">
        <f t="shared" si="216"/>
        <v>3</v>
      </c>
      <c r="BC204" s="62">
        <f t="shared" si="216"/>
        <v>3</v>
      </c>
      <c r="BD204" s="62" t="str">
        <f t="shared" si="216"/>
        <v/>
      </c>
      <c r="BE204" s="62">
        <f t="shared" si="216"/>
        <v>3</v>
      </c>
      <c r="BF204" s="62">
        <f t="shared" si="216"/>
        <v>3</v>
      </c>
      <c r="BG204" s="62" t="str">
        <f t="shared" si="216"/>
        <v/>
      </c>
    </row>
    <row r="205" spans="1:59" x14ac:dyDescent="0.2">
      <c r="A205" s="17">
        <v>4</v>
      </c>
      <c r="B205" s="10" t="s">
        <v>176</v>
      </c>
      <c r="C205" s="68" t="s">
        <v>28</v>
      </c>
      <c r="D205" s="69">
        <f>(VLOOKUP($B205,'PRUlink Peer Performance'!$B$4:$K$223,D$119,))*100</f>
        <v>1.9216258640156303</v>
      </c>
      <c r="E205" s="69">
        <f>(VLOOKUP($B205,'PRUlink Peer Performance'!$B$4:$K$223,E$119,))*100</f>
        <v>0.23019135672077695</v>
      </c>
      <c r="F205" s="68" t="s">
        <v>28</v>
      </c>
      <c r="G205" s="69">
        <f>(VLOOKUP($B205,'PRUlink Peer Performance'!$B$4:$K$223,G$119,))*100</f>
        <v>0.23019135672077695</v>
      </c>
      <c r="H205" s="69">
        <f>(VLOOKUP($B205,'PRUlink Peer Performance'!$B$4:$K$223,H$119,))*100</f>
        <v>0.68500231235888442</v>
      </c>
      <c r="I205" s="69">
        <f>(VLOOKUP($B205,'PRUlink Peer Performance'!$B$4:$K$223,I$119,))*100</f>
        <v>1.3988964444030527</v>
      </c>
      <c r="J205" s="69">
        <f>(VLOOKUP($B205,'PRUlink Peer Performance'!$B$4:$K$223,J$119,))*100</f>
        <v>3.0029110704167472</v>
      </c>
      <c r="K205" s="68" t="s">
        <v>28</v>
      </c>
      <c r="L205" s="69">
        <f>(VLOOKUP($B205,'PRUlink Peer Performance'!$B$4:$K$223,L$119,))*100</f>
        <v>3.580760890072554</v>
      </c>
      <c r="M205" s="69">
        <f>(VLOOKUP($B205,'PRUlink Peer Performance'!$B$4:$K$223,M$119,))*100</f>
        <v>4.1637645328113537</v>
      </c>
      <c r="N205" s="68" t="s">
        <v>28</v>
      </c>
      <c r="O205" s="19">
        <v>798.68319999999994</v>
      </c>
      <c r="P205" s="13"/>
      <c r="Q205" s="16"/>
      <c r="R205" s="15"/>
      <c r="S205" s="27"/>
      <c r="T205" s="15"/>
      <c r="U205" s="15"/>
      <c r="V205" s="15"/>
      <c r="W205" s="15"/>
      <c r="X205" s="15"/>
      <c r="Y205" s="15"/>
      <c r="Z205" s="15"/>
      <c r="AA205" s="32"/>
      <c r="AB205" s="62" t="str">
        <f t="shared" si="211"/>
        <v/>
      </c>
      <c r="AC205" s="62">
        <f t="shared" si="211"/>
        <v>100</v>
      </c>
      <c r="AD205" s="62">
        <f t="shared" si="212"/>
        <v>100</v>
      </c>
      <c r="AE205" s="62">
        <f t="shared" si="212"/>
        <v>100</v>
      </c>
      <c r="AF205" s="62">
        <f t="shared" si="212"/>
        <v>100</v>
      </c>
      <c r="AG205" s="62">
        <f t="shared" si="212"/>
        <v>100</v>
      </c>
      <c r="AH205" s="62" t="str">
        <f t="shared" si="212"/>
        <v/>
      </c>
      <c r="AI205" s="62">
        <f t="shared" si="212"/>
        <v>100</v>
      </c>
      <c r="AJ205" s="62">
        <f t="shared" si="212"/>
        <v>80</v>
      </c>
      <c r="AK205" s="62" t="str">
        <f t="shared" si="212"/>
        <v/>
      </c>
      <c r="AL205" s="64"/>
      <c r="AM205" s="62" t="str">
        <f t="shared" si="213"/>
        <v/>
      </c>
      <c r="AN205" s="62" t="str">
        <f t="shared" si="213"/>
        <v/>
      </c>
      <c r="AO205" s="62" t="str">
        <f t="shared" si="214"/>
        <v/>
      </c>
      <c r="AP205" s="62" t="str">
        <f t="shared" si="214"/>
        <v/>
      </c>
      <c r="AQ205" s="62" t="str">
        <f t="shared" si="214"/>
        <v/>
      </c>
      <c r="AR205" s="62" t="str">
        <f t="shared" si="214"/>
        <v/>
      </c>
      <c r="AS205" s="62" t="str">
        <f t="shared" si="214"/>
        <v/>
      </c>
      <c r="AT205" s="62" t="str">
        <f t="shared" si="214"/>
        <v/>
      </c>
      <c r="AU205" s="62" t="str">
        <f t="shared" si="214"/>
        <v/>
      </c>
      <c r="AV205" s="62" t="str">
        <f t="shared" si="214"/>
        <v/>
      </c>
      <c r="AW205" s="64"/>
      <c r="AX205" s="62" t="str">
        <f t="shared" si="215"/>
        <v/>
      </c>
      <c r="AY205" s="62">
        <f t="shared" si="215"/>
        <v>6</v>
      </c>
      <c r="AZ205" s="62">
        <f t="shared" si="216"/>
        <v>6</v>
      </c>
      <c r="BA205" s="62">
        <f t="shared" si="216"/>
        <v>6</v>
      </c>
      <c r="BB205" s="62">
        <f t="shared" si="216"/>
        <v>6</v>
      </c>
      <c r="BC205" s="62">
        <f t="shared" si="216"/>
        <v>6</v>
      </c>
      <c r="BD205" s="62" t="str">
        <f t="shared" si="216"/>
        <v/>
      </c>
      <c r="BE205" s="62">
        <f t="shared" si="216"/>
        <v>6</v>
      </c>
      <c r="BF205" s="62">
        <f t="shared" si="216"/>
        <v>5</v>
      </c>
      <c r="BG205" s="62" t="str">
        <f t="shared" si="216"/>
        <v/>
      </c>
    </row>
    <row r="206" spans="1:59" x14ac:dyDescent="0.2">
      <c r="A206" s="17">
        <v>5</v>
      </c>
      <c r="B206" s="10" t="s">
        <v>1653</v>
      </c>
      <c r="C206" s="68" t="s">
        <v>28</v>
      </c>
      <c r="D206" s="69">
        <f>(VLOOKUP($B206,'PRUlink Peer Performance'!$B$4:$K$223,D$119,))*100</f>
        <v>2.3846746821232001</v>
      </c>
      <c r="E206" s="69">
        <f>(VLOOKUP($B206,'PRUlink Peer Performance'!$B$4:$K$223,E$119,))*100</f>
        <v>0.23692626730562605</v>
      </c>
      <c r="F206" s="68" t="s">
        <v>28</v>
      </c>
      <c r="G206" s="69">
        <f>(VLOOKUP($B206,'PRUlink Peer Performance'!$B$4:$K$223,G$119,))*100</f>
        <v>0.23692626730562605</v>
      </c>
      <c r="H206" s="69">
        <f>(VLOOKUP($B206,'PRUlink Peer Performance'!$B$4:$K$223,H$119,))*100</f>
        <v>0.77696425526900814</v>
      </c>
      <c r="I206" s="69">
        <f>(VLOOKUP($B206,'PRUlink Peer Performance'!$B$4:$K$223,I$119,))*100</f>
        <v>1.7076051814076454</v>
      </c>
      <c r="J206" s="69">
        <f>(VLOOKUP($B206,'PRUlink Peer Performance'!$B$4:$K$223,J$119,))*100</f>
        <v>3.8258393276820124</v>
      </c>
      <c r="K206" s="68" t="s">
        <v>28</v>
      </c>
      <c r="L206" s="69">
        <f>(VLOOKUP($B206,'PRUlink Peer Performance'!$B$4:$K$223,L$119,))*100</f>
        <v>4.0865765166690604</v>
      </c>
      <c r="M206" s="69">
        <f>(VLOOKUP($B206,'PRUlink Peer Performance'!$B$4:$K$223,M$119,))*100</f>
        <v>4.3341507532382417</v>
      </c>
      <c r="N206" s="68" t="s">
        <v>28</v>
      </c>
      <c r="O206" s="19">
        <v>1044.6030000000001</v>
      </c>
      <c r="P206" s="13"/>
      <c r="Q206" s="16"/>
      <c r="R206" s="15"/>
      <c r="S206" s="27"/>
      <c r="T206" s="15"/>
      <c r="U206" s="15"/>
      <c r="V206" s="15"/>
      <c r="W206" s="15"/>
      <c r="X206" s="15"/>
      <c r="Y206" s="15"/>
      <c r="Z206" s="15"/>
      <c r="AA206" s="32"/>
      <c r="AB206" s="62" t="str">
        <f t="shared" si="211"/>
        <v/>
      </c>
      <c r="AC206" s="62">
        <f t="shared" si="211"/>
        <v>80</v>
      </c>
      <c r="AD206" s="62">
        <f t="shared" si="212"/>
        <v>60</v>
      </c>
      <c r="AE206" s="62">
        <f t="shared" si="212"/>
        <v>80</v>
      </c>
      <c r="AF206" s="62">
        <f t="shared" si="212"/>
        <v>80</v>
      </c>
      <c r="AG206" s="62">
        <f t="shared" si="212"/>
        <v>80</v>
      </c>
      <c r="AH206" s="62" t="str">
        <f t="shared" si="212"/>
        <v/>
      </c>
      <c r="AI206" s="62">
        <f t="shared" si="212"/>
        <v>60</v>
      </c>
      <c r="AJ206" s="62">
        <f t="shared" si="212"/>
        <v>60</v>
      </c>
      <c r="AK206" s="62" t="str">
        <f t="shared" si="212"/>
        <v/>
      </c>
      <c r="AL206" s="64"/>
      <c r="AM206" s="62" t="str">
        <f t="shared" si="213"/>
        <v/>
      </c>
      <c r="AN206" s="62" t="str">
        <f t="shared" si="213"/>
        <v/>
      </c>
      <c r="AO206" s="62" t="str">
        <f t="shared" si="214"/>
        <v/>
      </c>
      <c r="AP206" s="62" t="str">
        <f t="shared" si="214"/>
        <v/>
      </c>
      <c r="AQ206" s="62" t="str">
        <f t="shared" si="214"/>
        <v/>
      </c>
      <c r="AR206" s="62" t="str">
        <f t="shared" si="214"/>
        <v/>
      </c>
      <c r="AS206" s="62" t="str">
        <f t="shared" si="214"/>
        <v/>
      </c>
      <c r="AT206" s="62" t="str">
        <f t="shared" si="214"/>
        <v/>
      </c>
      <c r="AU206" s="62" t="str">
        <f t="shared" si="214"/>
        <v/>
      </c>
      <c r="AV206" s="62" t="str">
        <f t="shared" si="214"/>
        <v/>
      </c>
      <c r="AW206" s="64"/>
      <c r="AX206" s="62" t="str">
        <f t="shared" si="215"/>
        <v/>
      </c>
      <c r="AY206" s="62">
        <f t="shared" si="215"/>
        <v>5</v>
      </c>
      <c r="AZ206" s="62">
        <f t="shared" si="216"/>
        <v>4</v>
      </c>
      <c r="BA206" s="62">
        <f t="shared" si="216"/>
        <v>5</v>
      </c>
      <c r="BB206" s="62">
        <f t="shared" si="216"/>
        <v>5</v>
      </c>
      <c r="BC206" s="62">
        <f t="shared" si="216"/>
        <v>5</v>
      </c>
      <c r="BD206" s="62" t="str">
        <f t="shared" si="216"/>
        <v/>
      </c>
      <c r="BE206" s="62">
        <f t="shared" si="216"/>
        <v>4</v>
      </c>
      <c r="BF206" s="62">
        <f t="shared" si="216"/>
        <v>4</v>
      </c>
      <c r="BG206" s="62" t="str">
        <f t="shared" si="216"/>
        <v/>
      </c>
    </row>
    <row r="207" spans="1:59" x14ac:dyDescent="0.2">
      <c r="A207" s="17">
        <v>6</v>
      </c>
      <c r="B207" s="10" t="s">
        <v>177</v>
      </c>
      <c r="C207" s="68" t="s">
        <v>28</v>
      </c>
      <c r="D207" s="69">
        <f>(VLOOKUP($B207,'PRUlink Peer Performance'!$B$4:$K$223,D$119,))*100</f>
        <v>2.8432058896592283</v>
      </c>
      <c r="E207" s="69">
        <f>(VLOOKUP($B207,'PRUlink Peer Performance'!$B$4:$K$223,E$119,))*100</f>
        <v>0.35478966041562199</v>
      </c>
      <c r="F207" s="68" t="s">
        <v>28</v>
      </c>
      <c r="G207" s="69">
        <f>(VLOOKUP($B207,'PRUlink Peer Performance'!$B$4:$K$223,G$119,))*100</f>
        <v>0.35478966041562199</v>
      </c>
      <c r="H207" s="69">
        <f>(VLOOKUP($B207,'PRUlink Peer Performance'!$B$4:$K$223,H$119,))*100</f>
        <v>1.1790147228722958</v>
      </c>
      <c r="I207" s="69">
        <f>(VLOOKUP($B207,'PRUlink Peer Performance'!$B$4:$K$223,I$119,))*100</f>
        <v>2.2666027905862585</v>
      </c>
      <c r="J207" s="69">
        <f>(VLOOKUP($B207,'PRUlink Peer Performance'!$B$4:$K$223,J$119,))*100</f>
        <v>4.290872449408023</v>
      </c>
      <c r="K207" s="68" t="s">
        <v>28</v>
      </c>
      <c r="L207" s="69">
        <f>(VLOOKUP($B207,'PRUlink Peer Performance'!$B$4:$K$223,L$119,))*100</f>
        <v>3.9351978804674559</v>
      </c>
      <c r="M207" s="69">
        <f>(VLOOKUP($B207,'PRUlink Peer Performance'!$B$4:$K$223,M$119,))*100</f>
        <v>3.7713981986040146</v>
      </c>
      <c r="N207" s="68" t="s">
        <v>28</v>
      </c>
      <c r="O207" s="19">
        <v>152.61860000000001</v>
      </c>
      <c r="P207" s="13"/>
      <c r="Q207" s="16"/>
      <c r="R207" s="15"/>
      <c r="S207" s="27"/>
      <c r="T207" s="15"/>
      <c r="U207" s="15"/>
      <c r="V207" s="15"/>
      <c r="W207" s="15"/>
      <c r="X207" s="15"/>
      <c r="Y207" s="15"/>
      <c r="Z207" s="15"/>
      <c r="AA207" s="32"/>
      <c r="AB207" s="62" t="str">
        <f t="shared" si="211"/>
        <v/>
      </c>
      <c r="AC207" s="62">
        <f t="shared" si="211"/>
        <v>60</v>
      </c>
      <c r="AD207" s="62">
        <f t="shared" si="212"/>
        <v>40</v>
      </c>
      <c r="AE207" s="62">
        <f t="shared" si="212"/>
        <v>40</v>
      </c>
      <c r="AF207" s="62">
        <f t="shared" si="212"/>
        <v>20</v>
      </c>
      <c r="AG207" s="62">
        <f t="shared" si="212"/>
        <v>60</v>
      </c>
      <c r="AH207" s="62" t="str">
        <f t="shared" si="212"/>
        <v/>
      </c>
      <c r="AI207" s="62">
        <f t="shared" si="212"/>
        <v>80</v>
      </c>
      <c r="AJ207" s="62">
        <f t="shared" si="212"/>
        <v>100</v>
      </c>
      <c r="AK207" s="62" t="str">
        <f t="shared" si="212"/>
        <v/>
      </c>
      <c r="AL207" s="64"/>
      <c r="AM207" s="62" t="str">
        <f t="shared" si="213"/>
        <v/>
      </c>
      <c r="AN207" s="62" t="str">
        <f t="shared" si="213"/>
        <v/>
      </c>
      <c r="AO207" s="62" t="str">
        <f t="shared" si="214"/>
        <v/>
      </c>
      <c r="AP207" s="62" t="str">
        <f t="shared" si="214"/>
        <v/>
      </c>
      <c r="AQ207" s="62" t="str">
        <f t="shared" si="214"/>
        <v/>
      </c>
      <c r="AR207" s="62" t="str">
        <f t="shared" si="214"/>
        <v/>
      </c>
      <c r="AS207" s="62" t="str">
        <f t="shared" si="214"/>
        <v/>
      </c>
      <c r="AT207" s="62" t="str">
        <f t="shared" si="214"/>
        <v/>
      </c>
      <c r="AU207" s="62" t="str">
        <f t="shared" si="214"/>
        <v/>
      </c>
      <c r="AV207" s="62" t="str">
        <f t="shared" si="214"/>
        <v/>
      </c>
      <c r="AW207" s="64"/>
      <c r="AX207" s="62" t="str">
        <f t="shared" si="215"/>
        <v/>
      </c>
      <c r="AY207" s="62">
        <f t="shared" si="215"/>
        <v>4</v>
      </c>
      <c r="AZ207" s="62">
        <f t="shared" si="216"/>
        <v>3</v>
      </c>
      <c r="BA207" s="62">
        <f t="shared" si="216"/>
        <v>3</v>
      </c>
      <c r="BB207" s="62">
        <f t="shared" si="216"/>
        <v>2</v>
      </c>
      <c r="BC207" s="62">
        <f t="shared" si="216"/>
        <v>4</v>
      </c>
      <c r="BD207" s="62" t="str">
        <f t="shared" si="216"/>
        <v/>
      </c>
      <c r="BE207" s="62">
        <f t="shared" si="216"/>
        <v>5</v>
      </c>
      <c r="BF207" s="62">
        <f t="shared" si="216"/>
        <v>6</v>
      </c>
      <c r="BG207" s="62" t="str">
        <f t="shared" si="216"/>
        <v/>
      </c>
    </row>
    <row r="208" spans="1:59" x14ac:dyDescent="0.2">
      <c r="A208" s="17"/>
      <c r="B208" s="10"/>
      <c r="C208" s="50"/>
      <c r="D208" s="11"/>
      <c r="E208" s="50"/>
      <c r="F208" s="50"/>
      <c r="G208" s="11"/>
      <c r="H208" s="11"/>
      <c r="I208" s="11"/>
      <c r="J208" s="11"/>
      <c r="K208" s="50"/>
      <c r="L208" s="11"/>
      <c r="M208" s="11"/>
      <c r="N208" s="50"/>
      <c r="O208" s="19">
        <v>316.48599999999999</v>
      </c>
      <c r="P208" s="13"/>
      <c r="Q208" s="16"/>
      <c r="R208" s="15"/>
      <c r="S208" s="27"/>
      <c r="T208" s="15"/>
      <c r="U208" s="15"/>
      <c r="V208" s="15"/>
      <c r="W208" s="15"/>
      <c r="X208" s="15"/>
      <c r="Y208" s="15"/>
      <c r="Z208" s="15"/>
      <c r="AA208" s="32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60"/>
      <c r="AM208" s="59"/>
      <c r="AN208" s="61"/>
      <c r="AO208" s="61"/>
      <c r="AP208" s="61"/>
      <c r="AQ208" s="61"/>
      <c r="AR208" s="61"/>
      <c r="AS208" s="61"/>
      <c r="AT208" s="61"/>
      <c r="AU208" s="61"/>
      <c r="AV208" s="61"/>
      <c r="AW208" s="60"/>
      <c r="AX208" s="59"/>
      <c r="AY208" s="61"/>
      <c r="AZ208" s="61"/>
      <c r="BA208" s="61"/>
      <c r="BB208" s="61"/>
      <c r="BC208" s="61"/>
      <c r="BD208" s="61"/>
      <c r="BE208" s="61"/>
      <c r="BF208" s="61"/>
      <c r="BG208" s="61"/>
    </row>
    <row r="209" spans="1:59" x14ac:dyDescent="0.2">
      <c r="A209" s="88" t="s">
        <v>200</v>
      </c>
      <c r="B209" s="45" t="s">
        <v>102</v>
      </c>
      <c r="C209" s="46" t="s">
        <v>117</v>
      </c>
      <c r="D209" s="46">
        <f>AVERAGE(D202:D208)</f>
        <v>3.3383203622459767</v>
      </c>
      <c r="E209" s="46">
        <f>AVERAGE(E202:E208)</f>
        <v>0.46191455897215006</v>
      </c>
      <c r="F209" s="46"/>
      <c r="G209" s="46">
        <f>AVERAGE(G202:G208)</f>
        <v>0.46191455897215006</v>
      </c>
      <c r="H209" s="46">
        <f>AVERAGE(H202:H208)</f>
        <v>1.5492041703107731</v>
      </c>
      <c r="I209" s="46">
        <f>AVERAGE(I202:I208)</f>
        <v>2.3961750695666759</v>
      </c>
      <c r="J209" s="46">
        <f>AVERAGE(J202:J208)</f>
        <v>5.0689154361750992</v>
      </c>
      <c r="K209" s="46"/>
      <c r="L209" s="46">
        <f>AVERAGE(L202:L208)</f>
        <v>4.5857989307239935</v>
      </c>
      <c r="M209" s="46">
        <f>AVERAGE(M202:M208)</f>
        <v>5.0321318475508994</v>
      </c>
      <c r="N209" s="46"/>
      <c r="O209" s="19">
        <v>907.86919999999998</v>
      </c>
      <c r="P209" s="13"/>
      <c r="Q209" s="16"/>
      <c r="R209" s="15"/>
      <c r="S209" s="27"/>
      <c r="T209" s="15"/>
      <c r="U209" s="15"/>
      <c r="V209" s="15"/>
      <c r="W209" s="15"/>
      <c r="X209" s="15"/>
      <c r="Y209" s="15"/>
      <c r="Z209" s="15"/>
      <c r="AA209" s="32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57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57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</row>
    <row r="211" spans="1:59" ht="15.75" x14ac:dyDescent="0.25">
      <c r="A211" s="5" t="s">
        <v>178</v>
      </c>
      <c r="B211" s="6"/>
      <c r="C211" s="34" t="s">
        <v>41</v>
      </c>
      <c r="D211" s="34"/>
      <c r="E211" s="34"/>
      <c r="F211" s="35"/>
      <c r="G211" s="35"/>
      <c r="H211" s="34"/>
      <c r="I211" s="34"/>
      <c r="J211" s="34"/>
      <c r="K211" s="34"/>
      <c r="L211" s="34"/>
      <c r="M211" s="34"/>
      <c r="N211" s="34"/>
      <c r="V211" s="1"/>
      <c r="W211" s="1"/>
      <c r="X211" s="1"/>
      <c r="Y211" s="1"/>
      <c r="Z211" s="1"/>
      <c r="AB211" s="36" t="s">
        <v>40</v>
      </c>
      <c r="AC211" s="37"/>
      <c r="AD211" s="37"/>
      <c r="AE211" s="37"/>
      <c r="AF211" s="37"/>
      <c r="AG211" s="38"/>
      <c r="AH211" s="37"/>
      <c r="AI211" s="36"/>
      <c r="AJ211" s="37"/>
      <c r="AK211" s="37"/>
      <c r="AL211" s="55"/>
      <c r="AM211" s="36"/>
      <c r="AN211" s="53"/>
      <c r="AO211" s="53"/>
      <c r="AP211" s="53"/>
      <c r="AQ211" s="53" t="s">
        <v>120</v>
      </c>
      <c r="AR211" s="53"/>
      <c r="AS211" s="53"/>
      <c r="AT211" s="53"/>
      <c r="AU211" s="53"/>
      <c r="AV211" s="54"/>
      <c r="AW211" s="55"/>
      <c r="AX211" s="36"/>
      <c r="AY211" s="53"/>
      <c r="AZ211" s="53"/>
      <c r="BA211" s="53"/>
      <c r="BB211" s="53" t="s">
        <v>119</v>
      </c>
      <c r="BC211" s="53"/>
      <c r="BD211" s="53"/>
      <c r="BE211" s="53"/>
      <c r="BF211" s="53"/>
      <c r="BG211" s="54"/>
    </row>
    <row r="212" spans="1:59" ht="15.75" x14ac:dyDescent="0.25">
      <c r="A212" s="8" t="s">
        <v>9</v>
      </c>
      <c r="B212" s="8" t="s">
        <v>10</v>
      </c>
      <c r="C212" s="8" t="s">
        <v>11</v>
      </c>
      <c r="D212" s="8" t="s">
        <v>1</v>
      </c>
      <c r="E212" s="8" t="s">
        <v>2</v>
      </c>
      <c r="F212" s="8" t="s">
        <v>3</v>
      </c>
      <c r="G212" s="8" t="s">
        <v>4</v>
      </c>
      <c r="H212" s="8" t="s">
        <v>5</v>
      </c>
      <c r="I212" s="8" t="s">
        <v>6</v>
      </c>
      <c r="J212" s="8" t="s">
        <v>7</v>
      </c>
      <c r="K212" s="8" t="s">
        <v>95</v>
      </c>
      <c r="L212" s="8" t="s">
        <v>42</v>
      </c>
      <c r="M212" s="8" t="s">
        <v>43</v>
      </c>
      <c r="N212" s="8" t="s">
        <v>97</v>
      </c>
      <c r="O212" s="8" t="s">
        <v>12</v>
      </c>
      <c r="P212" s="8"/>
      <c r="Q212" s="8" t="s">
        <v>13</v>
      </c>
      <c r="R212" s="8" t="s">
        <v>0</v>
      </c>
      <c r="S212" s="8" t="s">
        <v>14</v>
      </c>
      <c r="T212" s="8" t="s">
        <v>1</v>
      </c>
      <c r="U212" s="8" t="s">
        <v>2</v>
      </c>
      <c r="V212" s="8" t="s">
        <v>3</v>
      </c>
      <c r="W212" s="8" t="s">
        <v>4</v>
      </c>
      <c r="X212" s="8" t="s">
        <v>5</v>
      </c>
      <c r="Y212" s="8" t="s">
        <v>6</v>
      </c>
      <c r="Z212" s="8" t="s">
        <v>7</v>
      </c>
      <c r="AA212" s="31"/>
      <c r="AB212" s="8" t="s">
        <v>96</v>
      </c>
      <c r="AC212" s="8" t="s">
        <v>1</v>
      </c>
      <c r="AD212" s="8" t="s">
        <v>4</v>
      </c>
      <c r="AE212" s="8" t="s">
        <v>5</v>
      </c>
      <c r="AF212" s="8" t="s">
        <v>6</v>
      </c>
      <c r="AG212" s="8" t="s">
        <v>7</v>
      </c>
      <c r="AH212" s="8" t="s">
        <v>95</v>
      </c>
      <c r="AI212" s="8" t="s">
        <v>42</v>
      </c>
      <c r="AJ212" s="8" t="s">
        <v>43</v>
      </c>
      <c r="AK212" s="8" t="s">
        <v>97</v>
      </c>
      <c r="AL212" s="58"/>
      <c r="AM212" s="8" t="s">
        <v>96</v>
      </c>
      <c r="AN212" s="8" t="s">
        <v>1</v>
      </c>
      <c r="AO212" s="8" t="s">
        <v>4</v>
      </c>
      <c r="AP212" s="8" t="s">
        <v>5</v>
      </c>
      <c r="AQ212" s="8" t="s">
        <v>6</v>
      </c>
      <c r="AR212" s="8" t="s">
        <v>7</v>
      </c>
      <c r="AS212" s="8" t="s">
        <v>95</v>
      </c>
      <c r="AT212" s="8" t="s">
        <v>42</v>
      </c>
      <c r="AU212" s="8" t="s">
        <v>43</v>
      </c>
      <c r="AV212" s="52" t="s">
        <v>97</v>
      </c>
      <c r="AW212" s="58"/>
      <c r="AX212" s="8" t="s">
        <v>96</v>
      </c>
      <c r="AY212" s="8" t="s">
        <v>1</v>
      </c>
      <c r="AZ212" s="8" t="s">
        <v>4</v>
      </c>
      <c r="BA212" s="8" t="s">
        <v>5</v>
      </c>
      <c r="BB212" s="8" t="s">
        <v>6</v>
      </c>
      <c r="BC212" s="8" t="s">
        <v>7</v>
      </c>
      <c r="BD212" s="8" t="s">
        <v>95</v>
      </c>
      <c r="BE212" s="8" t="s">
        <v>42</v>
      </c>
      <c r="BF212" s="8" t="s">
        <v>43</v>
      </c>
      <c r="BG212" s="52" t="s">
        <v>97</v>
      </c>
    </row>
    <row r="213" spans="1:59" x14ac:dyDescent="0.2">
      <c r="A213" s="17">
        <v>1</v>
      </c>
      <c r="B213" s="26" t="s">
        <v>1306</v>
      </c>
      <c r="C213" s="25" t="s">
        <v>28</v>
      </c>
      <c r="D213" s="18">
        <f>(VLOOKUP($B213,'PRUlink Peer Performance'!$B$4:$K$223,D$119,))*100</f>
        <v>6.5084319276089309</v>
      </c>
      <c r="E213" s="18">
        <f>(VLOOKUP($B213,'PRUlink Peer Performance'!$B$4:$K$223,E$119,))*100</f>
        <v>1.2656771902058699</v>
      </c>
      <c r="F213" s="25" t="s">
        <v>28</v>
      </c>
      <c r="G213" s="18">
        <f>(VLOOKUP($B213,'PRUlink Peer Performance'!$B$4:$K$223,G$119,))*100</f>
        <v>1.2656771902058699</v>
      </c>
      <c r="H213" s="18">
        <f>(VLOOKUP($B213,'PRUlink Peer Performance'!$B$4:$K$223,H$119,))*100</f>
        <v>4.3854157774426898</v>
      </c>
      <c r="I213" s="18">
        <f>(VLOOKUP($B213,'PRUlink Peer Performance'!$B$4:$K$223,I$119,))*100</f>
        <v>4.5242143053881003</v>
      </c>
      <c r="J213" s="25">
        <f>(VLOOKUP($B213,'PRUlink Peer Performance'!$B$4:$K$223,J$119,))*100</f>
        <v>9.2592776443025393</v>
      </c>
      <c r="K213" s="25" t="s">
        <v>28</v>
      </c>
      <c r="L213" s="25">
        <f>(VLOOKUP($B213,'PRUlink Peer Performance'!$B$4:$K$223,L$119,))*100</f>
        <v>6.3906753043707605</v>
      </c>
      <c r="M213" s="25">
        <f>(VLOOKUP($B213,'PRUlink Peer Performance'!$B$4:$K$223,M$119,))*100</f>
        <v>7.45245843746223</v>
      </c>
      <c r="N213" s="70" t="s">
        <v>28</v>
      </c>
      <c r="O213" s="19">
        <v>392.09100000000001</v>
      </c>
      <c r="P213" s="13"/>
      <c r="Q213" s="16"/>
      <c r="R213" s="15"/>
      <c r="S213" s="27"/>
      <c r="T213" s="15"/>
      <c r="U213" s="15"/>
      <c r="V213" s="15"/>
      <c r="W213" s="15"/>
      <c r="X213" s="15"/>
      <c r="Y213" s="15"/>
      <c r="Z213" s="15"/>
      <c r="AA213" s="89" t="s">
        <v>201</v>
      </c>
      <c r="AB213" s="65" t="str">
        <f t="shared" ref="AB213:AC215" si="217">IF(C213="n.a.","",IF(RANK(C213,C$213:C$216)=1,1,(RANK(C213,C$213:C$216)-1)/(COUNT(C$213:C$216)-1)*100))</f>
        <v/>
      </c>
      <c r="AC213" s="66">
        <f t="shared" si="217"/>
        <v>1</v>
      </c>
      <c r="AD213" s="66">
        <f t="shared" ref="AD213:AK215" si="218">IF(G213="n.a.","",IF(RANK(G213,G$213:G$216)=1,1,(RANK(G213,G$213:G$216)-1)/(COUNT(G$213:G$216)-1)*100))</f>
        <v>1</v>
      </c>
      <c r="AE213" s="66">
        <f t="shared" si="218"/>
        <v>33.333333333333329</v>
      </c>
      <c r="AF213" s="66">
        <f t="shared" si="218"/>
        <v>1</v>
      </c>
      <c r="AG213" s="66">
        <f t="shared" si="218"/>
        <v>1</v>
      </c>
      <c r="AH213" s="66" t="str">
        <f t="shared" si="218"/>
        <v/>
      </c>
      <c r="AI213" s="63">
        <f t="shared" si="218"/>
        <v>66.666666666666657</v>
      </c>
      <c r="AJ213" s="66">
        <f t="shared" si="218"/>
        <v>33.333333333333329</v>
      </c>
      <c r="AK213" s="67" t="str">
        <f t="shared" si="218"/>
        <v/>
      </c>
      <c r="AL213" s="64"/>
      <c r="AM213" s="65">
        <f t="shared" ref="AM213:AN215" si="219">IF($AA213="","",COUNT(C$213:C$216))</f>
        <v>0</v>
      </c>
      <c r="AN213" s="66">
        <f t="shared" si="219"/>
        <v>4</v>
      </c>
      <c r="AO213" s="66">
        <f t="shared" ref="AO213:AV215" si="220">IF($AA213="","",COUNT(G$213:G$216))</f>
        <v>4</v>
      </c>
      <c r="AP213" s="66">
        <f t="shared" si="220"/>
        <v>4</v>
      </c>
      <c r="AQ213" s="66">
        <f t="shared" si="220"/>
        <v>4</v>
      </c>
      <c r="AR213" s="66">
        <f t="shared" si="220"/>
        <v>4</v>
      </c>
      <c r="AS213" s="66">
        <f t="shared" si="220"/>
        <v>0</v>
      </c>
      <c r="AT213" s="63">
        <f t="shared" si="220"/>
        <v>4</v>
      </c>
      <c r="AU213" s="66">
        <f t="shared" si="220"/>
        <v>4</v>
      </c>
      <c r="AV213" s="67">
        <f t="shared" si="220"/>
        <v>0</v>
      </c>
      <c r="AW213" s="64"/>
      <c r="AX213" s="65" t="str">
        <f t="shared" ref="AX213:AY215" si="221">IF(C213="n.a.","",RANK(C213,C$213:C$216))</f>
        <v/>
      </c>
      <c r="AY213" s="66">
        <f t="shared" si="221"/>
        <v>1</v>
      </c>
      <c r="AZ213" s="66">
        <f t="shared" ref="AZ213:BG215" si="222">IF(G213="n.a.","",RANK(G213,G$213:G$216))</f>
        <v>1</v>
      </c>
      <c r="BA213" s="66">
        <f t="shared" si="222"/>
        <v>2</v>
      </c>
      <c r="BB213" s="66">
        <f t="shared" si="222"/>
        <v>1</v>
      </c>
      <c r="BC213" s="66">
        <f t="shared" si="222"/>
        <v>1</v>
      </c>
      <c r="BD213" s="66" t="str">
        <f t="shared" si="222"/>
        <v/>
      </c>
      <c r="BE213" s="63">
        <f t="shared" si="222"/>
        <v>3</v>
      </c>
      <c r="BF213" s="66">
        <f t="shared" si="222"/>
        <v>2</v>
      </c>
      <c r="BG213" s="67" t="str">
        <f t="shared" si="222"/>
        <v/>
      </c>
    </row>
    <row r="214" spans="1:59" x14ac:dyDescent="0.2">
      <c r="A214" s="17">
        <v>2</v>
      </c>
      <c r="B214" s="10" t="s">
        <v>179</v>
      </c>
      <c r="C214" s="68" t="s">
        <v>28</v>
      </c>
      <c r="D214" s="69">
        <f>(VLOOKUP($B214,'PRUlink Peer Performance'!$B$4:$K$223,D$119,))*100</f>
        <v>6.2431703941137728</v>
      </c>
      <c r="E214" s="69">
        <f>(VLOOKUP($B214,'PRUlink Peer Performance'!$B$4:$K$223,E$119,))*100</f>
        <v>1.0177506049243501</v>
      </c>
      <c r="F214" s="68" t="s">
        <v>28</v>
      </c>
      <c r="G214" s="69">
        <f>(VLOOKUP($B214,'PRUlink Peer Performance'!$B$4:$K$223,G$119,))*100</f>
        <v>1.0177506049243501</v>
      </c>
      <c r="H214" s="69">
        <f>(VLOOKUP($B214,'PRUlink Peer Performance'!$B$4:$K$223,H$119,))*100</f>
        <v>4.4320113043976317</v>
      </c>
      <c r="I214" s="69">
        <f>(VLOOKUP($B214,'PRUlink Peer Performance'!$B$4:$K$223,I$119,))*100</f>
        <v>4.1724206897208571</v>
      </c>
      <c r="J214" s="69">
        <f>(VLOOKUP($B214,'PRUlink Peer Performance'!$B$4:$K$223,J$119,))*100</f>
        <v>9.0691529141945448</v>
      </c>
      <c r="K214" s="68" t="s">
        <v>28</v>
      </c>
      <c r="L214" s="69">
        <f>(VLOOKUP($B214,'PRUlink Peer Performance'!$B$4:$K$223,L$119,))*100</f>
        <v>5.7501632618253584</v>
      </c>
      <c r="M214" s="69">
        <f>(VLOOKUP($B214,'PRUlink Peer Performance'!$B$4:$K$223,M$119,))*100</f>
        <v>6.7369912651134456</v>
      </c>
      <c r="N214" s="68" t="s">
        <v>28</v>
      </c>
      <c r="O214" s="19">
        <v>86.870220000000003</v>
      </c>
      <c r="P214" s="13"/>
      <c r="Q214" s="16"/>
      <c r="R214" s="15"/>
      <c r="S214" s="27"/>
      <c r="T214" s="15"/>
      <c r="U214" s="15"/>
      <c r="V214" s="15"/>
      <c r="W214" s="15"/>
      <c r="X214" s="15"/>
      <c r="Y214" s="15"/>
      <c r="Z214" s="15"/>
      <c r="AA214" s="32"/>
      <c r="AB214" s="62" t="str">
        <f t="shared" si="217"/>
        <v/>
      </c>
      <c r="AC214" s="62">
        <f t="shared" si="217"/>
        <v>33.333333333333329</v>
      </c>
      <c r="AD214" s="62">
        <f t="shared" si="218"/>
        <v>66.666666666666657</v>
      </c>
      <c r="AE214" s="62">
        <f t="shared" si="218"/>
        <v>1</v>
      </c>
      <c r="AF214" s="62">
        <f t="shared" si="218"/>
        <v>33.333333333333329</v>
      </c>
      <c r="AG214" s="62">
        <f t="shared" si="218"/>
        <v>33.333333333333329</v>
      </c>
      <c r="AH214" s="62" t="str">
        <f t="shared" si="218"/>
        <v/>
      </c>
      <c r="AI214" s="62">
        <f t="shared" si="218"/>
        <v>100</v>
      </c>
      <c r="AJ214" s="62">
        <f t="shared" si="218"/>
        <v>66.666666666666657</v>
      </c>
      <c r="AK214" s="62" t="str">
        <f t="shared" si="218"/>
        <v/>
      </c>
      <c r="AL214" s="64"/>
      <c r="AM214" s="62" t="str">
        <f t="shared" si="219"/>
        <v/>
      </c>
      <c r="AN214" s="62" t="str">
        <f t="shared" si="219"/>
        <v/>
      </c>
      <c r="AO214" s="62" t="str">
        <f t="shared" si="220"/>
        <v/>
      </c>
      <c r="AP214" s="62" t="str">
        <f t="shared" si="220"/>
        <v/>
      </c>
      <c r="AQ214" s="62" t="str">
        <f t="shared" si="220"/>
        <v/>
      </c>
      <c r="AR214" s="62" t="str">
        <f t="shared" si="220"/>
        <v/>
      </c>
      <c r="AS214" s="62" t="str">
        <f t="shared" si="220"/>
        <v/>
      </c>
      <c r="AT214" s="62" t="str">
        <f t="shared" si="220"/>
        <v/>
      </c>
      <c r="AU214" s="62" t="str">
        <f t="shared" si="220"/>
        <v/>
      </c>
      <c r="AV214" s="62" t="str">
        <f t="shared" si="220"/>
        <v/>
      </c>
      <c r="AW214" s="64"/>
      <c r="AX214" s="62" t="str">
        <f t="shared" si="221"/>
        <v/>
      </c>
      <c r="AY214" s="62">
        <f t="shared" si="221"/>
        <v>2</v>
      </c>
      <c r="AZ214" s="62">
        <f t="shared" si="222"/>
        <v>3</v>
      </c>
      <c r="BA214" s="62">
        <f t="shared" si="222"/>
        <v>1</v>
      </c>
      <c r="BB214" s="62">
        <f t="shared" si="222"/>
        <v>2</v>
      </c>
      <c r="BC214" s="62">
        <f t="shared" si="222"/>
        <v>2</v>
      </c>
      <c r="BD214" s="62" t="str">
        <f t="shared" si="222"/>
        <v/>
      </c>
      <c r="BE214" s="62">
        <f t="shared" si="222"/>
        <v>4</v>
      </c>
      <c r="BF214" s="62">
        <f t="shared" si="222"/>
        <v>3</v>
      </c>
      <c r="BG214" s="62" t="str">
        <f t="shared" si="222"/>
        <v/>
      </c>
    </row>
    <row r="215" spans="1:59" x14ac:dyDescent="0.2">
      <c r="A215" s="17">
        <v>3</v>
      </c>
      <c r="B215" s="10" t="s">
        <v>180</v>
      </c>
      <c r="C215" s="68" t="s">
        <v>28</v>
      </c>
      <c r="D215" s="69">
        <f>(VLOOKUP($B215,'PRUlink Peer Performance'!$B$4:$K$223,D$119,))*100</f>
        <v>4.278213144105214</v>
      </c>
      <c r="E215" s="69">
        <f>(VLOOKUP($B215,'PRUlink Peer Performance'!$B$4:$K$223,E$119,))*100</f>
        <v>0.25015913749304453</v>
      </c>
      <c r="F215" s="68" t="s">
        <v>28</v>
      </c>
      <c r="G215" s="69">
        <f>(VLOOKUP($B215,'PRUlink Peer Performance'!$B$4:$K$223,G$119,))*100</f>
        <v>0.25015913749304453</v>
      </c>
      <c r="H215" s="69">
        <f>(VLOOKUP($B215,'PRUlink Peer Performance'!$B$4:$K$223,H$119,))*100</f>
        <v>2.673377977468494</v>
      </c>
      <c r="I215" s="69">
        <f>(VLOOKUP($B215,'PRUlink Peer Performance'!$B$4:$K$223,I$119,))*100</f>
        <v>1.7166793915814438</v>
      </c>
      <c r="J215" s="69">
        <f>(VLOOKUP($B215,'PRUlink Peer Performance'!$B$4:$K$223,J$119,))*100</f>
        <v>7.342141575158756</v>
      </c>
      <c r="K215" s="68" t="s">
        <v>28</v>
      </c>
      <c r="L215" s="69">
        <f>(VLOOKUP($B215,'PRUlink Peer Performance'!$B$4:$K$223,L$119,))*100</f>
        <v>6.7058231431707194</v>
      </c>
      <c r="M215" s="69">
        <f>(VLOOKUP($B215,'PRUlink Peer Performance'!$B$4:$K$223,M$119,))*100</f>
        <v>5.7403108438525141</v>
      </c>
      <c r="N215" s="68" t="s">
        <v>28</v>
      </c>
      <c r="O215" s="19">
        <v>798.68319999999994</v>
      </c>
      <c r="P215" s="13"/>
      <c r="Q215" s="16"/>
      <c r="R215" s="15"/>
      <c r="S215" s="27"/>
      <c r="T215" s="15"/>
      <c r="U215" s="15"/>
      <c r="V215" s="15"/>
      <c r="W215" s="15"/>
      <c r="X215" s="15"/>
      <c r="Y215" s="15"/>
      <c r="Z215" s="15"/>
      <c r="AA215" s="32"/>
      <c r="AB215" s="62" t="str">
        <f t="shared" si="217"/>
        <v/>
      </c>
      <c r="AC215" s="62">
        <f t="shared" si="217"/>
        <v>100</v>
      </c>
      <c r="AD215" s="62">
        <f t="shared" si="218"/>
        <v>100</v>
      </c>
      <c r="AE215" s="62">
        <f t="shared" si="218"/>
        <v>100</v>
      </c>
      <c r="AF215" s="62">
        <f t="shared" si="218"/>
        <v>100</v>
      </c>
      <c r="AG215" s="62">
        <f t="shared" si="218"/>
        <v>100</v>
      </c>
      <c r="AH215" s="62" t="str">
        <f t="shared" si="218"/>
        <v/>
      </c>
      <c r="AI215" s="62">
        <f t="shared" si="218"/>
        <v>33.333333333333329</v>
      </c>
      <c r="AJ215" s="62">
        <f t="shared" si="218"/>
        <v>100</v>
      </c>
      <c r="AK215" s="62" t="str">
        <f t="shared" si="218"/>
        <v/>
      </c>
      <c r="AL215" s="64"/>
      <c r="AM215" s="62" t="str">
        <f t="shared" si="219"/>
        <v/>
      </c>
      <c r="AN215" s="62" t="str">
        <f t="shared" si="219"/>
        <v/>
      </c>
      <c r="AO215" s="62" t="str">
        <f t="shared" si="220"/>
        <v/>
      </c>
      <c r="AP215" s="62" t="str">
        <f t="shared" si="220"/>
        <v/>
      </c>
      <c r="AQ215" s="62" t="str">
        <f t="shared" si="220"/>
        <v/>
      </c>
      <c r="AR215" s="62" t="str">
        <f t="shared" si="220"/>
        <v/>
      </c>
      <c r="AS215" s="62" t="str">
        <f t="shared" si="220"/>
        <v/>
      </c>
      <c r="AT215" s="62" t="str">
        <f t="shared" si="220"/>
        <v/>
      </c>
      <c r="AU215" s="62" t="str">
        <f t="shared" si="220"/>
        <v/>
      </c>
      <c r="AV215" s="62" t="str">
        <f t="shared" si="220"/>
        <v/>
      </c>
      <c r="AW215" s="64"/>
      <c r="AX215" s="62" t="str">
        <f t="shared" si="221"/>
        <v/>
      </c>
      <c r="AY215" s="62">
        <f t="shared" si="221"/>
        <v>4</v>
      </c>
      <c r="AZ215" s="62">
        <f t="shared" si="222"/>
        <v>4</v>
      </c>
      <c r="BA215" s="62">
        <f t="shared" si="222"/>
        <v>4</v>
      </c>
      <c r="BB215" s="62">
        <f t="shared" si="222"/>
        <v>4</v>
      </c>
      <c r="BC215" s="62">
        <f t="shared" si="222"/>
        <v>4</v>
      </c>
      <c r="BD215" s="62" t="str">
        <f t="shared" si="222"/>
        <v/>
      </c>
      <c r="BE215" s="62">
        <f t="shared" si="222"/>
        <v>2</v>
      </c>
      <c r="BF215" s="62">
        <f t="shared" si="222"/>
        <v>4</v>
      </c>
      <c r="BG215" s="62" t="str">
        <f t="shared" si="222"/>
        <v/>
      </c>
    </row>
    <row r="216" spans="1:59" x14ac:dyDescent="0.2">
      <c r="A216" s="17">
        <v>4</v>
      </c>
      <c r="B216" s="10" t="s">
        <v>1307</v>
      </c>
      <c r="C216" s="68" t="s">
        <v>28</v>
      </c>
      <c r="D216" s="69">
        <f>(VLOOKUP($B216,'PRUlink Peer Performance'!$B$4:$K$223,D$119,))*100</f>
        <v>5.2835397612638779</v>
      </c>
      <c r="E216" s="69">
        <f>(VLOOKUP($B216,'PRUlink Peer Performance'!$B$4:$K$223,E$119,))*100</f>
        <v>1.0895132293858634</v>
      </c>
      <c r="F216" s="68" t="s">
        <v>28</v>
      </c>
      <c r="G216" s="69">
        <f>(VLOOKUP($B216,'PRUlink Peer Performance'!$B$4:$K$223,G$119,))*100</f>
        <v>1.0895132293858634</v>
      </c>
      <c r="H216" s="69">
        <f>(VLOOKUP($B216,'PRUlink Peer Performance'!$B$4:$K$223,H$119,))*100</f>
        <v>3.0368660021804716</v>
      </c>
      <c r="I216" s="69">
        <f>(VLOOKUP($B216,'PRUlink Peer Performance'!$B$4:$K$223,I$119,))*100</f>
        <v>4.1401802410647282</v>
      </c>
      <c r="J216" s="69">
        <f>(VLOOKUP($B216,'PRUlink Peer Performance'!$B$4:$K$223,J$119,))*100</f>
        <v>7.5293372623075783</v>
      </c>
      <c r="K216" s="68" t="s">
        <v>28</v>
      </c>
      <c r="L216" s="69">
        <f>(VLOOKUP($B216,'PRUlink Peer Performance'!$B$4:$K$223,L$119,))*100</f>
        <v>7.1239594984134458</v>
      </c>
      <c r="M216" s="69">
        <f>(VLOOKUP($B216,'PRUlink Peer Performance'!$B$4:$K$223,M$119,))*100</f>
        <v>8.1290936350207676</v>
      </c>
      <c r="N216" s="68" t="s">
        <v>28</v>
      </c>
      <c r="O216" s="19">
        <v>316.48599999999999</v>
      </c>
      <c r="P216" s="13"/>
      <c r="Q216" s="16"/>
      <c r="R216" s="15"/>
      <c r="S216" s="27"/>
      <c r="T216" s="15"/>
      <c r="U216" s="15"/>
      <c r="V216" s="15"/>
      <c r="W216" s="15"/>
      <c r="X216" s="15"/>
      <c r="Y216" s="15"/>
      <c r="Z216" s="15"/>
      <c r="AA216" s="32"/>
      <c r="AB216" s="62" t="str">
        <f>IF(C216="n.a.","",IF(RANK(C216,C$213:C$216)=1,1,(RANK(C216,C$213:C$216)-1)/(COUNT(C$213:C$216)-1)*100))</f>
        <v/>
      </c>
      <c r="AC216" s="62">
        <f>IF(D216="n.a.","",IF(RANK(D216,D$213:D$216)=1,1,(RANK(D216,D$213:D$216)-1)/(COUNT(D$213:D$216)-1)*100))</f>
        <v>66.666666666666657</v>
      </c>
      <c r="AD216" s="62">
        <f t="shared" ref="AD216:AK216" si="223">IF(G216="n.a.","",IF(RANK(G216,G$213:G$216)=1,1,(RANK(G216,G$213:G$216)-1)/(COUNT(G$213:G$216)-1)*100))</f>
        <v>33.333333333333329</v>
      </c>
      <c r="AE216" s="62">
        <f t="shared" si="223"/>
        <v>66.666666666666657</v>
      </c>
      <c r="AF216" s="62">
        <f t="shared" si="223"/>
        <v>66.666666666666657</v>
      </c>
      <c r="AG216" s="62">
        <f t="shared" si="223"/>
        <v>66.666666666666657</v>
      </c>
      <c r="AH216" s="62" t="str">
        <f t="shared" si="223"/>
        <v/>
      </c>
      <c r="AI216" s="62">
        <f t="shared" si="223"/>
        <v>1</v>
      </c>
      <c r="AJ216" s="62">
        <f t="shared" si="223"/>
        <v>1</v>
      </c>
      <c r="AK216" s="62" t="str">
        <f t="shared" si="223"/>
        <v/>
      </c>
      <c r="AL216" s="64"/>
      <c r="AM216" s="62" t="str">
        <f>IF($AA216="","",COUNT(C$213:C$216))</f>
        <v/>
      </c>
      <c r="AN216" s="62" t="str">
        <f>IF($AA216="","",COUNT(D$213:D$216))</f>
        <v/>
      </c>
      <c r="AO216" s="62" t="str">
        <f t="shared" ref="AO216:AV216" si="224">IF($AA216="","",COUNT(G$213:G$216))</f>
        <v/>
      </c>
      <c r="AP216" s="62" t="str">
        <f t="shared" si="224"/>
        <v/>
      </c>
      <c r="AQ216" s="62" t="str">
        <f t="shared" si="224"/>
        <v/>
      </c>
      <c r="AR216" s="62" t="str">
        <f t="shared" si="224"/>
        <v/>
      </c>
      <c r="AS216" s="62" t="str">
        <f t="shared" si="224"/>
        <v/>
      </c>
      <c r="AT216" s="62" t="str">
        <f t="shared" si="224"/>
        <v/>
      </c>
      <c r="AU216" s="62" t="str">
        <f t="shared" si="224"/>
        <v/>
      </c>
      <c r="AV216" s="62" t="str">
        <f t="shared" si="224"/>
        <v/>
      </c>
      <c r="AW216" s="64"/>
      <c r="AX216" s="62" t="str">
        <f>IF(C216="n.a.","",RANK(C216,C$213:C$216))</f>
        <v/>
      </c>
      <c r="AY216" s="62">
        <f>IF(D216="n.a.","",RANK(D216,D$213:D$216))</f>
        <v>3</v>
      </c>
      <c r="AZ216" s="62">
        <f t="shared" ref="AZ216:BG216" si="225">IF(G216="n.a.","",RANK(G216,G$213:G$216))</f>
        <v>2</v>
      </c>
      <c r="BA216" s="62">
        <f t="shared" si="225"/>
        <v>3</v>
      </c>
      <c r="BB216" s="62">
        <f t="shared" si="225"/>
        <v>3</v>
      </c>
      <c r="BC216" s="62">
        <f t="shared" si="225"/>
        <v>3</v>
      </c>
      <c r="BD216" s="62" t="str">
        <f t="shared" si="225"/>
        <v/>
      </c>
      <c r="BE216" s="62">
        <f t="shared" si="225"/>
        <v>1</v>
      </c>
      <c r="BF216" s="62">
        <f t="shared" si="225"/>
        <v>1</v>
      </c>
      <c r="BG216" s="62" t="str">
        <f t="shared" si="225"/>
        <v/>
      </c>
    </row>
    <row r="217" spans="1:59" x14ac:dyDescent="0.2">
      <c r="A217" s="88" t="s">
        <v>201</v>
      </c>
      <c r="B217" s="45" t="s">
        <v>102</v>
      </c>
      <c r="C217" s="46" t="s">
        <v>117</v>
      </c>
      <c r="D217" s="46">
        <f>AVERAGE(D213:D216)</f>
        <v>5.5783388067729485</v>
      </c>
      <c r="E217" s="46">
        <f>AVERAGE(E213:E216)</f>
        <v>0.90577504050228197</v>
      </c>
      <c r="F217" s="46"/>
      <c r="G217" s="46">
        <f>AVERAGE(G213:G216)</f>
        <v>0.90577504050228197</v>
      </c>
      <c r="H217" s="46">
        <f>AVERAGE(H213:H216)</f>
        <v>3.6319177653723216</v>
      </c>
      <c r="I217" s="46">
        <f>AVERAGE(I213:I216)</f>
        <v>3.6383736569387826</v>
      </c>
      <c r="J217" s="46">
        <f>AVERAGE(J213:J216)</f>
        <v>8.2999773489908542</v>
      </c>
      <c r="K217" s="46"/>
      <c r="L217" s="46">
        <f>AVERAGE(L213:L216)</f>
        <v>6.4926553019450708</v>
      </c>
      <c r="M217" s="46">
        <f>AVERAGE(M213:M216)</f>
        <v>7.0147135453622393</v>
      </c>
      <c r="N217" s="46"/>
      <c r="O217" s="19">
        <v>907.86919999999998</v>
      </c>
      <c r="P217" s="13"/>
      <c r="Q217" s="16"/>
      <c r="R217" s="15"/>
      <c r="S217" s="27"/>
      <c r="T217" s="15"/>
      <c r="U217" s="15"/>
      <c r="V217" s="15"/>
      <c r="W217" s="15"/>
      <c r="X217" s="15"/>
      <c r="Y217" s="15"/>
      <c r="Z217" s="15"/>
      <c r="AA217" s="32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57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57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</row>
    <row r="219" spans="1:59" ht="15.75" x14ac:dyDescent="0.25">
      <c r="A219" s="5" t="s">
        <v>152</v>
      </c>
      <c r="B219" s="6"/>
      <c r="C219" s="34" t="s">
        <v>41</v>
      </c>
      <c r="D219" s="34"/>
      <c r="E219" s="34"/>
      <c r="F219" s="35"/>
      <c r="G219" s="35"/>
      <c r="H219" s="34"/>
      <c r="I219" s="34"/>
      <c r="J219" s="34"/>
      <c r="K219" s="34"/>
      <c r="L219" s="34"/>
      <c r="M219" s="34"/>
      <c r="N219" s="34"/>
      <c r="V219" s="1"/>
      <c r="W219" s="1"/>
      <c r="X219" s="1"/>
      <c r="Y219" s="1"/>
      <c r="Z219" s="1"/>
      <c r="AB219" s="36" t="s">
        <v>40</v>
      </c>
      <c r="AC219" s="37"/>
      <c r="AD219" s="37"/>
      <c r="AE219" s="37"/>
      <c r="AF219" s="37"/>
      <c r="AG219" s="38"/>
      <c r="AH219" s="37"/>
      <c r="AI219" s="36"/>
      <c r="AJ219" s="37"/>
      <c r="AK219" s="37"/>
      <c r="AL219" s="55"/>
      <c r="AM219" s="36"/>
      <c r="AN219" s="53"/>
      <c r="AO219" s="53"/>
      <c r="AP219" s="53"/>
      <c r="AQ219" s="53" t="s">
        <v>120</v>
      </c>
      <c r="AR219" s="53"/>
      <c r="AS219" s="53"/>
      <c r="AT219" s="53"/>
      <c r="AU219" s="53"/>
      <c r="AV219" s="54"/>
      <c r="AW219" s="55"/>
      <c r="AX219" s="36"/>
      <c r="AY219" s="53"/>
      <c r="AZ219" s="53"/>
      <c r="BA219" s="53"/>
      <c r="BB219" s="53" t="s">
        <v>119</v>
      </c>
      <c r="BC219" s="53"/>
      <c r="BD219" s="53"/>
      <c r="BE219" s="53"/>
      <c r="BF219" s="53"/>
      <c r="BG219" s="54"/>
    </row>
    <row r="220" spans="1:59" ht="15.75" x14ac:dyDescent="0.25">
      <c r="A220" s="8" t="s">
        <v>9</v>
      </c>
      <c r="B220" s="8" t="s">
        <v>10</v>
      </c>
      <c r="C220" s="8" t="s">
        <v>11</v>
      </c>
      <c r="D220" s="8" t="s">
        <v>1</v>
      </c>
      <c r="E220" s="8" t="s">
        <v>2</v>
      </c>
      <c r="F220" s="8" t="s">
        <v>3</v>
      </c>
      <c r="G220" s="8" t="s">
        <v>4</v>
      </c>
      <c r="H220" s="8" t="s">
        <v>5</v>
      </c>
      <c r="I220" s="8" t="s">
        <v>6</v>
      </c>
      <c r="J220" s="8" t="s">
        <v>7</v>
      </c>
      <c r="K220" s="8" t="s">
        <v>95</v>
      </c>
      <c r="L220" s="8" t="s">
        <v>42</v>
      </c>
      <c r="M220" s="8" t="s">
        <v>43</v>
      </c>
      <c r="N220" s="8" t="s">
        <v>97</v>
      </c>
      <c r="O220" s="8" t="s">
        <v>12</v>
      </c>
      <c r="P220" s="8"/>
      <c r="Q220" s="8" t="s">
        <v>13</v>
      </c>
      <c r="R220" s="8" t="s">
        <v>0</v>
      </c>
      <c r="S220" s="8" t="s">
        <v>14</v>
      </c>
      <c r="T220" s="8" t="s">
        <v>1</v>
      </c>
      <c r="U220" s="8" t="s">
        <v>2</v>
      </c>
      <c r="V220" s="8" t="s">
        <v>3</v>
      </c>
      <c r="W220" s="8" t="s">
        <v>4</v>
      </c>
      <c r="X220" s="8" t="s">
        <v>5</v>
      </c>
      <c r="Y220" s="8" t="s">
        <v>6</v>
      </c>
      <c r="Z220" s="8" t="s">
        <v>7</v>
      </c>
      <c r="AA220" s="31"/>
      <c r="AB220" s="8" t="s">
        <v>96</v>
      </c>
      <c r="AC220" s="8" t="s">
        <v>1</v>
      </c>
      <c r="AD220" s="8" t="s">
        <v>4</v>
      </c>
      <c r="AE220" s="8" t="s">
        <v>5</v>
      </c>
      <c r="AF220" s="8" t="s">
        <v>6</v>
      </c>
      <c r="AG220" s="8" t="s">
        <v>7</v>
      </c>
      <c r="AH220" s="8" t="s">
        <v>95</v>
      </c>
      <c r="AI220" s="8" t="s">
        <v>42</v>
      </c>
      <c r="AJ220" s="8" t="s">
        <v>43</v>
      </c>
      <c r="AK220" s="8" t="s">
        <v>97</v>
      </c>
      <c r="AL220" s="58"/>
      <c r="AM220" s="8" t="s">
        <v>96</v>
      </c>
      <c r="AN220" s="8" t="s">
        <v>1</v>
      </c>
      <c r="AO220" s="8" t="s">
        <v>4</v>
      </c>
      <c r="AP220" s="8" t="s">
        <v>5</v>
      </c>
      <c r="AQ220" s="8" t="s">
        <v>6</v>
      </c>
      <c r="AR220" s="8" t="s">
        <v>7</v>
      </c>
      <c r="AS220" s="8" t="s">
        <v>95</v>
      </c>
      <c r="AT220" s="8" t="s">
        <v>42</v>
      </c>
      <c r="AU220" s="8" t="s">
        <v>43</v>
      </c>
      <c r="AV220" s="52" t="s">
        <v>97</v>
      </c>
      <c r="AW220" s="58"/>
      <c r="AX220" s="8" t="s">
        <v>96</v>
      </c>
      <c r="AY220" s="8" t="s">
        <v>1</v>
      </c>
      <c r="AZ220" s="8" t="s">
        <v>4</v>
      </c>
      <c r="BA220" s="8" t="s">
        <v>5</v>
      </c>
      <c r="BB220" s="8" t="s">
        <v>6</v>
      </c>
      <c r="BC220" s="8" t="s">
        <v>7</v>
      </c>
      <c r="BD220" s="8" t="s">
        <v>95</v>
      </c>
      <c r="BE220" s="8" t="s">
        <v>42</v>
      </c>
      <c r="BF220" s="8" t="s">
        <v>43</v>
      </c>
      <c r="BG220" s="52" t="s">
        <v>97</v>
      </c>
    </row>
    <row r="221" spans="1:59" x14ac:dyDescent="0.2">
      <c r="A221" s="17">
        <v>1</v>
      </c>
      <c r="B221" s="10" t="s">
        <v>1881</v>
      </c>
      <c r="C221" s="68" t="s">
        <v>28</v>
      </c>
      <c r="D221" s="69">
        <f>(VLOOKUP($B221,'PRUlink Peer Performance'!$B$4:$K$223,D$119,))*100</f>
        <v>-1.3867145704985928</v>
      </c>
      <c r="E221" s="69">
        <f>(VLOOKUP($B221,'PRUlink Peer Performance'!$B$4:$K$223,E$119,))*100</f>
        <v>0.89361591800165563</v>
      </c>
      <c r="F221" s="68" t="s">
        <v>28</v>
      </c>
      <c r="G221" s="69">
        <f>(VLOOKUP($B221,'PRUlink Peer Performance'!$B$4:$K$223,G$119,))*100</f>
        <v>0.89361591800165563</v>
      </c>
      <c r="H221" s="69">
        <f>(VLOOKUP($B221,'PRUlink Peer Performance'!$B$4:$K$223,H$119,))*100</f>
        <v>7.0987135225385689</v>
      </c>
      <c r="I221" s="69">
        <f>(VLOOKUP($B221,'PRUlink Peer Performance'!$B$4:$K$223,I$119,))*100</f>
        <v>1.5924998767190557</v>
      </c>
      <c r="J221" s="69">
        <f>(VLOOKUP($B221,'PRUlink Peer Performance'!$B$4:$K$223,J$119,))*100</f>
        <v>-0.13629533316795728</v>
      </c>
      <c r="K221" s="68" t="s">
        <v>28</v>
      </c>
      <c r="L221" s="69">
        <f>(VLOOKUP($B221,'PRUlink Peer Performance'!$B$4:$K$223,L$119,))*100</f>
        <v>1.976984580865615</v>
      </c>
      <c r="M221" s="69">
        <f>(VLOOKUP($B221,'PRUlink Peer Performance'!$B$4:$K$223,M$119,))*100</f>
        <v>5.1511128157415431</v>
      </c>
      <c r="N221" s="68" t="s">
        <v>28</v>
      </c>
      <c r="O221" s="12">
        <v>1192.924</v>
      </c>
      <c r="P221" s="13"/>
      <c r="Q221" s="14"/>
      <c r="R221" s="15"/>
      <c r="S221" s="27"/>
      <c r="T221" s="15"/>
      <c r="U221" s="15"/>
      <c r="V221" s="15"/>
      <c r="W221" s="15"/>
      <c r="X221" s="15"/>
      <c r="Y221" s="15"/>
      <c r="Z221" s="15"/>
      <c r="AA221" s="32"/>
      <c r="AB221" s="62" t="str">
        <f t="shared" ref="AB221:AC226" si="226">IF(C221="n.a.","",IF(RANK(C221,C$221:C$227)=1,1,(RANK(C221,C$221:C$227)-1)/(COUNT(C$221:C$227)-1)*100))</f>
        <v/>
      </c>
      <c r="AC221" s="62">
        <f t="shared" si="226"/>
        <v>20</v>
      </c>
      <c r="AD221" s="62">
        <f t="shared" ref="AD221:AK226" si="227">IF(G221="n.a.","",IF(RANK(G221,G$221:G$227)=1,1,(RANK(G221,G$221:G$227)-1)/(COUNT(G$221:G$227)-1)*100))</f>
        <v>80</v>
      </c>
      <c r="AE221" s="62">
        <f t="shared" si="227"/>
        <v>80</v>
      </c>
      <c r="AF221" s="62">
        <f t="shared" si="227"/>
        <v>1</v>
      </c>
      <c r="AG221" s="62">
        <f t="shared" si="227"/>
        <v>20</v>
      </c>
      <c r="AH221" s="62" t="str">
        <f t="shared" si="227"/>
        <v/>
      </c>
      <c r="AI221" s="62">
        <f t="shared" si="227"/>
        <v>40</v>
      </c>
      <c r="AJ221" s="62">
        <f t="shared" si="227"/>
        <v>40</v>
      </c>
      <c r="AK221" s="62" t="str">
        <f t="shared" si="227"/>
        <v/>
      </c>
      <c r="AL221" s="64"/>
      <c r="AM221" s="62" t="str">
        <f t="shared" ref="AM221:AN226" si="228">IF($AA221="","",COUNT(C$221:C$227))</f>
        <v/>
      </c>
      <c r="AN221" s="62" t="str">
        <f t="shared" si="228"/>
        <v/>
      </c>
      <c r="AO221" s="62" t="str">
        <f t="shared" ref="AO221:AV226" si="229">IF($AA221="","",COUNT(G$221:G$227))</f>
        <v/>
      </c>
      <c r="AP221" s="62" t="str">
        <f t="shared" si="229"/>
        <v/>
      </c>
      <c r="AQ221" s="62" t="str">
        <f t="shared" si="229"/>
        <v/>
      </c>
      <c r="AR221" s="62" t="str">
        <f t="shared" si="229"/>
        <v/>
      </c>
      <c r="AS221" s="62" t="str">
        <f t="shared" si="229"/>
        <v/>
      </c>
      <c r="AT221" s="62" t="str">
        <f t="shared" si="229"/>
        <v/>
      </c>
      <c r="AU221" s="62" t="str">
        <f t="shared" si="229"/>
        <v/>
      </c>
      <c r="AV221" s="62" t="str">
        <f t="shared" si="229"/>
        <v/>
      </c>
      <c r="AW221" s="64"/>
      <c r="AX221" s="62" t="str">
        <f t="shared" ref="AX221:AY226" si="230">IF(C221="n.a.","",RANK(C221,C$221:C$227))</f>
        <v/>
      </c>
      <c r="AY221" s="62">
        <f t="shared" si="230"/>
        <v>2</v>
      </c>
      <c r="AZ221" s="62">
        <f t="shared" ref="AZ221:BG226" si="231">IF(G221="n.a.","",RANK(G221,G$221:G$227))</f>
        <v>5</v>
      </c>
      <c r="BA221" s="62">
        <f t="shared" si="231"/>
        <v>5</v>
      </c>
      <c r="BB221" s="62">
        <f t="shared" si="231"/>
        <v>1</v>
      </c>
      <c r="BC221" s="62">
        <f t="shared" si="231"/>
        <v>2</v>
      </c>
      <c r="BD221" s="62" t="str">
        <f t="shared" si="231"/>
        <v/>
      </c>
      <c r="BE221" s="62">
        <f t="shared" si="231"/>
        <v>3</v>
      </c>
      <c r="BF221" s="62">
        <f t="shared" si="231"/>
        <v>3</v>
      </c>
      <c r="BG221" s="62" t="str">
        <f t="shared" si="231"/>
        <v/>
      </c>
    </row>
    <row r="222" spans="1:59" x14ac:dyDescent="0.2">
      <c r="A222" s="17">
        <v>2</v>
      </c>
      <c r="B222" s="26" t="s">
        <v>155</v>
      </c>
      <c r="C222" s="25" t="s">
        <v>28</v>
      </c>
      <c r="D222" s="18">
        <f>(VLOOKUP($B222,'PRUlink Peer Performance'!$B$4:$K$223,D$119,))*100</f>
        <v>-1.00967141717956</v>
      </c>
      <c r="E222" s="18">
        <f>(VLOOKUP($B222,'PRUlink Peer Performance'!$B$4:$K$223,E$119,))*100</f>
        <v>1.4119438657789201</v>
      </c>
      <c r="F222" s="25" t="s">
        <v>28</v>
      </c>
      <c r="G222" s="18">
        <f>(VLOOKUP($B222,'PRUlink Peer Performance'!$B$4:$K$223,G$119,))*100</f>
        <v>1.4119438657789201</v>
      </c>
      <c r="H222" s="18">
        <f>(VLOOKUP($B222,'PRUlink Peer Performance'!$B$4:$K$223,H$119,))*100</f>
        <v>7.5050962174741302</v>
      </c>
      <c r="I222" s="18">
        <f>(VLOOKUP($B222,'PRUlink Peer Performance'!$B$4:$K$223,I$119,))*100</f>
        <v>1.4322349234017899</v>
      </c>
      <c r="J222" s="25">
        <f>(VLOOKUP($B222,'PRUlink Peer Performance'!$B$4:$K$223,J$119,))*100</f>
        <v>0.59425854818058199</v>
      </c>
      <c r="K222" s="25" t="s">
        <v>28</v>
      </c>
      <c r="L222" s="25">
        <f>(VLOOKUP($B222,'PRUlink Peer Performance'!$B$4:$K$223,L$119,))*100</f>
        <v>2.8544964969489599</v>
      </c>
      <c r="M222" s="25">
        <f>(VLOOKUP($B222,'PRUlink Peer Performance'!$B$4:$K$223,M$119,))*100</f>
        <v>5.8729609888689795</v>
      </c>
      <c r="N222" s="25" t="s">
        <v>28</v>
      </c>
      <c r="O222" s="19">
        <v>392.09100000000001</v>
      </c>
      <c r="P222" s="13"/>
      <c r="Q222" s="16"/>
      <c r="R222" s="15"/>
      <c r="S222" s="27"/>
      <c r="T222" s="15"/>
      <c r="U222" s="15"/>
      <c r="V222" s="15"/>
      <c r="W222" s="15"/>
      <c r="X222" s="15"/>
      <c r="Y222" s="15"/>
      <c r="Z222" s="15"/>
      <c r="AA222" s="26" t="s">
        <v>193</v>
      </c>
      <c r="AB222" s="65" t="str">
        <f t="shared" si="226"/>
        <v/>
      </c>
      <c r="AC222" s="66">
        <f t="shared" si="226"/>
        <v>1</v>
      </c>
      <c r="AD222" s="66">
        <f t="shared" si="227"/>
        <v>60</v>
      </c>
      <c r="AE222" s="66">
        <f t="shared" si="227"/>
        <v>60</v>
      </c>
      <c r="AF222" s="66">
        <f t="shared" si="227"/>
        <v>20</v>
      </c>
      <c r="AG222" s="66">
        <f t="shared" si="227"/>
        <v>1</v>
      </c>
      <c r="AH222" s="66" t="str">
        <f t="shared" si="227"/>
        <v/>
      </c>
      <c r="AI222" s="63">
        <f t="shared" si="227"/>
        <v>1</v>
      </c>
      <c r="AJ222" s="66">
        <f t="shared" si="227"/>
        <v>20</v>
      </c>
      <c r="AK222" s="67" t="str">
        <f t="shared" si="227"/>
        <v/>
      </c>
      <c r="AL222" s="64"/>
      <c r="AM222" s="65">
        <f t="shared" si="228"/>
        <v>0</v>
      </c>
      <c r="AN222" s="66">
        <f t="shared" si="228"/>
        <v>6</v>
      </c>
      <c r="AO222" s="66">
        <f t="shared" si="229"/>
        <v>6</v>
      </c>
      <c r="AP222" s="66">
        <f t="shared" si="229"/>
        <v>6</v>
      </c>
      <c r="AQ222" s="66">
        <f t="shared" si="229"/>
        <v>6</v>
      </c>
      <c r="AR222" s="66">
        <f t="shared" si="229"/>
        <v>6</v>
      </c>
      <c r="AS222" s="66">
        <f t="shared" si="229"/>
        <v>0</v>
      </c>
      <c r="AT222" s="63">
        <f t="shared" si="229"/>
        <v>6</v>
      </c>
      <c r="AU222" s="66">
        <f t="shared" si="229"/>
        <v>6</v>
      </c>
      <c r="AV222" s="67">
        <f t="shared" si="229"/>
        <v>0</v>
      </c>
      <c r="AW222" s="64"/>
      <c r="AX222" s="65" t="str">
        <f t="shared" si="230"/>
        <v/>
      </c>
      <c r="AY222" s="66">
        <f t="shared" si="230"/>
        <v>1</v>
      </c>
      <c r="AZ222" s="66">
        <f t="shared" si="231"/>
        <v>4</v>
      </c>
      <c r="BA222" s="66">
        <f t="shared" si="231"/>
        <v>4</v>
      </c>
      <c r="BB222" s="66">
        <f t="shared" si="231"/>
        <v>2</v>
      </c>
      <c r="BC222" s="66">
        <f t="shared" si="231"/>
        <v>1</v>
      </c>
      <c r="BD222" s="66" t="str">
        <f t="shared" si="231"/>
        <v/>
      </c>
      <c r="BE222" s="63">
        <f t="shared" si="231"/>
        <v>1</v>
      </c>
      <c r="BF222" s="66">
        <f t="shared" si="231"/>
        <v>2</v>
      </c>
      <c r="BG222" s="67" t="str">
        <f t="shared" si="231"/>
        <v/>
      </c>
    </row>
    <row r="223" spans="1:59" x14ac:dyDescent="0.2">
      <c r="A223" s="17">
        <v>3</v>
      </c>
      <c r="B223" s="10" t="s">
        <v>821</v>
      </c>
      <c r="C223" s="68" t="s">
        <v>28</v>
      </c>
      <c r="D223" s="69">
        <f>(VLOOKUP($B223,'PRUlink Peer Performance'!$B$4:$K$223,D$119,))*100</f>
        <v>-4.3615491405768481</v>
      </c>
      <c r="E223" s="69">
        <f>(VLOOKUP($B223,'PRUlink Peer Performance'!$B$4:$K$223,E$119,))*100</f>
        <v>1.7094469786749444</v>
      </c>
      <c r="F223" s="68" t="s">
        <v>28</v>
      </c>
      <c r="G223" s="69">
        <f>(VLOOKUP($B223,'PRUlink Peer Performance'!$B$4:$K$223,G$119,))*100</f>
        <v>1.7094469786749444</v>
      </c>
      <c r="H223" s="69">
        <f>(VLOOKUP($B223,'PRUlink Peer Performance'!$B$4:$K$223,H$119,))*100</f>
        <v>9.8883412851124</v>
      </c>
      <c r="I223" s="69">
        <f>(VLOOKUP($B223,'PRUlink Peer Performance'!$B$4:$K$223,I$119,))*100</f>
        <v>0.94422687728334953</v>
      </c>
      <c r="J223" s="69">
        <f>(VLOOKUP($B223,'PRUlink Peer Performance'!$B$4:$K$223,J$119,))*100</f>
        <v>-2.1459418831292987</v>
      </c>
      <c r="K223" s="68" t="s">
        <v>28</v>
      </c>
      <c r="L223" s="69">
        <f>(VLOOKUP($B223,'PRUlink Peer Performance'!$B$4:$K$223,L$119,))*100</f>
        <v>2.138302813513393</v>
      </c>
      <c r="M223" s="69">
        <f>(VLOOKUP($B223,'PRUlink Peer Performance'!$B$4:$K$223,M$119,))*100</f>
        <v>6.537070453955085</v>
      </c>
      <c r="N223" s="68" t="s">
        <v>28</v>
      </c>
      <c r="O223" s="19">
        <v>86.870220000000003</v>
      </c>
      <c r="P223" s="13"/>
      <c r="Q223" s="16"/>
      <c r="R223" s="15"/>
      <c r="S223" s="27"/>
      <c r="T223" s="15"/>
      <c r="U223" s="15"/>
      <c r="V223" s="15"/>
      <c r="W223" s="15"/>
      <c r="X223" s="15"/>
      <c r="Y223" s="15"/>
      <c r="Z223" s="15"/>
      <c r="AA223" s="32"/>
      <c r="AB223" s="62" t="str">
        <f t="shared" si="226"/>
        <v/>
      </c>
      <c r="AC223" s="62">
        <f t="shared" si="226"/>
        <v>60</v>
      </c>
      <c r="AD223" s="62">
        <f t="shared" si="227"/>
        <v>20</v>
      </c>
      <c r="AE223" s="62">
        <f t="shared" si="227"/>
        <v>1</v>
      </c>
      <c r="AF223" s="62">
        <f t="shared" si="227"/>
        <v>40</v>
      </c>
      <c r="AG223" s="62">
        <f t="shared" si="227"/>
        <v>40</v>
      </c>
      <c r="AH223" s="62" t="str">
        <f t="shared" si="227"/>
        <v/>
      </c>
      <c r="AI223" s="62">
        <f t="shared" si="227"/>
        <v>20</v>
      </c>
      <c r="AJ223" s="62">
        <f t="shared" si="227"/>
        <v>1</v>
      </c>
      <c r="AK223" s="62" t="str">
        <f t="shared" si="227"/>
        <v/>
      </c>
      <c r="AL223" s="64"/>
      <c r="AM223" s="62" t="str">
        <f t="shared" si="228"/>
        <v/>
      </c>
      <c r="AN223" s="62" t="str">
        <f t="shared" si="228"/>
        <v/>
      </c>
      <c r="AO223" s="62" t="str">
        <f t="shared" si="229"/>
        <v/>
      </c>
      <c r="AP223" s="62" t="str">
        <f t="shared" si="229"/>
        <v/>
      </c>
      <c r="AQ223" s="62" t="str">
        <f t="shared" si="229"/>
        <v/>
      </c>
      <c r="AR223" s="62" t="str">
        <f t="shared" si="229"/>
        <v/>
      </c>
      <c r="AS223" s="62" t="str">
        <f t="shared" si="229"/>
        <v/>
      </c>
      <c r="AT223" s="62" t="str">
        <f t="shared" si="229"/>
        <v/>
      </c>
      <c r="AU223" s="62" t="str">
        <f t="shared" si="229"/>
        <v/>
      </c>
      <c r="AV223" s="62" t="str">
        <f t="shared" si="229"/>
        <v/>
      </c>
      <c r="AW223" s="64"/>
      <c r="AX223" s="62" t="str">
        <f t="shared" si="230"/>
        <v/>
      </c>
      <c r="AY223" s="62">
        <f t="shared" si="230"/>
        <v>4</v>
      </c>
      <c r="AZ223" s="62">
        <f t="shared" si="231"/>
        <v>2</v>
      </c>
      <c r="BA223" s="62">
        <f t="shared" si="231"/>
        <v>1</v>
      </c>
      <c r="BB223" s="62">
        <f t="shared" si="231"/>
        <v>3</v>
      </c>
      <c r="BC223" s="62">
        <f t="shared" si="231"/>
        <v>3</v>
      </c>
      <c r="BD223" s="62" t="str">
        <f t="shared" si="231"/>
        <v/>
      </c>
      <c r="BE223" s="62">
        <f t="shared" si="231"/>
        <v>2</v>
      </c>
      <c r="BF223" s="62">
        <f t="shared" si="231"/>
        <v>1</v>
      </c>
      <c r="BG223" s="62" t="str">
        <f t="shared" si="231"/>
        <v/>
      </c>
    </row>
    <row r="224" spans="1:59" x14ac:dyDescent="0.2">
      <c r="A224" s="17">
        <v>4</v>
      </c>
      <c r="B224" s="10" t="s">
        <v>1880</v>
      </c>
      <c r="C224" s="68" t="s">
        <v>28</v>
      </c>
      <c r="D224" s="69">
        <f>(VLOOKUP($B224,'PRUlink Peer Performance'!$B$4:$K$223,D$119,))*100</f>
        <v>-3.8108009160043199</v>
      </c>
      <c r="E224" s="69">
        <f>(VLOOKUP($B224,'PRUlink Peer Performance'!$B$4:$K$223,E$119,))*100</f>
        <v>-9.0021862908251649E-2</v>
      </c>
      <c r="F224" s="68" t="s">
        <v>28</v>
      </c>
      <c r="G224" s="69">
        <f>(VLOOKUP($B224,'PRUlink Peer Performance'!$B$4:$K$223,G$119,))*100</f>
        <v>-9.0021862908251649E-2</v>
      </c>
      <c r="H224" s="69">
        <f>(VLOOKUP($B224,'PRUlink Peer Performance'!$B$4:$K$223,H$119,))*100</f>
        <v>5.7838480686018157</v>
      </c>
      <c r="I224" s="69">
        <f>(VLOOKUP($B224,'PRUlink Peer Performance'!$B$4:$K$223,I$119,))*100</f>
        <v>-0.31769994493469067</v>
      </c>
      <c r="J224" s="69">
        <f>(VLOOKUP($B224,'PRUlink Peer Performance'!$B$4:$K$223,J$119,))*100</f>
        <v>-3.003632245067589</v>
      </c>
      <c r="K224" s="68" t="s">
        <v>28</v>
      </c>
      <c r="L224" s="69">
        <f>(VLOOKUP($B224,'PRUlink Peer Performance'!$B$4:$K$223,L$119,))*100</f>
        <v>-0.26624912681647572</v>
      </c>
      <c r="M224" s="69">
        <f>(VLOOKUP($B224,'PRUlink Peer Performance'!$B$4:$K$223,M$119,))*100</f>
        <v>3.3245099059334926</v>
      </c>
      <c r="N224" s="68" t="s">
        <v>28</v>
      </c>
      <c r="O224" s="19">
        <v>798.68319999999994</v>
      </c>
      <c r="P224" s="13"/>
      <c r="Q224" s="16"/>
      <c r="R224" s="15"/>
      <c r="S224" s="27"/>
      <c r="T224" s="15"/>
      <c r="U224" s="15"/>
      <c r="V224" s="15"/>
      <c r="W224" s="15"/>
      <c r="X224" s="15"/>
      <c r="Y224" s="15"/>
      <c r="Z224" s="15"/>
      <c r="AA224" s="32"/>
      <c r="AB224" s="62" t="str">
        <f t="shared" si="226"/>
        <v/>
      </c>
      <c r="AC224" s="62">
        <f t="shared" si="226"/>
        <v>40</v>
      </c>
      <c r="AD224" s="62">
        <f t="shared" si="227"/>
        <v>100</v>
      </c>
      <c r="AE224" s="62">
        <f t="shared" si="227"/>
        <v>100</v>
      </c>
      <c r="AF224" s="62">
        <f t="shared" si="227"/>
        <v>60</v>
      </c>
      <c r="AG224" s="62">
        <f t="shared" si="227"/>
        <v>60</v>
      </c>
      <c r="AH224" s="62" t="str">
        <f t="shared" si="227"/>
        <v/>
      </c>
      <c r="AI224" s="62">
        <f t="shared" si="227"/>
        <v>60</v>
      </c>
      <c r="AJ224" s="62">
        <f t="shared" si="227"/>
        <v>60</v>
      </c>
      <c r="AK224" s="62" t="str">
        <f t="shared" si="227"/>
        <v/>
      </c>
      <c r="AL224" s="64"/>
      <c r="AM224" s="62" t="str">
        <f t="shared" si="228"/>
        <v/>
      </c>
      <c r="AN224" s="62" t="str">
        <f t="shared" si="228"/>
        <v/>
      </c>
      <c r="AO224" s="62" t="str">
        <f t="shared" si="229"/>
        <v/>
      </c>
      <c r="AP224" s="62" t="str">
        <f t="shared" si="229"/>
        <v/>
      </c>
      <c r="AQ224" s="62" t="str">
        <f t="shared" si="229"/>
        <v/>
      </c>
      <c r="AR224" s="62" t="str">
        <f t="shared" si="229"/>
        <v/>
      </c>
      <c r="AS224" s="62" t="str">
        <f t="shared" si="229"/>
        <v/>
      </c>
      <c r="AT224" s="62" t="str">
        <f t="shared" si="229"/>
        <v/>
      </c>
      <c r="AU224" s="62" t="str">
        <f t="shared" si="229"/>
        <v/>
      </c>
      <c r="AV224" s="62" t="str">
        <f t="shared" si="229"/>
        <v/>
      </c>
      <c r="AW224" s="64"/>
      <c r="AX224" s="62" t="str">
        <f t="shared" si="230"/>
        <v/>
      </c>
      <c r="AY224" s="62">
        <f t="shared" si="230"/>
        <v>3</v>
      </c>
      <c r="AZ224" s="62">
        <f t="shared" si="231"/>
        <v>6</v>
      </c>
      <c r="BA224" s="62">
        <f t="shared" si="231"/>
        <v>6</v>
      </c>
      <c r="BB224" s="62">
        <f t="shared" si="231"/>
        <v>4</v>
      </c>
      <c r="BC224" s="62">
        <f t="shared" si="231"/>
        <v>4</v>
      </c>
      <c r="BD224" s="62" t="str">
        <f t="shared" si="231"/>
        <v/>
      </c>
      <c r="BE224" s="62">
        <f t="shared" si="231"/>
        <v>4</v>
      </c>
      <c r="BF224" s="62">
        <f t="shared" si="231"/>
        <v>4</v>
      </c>
      <c r="BG224" s="62" t="str">
        <f t="shared" si="231"/>
        <v/>
      </c>
    </row>
    <row r="225" spans="1:59" x14ac:dyDescent="0.2">
      <c r="A225" s="17">
        <v>5</v>
      </c>
      <c r="B225" s="10" t="s">
        <v>154</v>
      </c>
      <c r="C225" s="68" t="s">
        <v>28</v>
      </c>
      <c r="D225" s="69">
        <f>(VLOOKUP($B225,'PRUlink Peer Performance'!$B$4:$K$223,D$119,))*100</f>
        <v>-9.0013289096612663</v>
      </c>
      <c r="E225" s="69">
        <f>(VLOOKUP($B225,'PRUlink Peer Performance'!$B$4:$K$223,E$119,))*100</f>
        <v>1.6367289653570927</v>
      </c>
      <c r="F225" s="68" t="s">
        <v>28</v>
      </c>
      <c r="G225" s="69">
        <f>(VLOOKUP($B225,'PRUlink Peer Performance'!$B$4:$K$223,G$119,))*100</f>
        <v>1.6367289653570927</v>
      </c>
      <c r="H225" s="69">
        <f>(VLOOKUP($B225,'PRUlink Peer Performance'!$B$4:$K$223,H$119,))*100</f>
        <v>8.3303289406421612</v>
      </c>
      <c r="I225" s="69">
        <f>(VLOOKUP($B225,'PRUlink Peer Performance'!$B$4:$K$223,I$119,))*100</f>
        <v>-3.7598298157133558</v>
      </c>
      <c r="J225" s="69">
        <f>(VLOOKUP($B225,'PRUlink Peer Performance'!$B$4:$K$223,J$119,))*100</f>
        <v>-9.1491646885745954</v>
      </c>
      <c r="K225" s="68" t="s">
        <v>28</v>
      </c>
      <c r="L225" s="69">
        <f>(VLOOKUP($B225,'PRUlink Peer Performance'!$B$4:$K$223,L$119,))*100</f>
        <v>-3.7283051456653227</v>
      </c>
      <c r="M225" s="69">
        <f>(VLOOKUP($B225,'PRUlink Peer Performance'!$B$4:$K$223,M$119,))*100</f>
        <v>2.103434718285957</v>
      </c>
      <c r="N225" s="68" t="s">
        <v>28</v>
      </c>
      <c r="O225" s="19">
        <v>1044.6030000000001</v>
      </c>
      <c r="P225" s="13"/>
      <c r="Q225" s="16"/>
      <c r="R225" s="15"/>
      <c r="S225" s="27"/>
      <c r="T225" s="15"/>
      <c r="U225" s="15"/>
      <c r="V225" s="15"/>
      <c r="W225" s="15"/>
      <c r="X225" s="15"/>
      <c r="Y225" s="15"/>
      <c r="Z225" s="15"/>
      <c r="AA225" s="32"/>
      <c r="AB225" s="62" t="str">
        <f t="shared" si="226"/>
        <v/>
      </c>
      <c r="AC225" s="62">
        <f t="shared" si="226"/>
        <v>80</v>
      </c>
      <c r="AD225" s="62">
        <f t="shared" si="227"/>
        <v>40</v>
      </c>
      <c r="AE225" s="62">
        <f t="shared" si="227"/>
        <v>40</v>
      </c>
      <c r="AF225" s="62">
        <f t="shared" si="227"/>
        <v>100</v>
      </c>
      <c r="AG225" s="62">
        <f t="shared" si="227"/>
        <v>80</v>
      </c>
      <c r="AH225" s="62" t="str">
        <f t="shared" si="227"/>
        <v/>
      </c>
      <c r="AI225" s="62">
        <f t="shared" si="227"/>
        <v>80</v>
      </c>
      <c r="AJ225" s="62">
        <f t="shared" si="227"/>
        <v>80</v>
      </c>
      <c r="AK225" s="62" t="str">
        <f t="shared" si="227"/>
        <v/>
      </c>
      <c r="AL225" s="64"/>
      <c r="AM225" s="62" t="str">
        <f t="shared" si="228"/>
        <v/>
      </c>
      <c r="AN225" s="62" t="str">
        <f t="shared" si="228"/>
        <v/>
      </c>
      <c r="AO225" s="62" t="str">
        <f t="shared" si="229"/>
        <v/>
      </c>
      <c r="AP225" s="62" t="str">
        <f t="shared" si="229"/>
        <v/>
      </c>
      <c r="AQ225" s="62" t="str">
        <f t="shared" si="229"/>
        <v/>
      </c>
      <c r="AR225" s="62" t="str">
        <f t="shared" si="229"/>
        <v/>
      </c>
      <c r="AS225" s="62" t="str">
        <f t="shared" si="229"/>
        <v/>
      </c>
      <c r="AT225" s="62" t="str">
        <f t="shared" si="229"/>
        <v/>
      </c>
      <c r="AU225" s="62" t="str">
        <f t="shared" si="229"/>
        <v/>
      </c>
      <c r="AV225" s="62" t="str">
        <f t="shared" si="229"/>
        <v/>
      </c>
      <c r="AW225" s="64"/>
      <c r="AX225" s="62" t="str">
        <f t="shared" si="230"/>
        <v/>
      </c>
      <c r="AY225" s="62">
        <f t="shared" si="230"/>
        <v>5</v>
      </c>
      <c r="AZ225" s="62">
        <f t="shared" si="231"/>
        <v>3</v>
      </c>
      <c r="BA225" s="62">
        <f t="shared" si="231"/>
        <v>3</v>
      </c>
      <c r="BB225" s="62">
        <f t="shared" si="231"/>
        <v>6</v>
      </c>
      <c r="BC225" s="62">
        <f t="shared" si="231"/>
        <v>5</v>
      </c>
      <c r="BD225" s="62" t="str">
        <f t="shared" si="231"/>
        <v/>
      </c>
      <c r="BE225" s="62">
        <f t="shared" si="231"/>
        <v>5</v>
      </c>
      <c r="BF225" s="62">
        <f t="shared" si="231"/>
        <v>5</v>
      </c>
      <c r="BG225" s="62" t="str">
        <f t="shared" si="231"/>
        <v/>
      </c>
    </row>
    <row r="226" spans="1:59" x14ac:dyDescent="0.2">
      <c r="A226" s="17">
        <v>6</v>
      </c>
      <c r="B226" s="10" t="s">
        <v>843</v>
      </c>
      <c r="C226" s="68" t="s">
        <v>28</v>
      </c>
      <c r="D226" s="69">
        <f>(VLOOKUP($B226,'PRUlink Peer Performance'!$B$4:$K$223,D$119,))*100</f>
        <v>-9.0303180914512957</v>
      </c>
      <c r="E226" s="69">
        <f>(VLOOKUP($B226,'PRUlink Peer Performance'!$B$4:$K$223,E$119,))*100</f>
        <v>2.1389747653433488</v>
      </c>
      <c r="F226" s="68" t="s">
        <v>28</v>
      </c>
      <c r="G226" s="69">
        <f>(VLOOKUP($B226,'PRUlink Peer Performance'!$B$4:$K$223,G$119,))*100</f>
        <v>2.1389747653433488</v>
      </c>
      <c r="H226" s="69">
        <f>(VLOOKUP($B226,'PRUlink Peer Performance'!$B$4:$K$223,H$119,))*100</f>
        <v>9.2937713101685517</v>
      </c>
      <c r="I226" s="69">
        <f>(VLOOKUP($B226,'PRUlink Peer Performance'!$B$4:$K$223,I$119,))*100</f>
        <v>-0.50554193551893833</v>
      </c>
      <c r="J226" s="69">
        <f>(VLOOKUP($B226,'PRUlink Peer Performance'!$B$4:$K$223,J$119,))*100</f>
        <v>-10.562141454023044</v>
      </c>
      <c r="K226" s="68" t="s">
        <v>28</v>
      </c>
      <c r="L226" s="69">
        <f>(VLOOKUP($B226,'PRUlink Peer Performance'!$B$4:$K$223,L$119,))*100</f>
        <v>-4.0945711557386133</v>
      </c>
      <c r="M226" s="69">
        <f>(VLOOKUP($B226,'PRUlink Peer Performance'!$B$4:$K$223,M$119,))*100</f>
        <v>1.2390944159379913</v>
      </c>
      <c r="N226" s="68" t="s">
        <v>28</v>
      </c>
      <c r="O226" s="19">
        <v>152.61860000000001</v>
      </c>
      <c r="P226" s="13"/>
      <c r="Q226" s="16"/>
      <c r="R226" s="15"/>
      <c r="S226" s="27"/>
      <c r="T226" s="15"/>
      <c r="U226" s="15"/>
      <c r="V226" s="15"/>
      <c r="W226" s="15"/>
      <c r="X226" s="15"/>
      <c r="Y226" s="15"/>
      <c r="Z226" s="15"/>
      <c r="AA226" s="32"/>
      <c r="AB226" s="62" t="str">
        <f t="shared" si="226"/>
        <v/>
      </c>
      <c r="AC226" s="62">
        <f t="shared" si="226"/>
        <v>100</v>
      </c>
      <c r="AD226" s="62">
        <f t="shared" si="227"/>
        <v>1</v>
      </c>
      <c r="AE226" s="62">
        <f t="shared" si="227"/>
        <v>20</v>
      </c>
      <c r="AF226" s="62">
        <f t="shared" si="227"/>
        <v>80</v>
      </c>
      <c r="AG226" s="62">
        <f t="shared" si="227"/>
        <v>100</v>
      </c>
      <c r="AH226" s="62" t="str">
        <f t="shared" si="227"/>
        <v/>
      </c>
      <c r="AI226" s="62">
        <f t="shared" si="227"/>
        <v>100</v>
      </c>
      <c r="AJ226" s="62">
        <f t="shared" si="227"/>
        <v>100</v>
      </c>
      <c r="AK226" s="62" t="str">
        <f t="shared" si="227"/>
        <v/>
      </c>
      <c r="AL226" s="64"/>
      <c r="AM226" s="62" t="str">
        <f t="shared" si="228"/>
        <v/>
      </c>
      <c r="AN226" s="62" t="str">
        <f t="shared" si="228"/>
        <v/>
      </c>
      <c r="AO226" s="62" t="str">
        <f t="shared" si="229"/>
        <v/>
      </c>
      <c r="AP226" s="62" t="str">
        <f t="shared" si="229"/>
        <v/>
      </c>
      <c r="AQ226" s="62" t="str">
        <f t="shared" si="229"/>
        <v/>
      </c>
      <c r="AR226" s="62" t="str">
        <f t="shared" si="229"/>
        <v/>
      </c>
      <c r="AS226" s="62" t="str">
        <f t="shared" si="229"/>
        <v/>
      </c>
      <c r="AT226" s="62" t="str">
        <f t="shared" si="229"/>
        <v/>
      </c>
      <c r="AU226" s="62" t="str">
        <f t="shared" si="229"/>
        <v/>
      </c>
      <c r="AV226" s="62" t="str">
        <f t="shared" si="229"/>
        <v/>
      </c>
      <c r="AW226" s="64"/>
      <c r="AX226" s="62" t="str">
        <f t="shared" si="230"/>
        <v/>
      </c>
      <c r="AY226" s="62">
        <f t="shared" si="230"/>
        <v>6</v>
      </c>
      <c r="AZ226" s="62">
        <f t="shared" si="231"/>
        <v>1</v>
      </c>
      <c r="BA226" s="62">
        <f t="shared" si="231"/>
        <v>2</v>
      </c>
      <c r="BB226" s="62">
        <f t="shared" si="231"/>
        <v>5</v>
      </c>
      <c r="BC226" s="62">
        <f t="shared" si="231"/>
        <v>6</v>
      </c>
      <c r="BD226" s="62" t="str">
        <f t="shared" si="231"/>
        <v/>
      </c>
      <c r="BE226" s="62">
        <f t="shared" si="231"/>
        <v>6</v>
      </c>
      <c r="BF226" s="62">
        <f t="shared" si="231"/>
        <v>6</v>
      </c>
      <c r="BG226" s="62" t="str">
        <f t="shared" si="231"/>
        <v/>
      </c>
    </row>
    <row r="227" spans="1:59" x14ac:dyDescent="0.2">
      <c r="A227" s="17"/>
      <c r="B227" s="10"/>
      <c r="C227" s="50"/>
      <c r="D227" s="11"/>
      <c r="E227" s="50"/>
      <c r="F227" s="50"/>
      <c r="G227" s="11"/>
      <c r="H227" s="11"/>
      <c r="I227" s="11"/>
      <c r="J227" s="11"/>
      <c r="K227" s="50"/>
      <c r="L227" s="11"/>
      <c r="M227" s="11"/>
      <c r="N227" s="50"/>
      <c r="O227" s="19">
        <v>316.48599999999999</v>
      </c>
      <c r="P227" s="13"/>
      <c r="Q227" s="16"/>
      <c r="R227" s="15"/>
      <c r="S227" s="27"/>
      <c r="T227" s="15"/>
      <c r="U227" s="15"/>
      <c r="V227" s="15"/>
      <c r="W227" s="15"/>
      <c r="X227" s="15"/>
      <c r="Y227" s="15"/>
      <c r="Z227" s="15"/>
      <c r="AA227" s="32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60"/>
      <c r="AM227" s="59"/>
      <c r="AN227" s="61"/>
      <c r="AO227" s="61"/>
      <c r="AP227" s="61"/>
      <c r="AQ227" s="61"/>
      <c r="AR227" s="61"/>
      <c r="AS227" s="61"/>
      <c r="AT227" s="61"/>
      <c r="AU227" s="61"/>
      <c r="AV227" s="61"/>
      <c r="AW227" s="60"/>
      <c r="AX227" s="59"/>
      <c r="AY227" s="61"/>
      <c r="AZ227" s="61"/>
      <c r="BA227" s="61"/>
      <c r="BB227" s="61"/>
      <c r="BC227" s="61"/>
      <c r="BD227" s="61"/>
      <c r="BE227" s="61"/>
      <c r="BF227" s="61"/>
      <c r="BG227" s="61"/>
    </row>
    <row r="228" spans="1:59" x14ac:dyDescent="0.2">
      <c r="A228" s="42" t="s">
        <v>193</v>
      </c>
      <c r="B228" s="45" t="s">
        <v>102</v>
      </c>
      <c r="C228" s="46" t="s">
        <v>117</v>
      </c>
      <c r="D228" s="46">
        <f>AVERAGE(D221:D227)</f>
        <v>-4.7667305075619799</v>
      </c>
      <c r="E228" s="46">
        <f>AVERAGE(E221:E227)</f>
        <v>1.2834481050412851</v>
      </c>
      <c r="F228" s="46"/>
      <c r="G228" s="46">
        <f>AVERAGE(G221:G227)</f>
        <v>1.2834481050412851</v>
      </c>
      <c r="H228" s="46">
        <f>AVERAGE(H221:H227)</f>
        <v>7.9833498907562719</v>
      </c>
      <c r="I228" s="46">
        <f>AVERAGE(I221:I227)</f>
        <v>-0.10235166979379828</v>
      </c>
      <c r="J228" s="46">
        <f>AVERAGE(J221:J227)</f>
        <v>-4.0671528426303167</v>
      </c>
      <c r="K228" s="46"/>
      <c r="L228" s="46">
        <f>AVERAGE(L221:L227)</f>
        <v>-0.18655692281540737</v>
      </c>
      <c r="M228" s="46">
        <f>AVERAGE(M221:M227)</f>
        <v>4.0380305497871749</v>
      </c>
      <c r="N228" s="46"/>
      <c r="O228" s="19">
        <v>907.86919999999998</v>
      </c>
      <c r="P228" s="13"/>
      <c r="Q228" s="16"/>
      <c r="R228" s="15"/>
      <c r="S228" s="27"/>
      <c r="T228" s="15"/>
      <c r="U228" s="15"/>
      <c r="V228" s="15"/>
      <c r="W228" s="15"/>
      <c r="X228" s="15"/>
      <c r="Y228" s="15"/>
      <c r="Z228" s="15"/>
      <c r="AA228" s="32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57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57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</row>
    <row r="230" spans="1:59" ht="15.75" x14ac:dyDescent="0.25">
      <c r="A230" s="5" t="s">
        <v>156</v>
      </c>
      <c r="B230" s="6"/>
      <c r="C230" s="34" t="s">
        <v>41</v>
      </c>
      <c r="D230" s="34"/>
      <c r="E230" s="34"/>
      <c r="F230" s="35"/>
      <c r="G230" s="35"/>
      <c r="H230" s="34"/>
      <c r="I230" s="34"/>
      <c r="J230" s="34"/>
      <c r="K230" s="34"/>
      <c r="L230" s="34"/>
      <c r="M230" s="34"/>
      <c r="N230" s="34"/>
      <c r="V230" s="1"/>
      <c r="W230" s="1"/>
      <c r="X230" s="1"/>
      <c r="Y230" s="1"/>
      <c r="Z230" s="1"/>
      <c r="AB230" s="36" t="s">
        <v>40</v>
      </c>
      <c r="AC230" s="37"/>
      <c r="AD230" s="37"/>
      <c r="AE230" s="37"/>
      <c r="AF230" s="37"/>
      <c r="AG230" s="38"/>
      <c r="AH230" s="37"/>
      <c r="AI230" s="36"/>
      <c r="AJ230" s="37"/>
      <c r="AK230" s="37"/>
      <c r="AL230" s="55"/>
      <c r="AM230" s="36"/>
      <c r="AN230" s="53"/>
      <c r="AO230" s="53"/>
      <c r="AP230" s="53"/>
      <c r="AQ230" s="53" t="s">
        <v>120</v>
      </c>
      <c r="AR230" s="53"/>
      <c r="AS230" s="53"/>
      <c r="AT230" s="53"/>
      <c r="AU230" s="53"/>
      <c r="AV230" s="54"/>
      <c r="AW230" s="55"/>
      <c r="AX230" s="36"/>
      <c r="AY230" s="53"/>
      <c r="AZ230" s="53"/>
      <c r="BA230" s="53"/>
      <c r="BB230" s="53" t="s">
        <v>119</v>
      </c>
      <c r="BC230" s="53"/>
      <c r="BD230" s="53"/>
      <c r="BE230" s="53"/>
      <c r="BF230" s="53"/>
      <c r="BG230" s="54"/>
    </row>
    <row r="231" spans="1:59" ht="15.75" x14ac:dyDescent="0.25">
      <c r="A231" s="8" t="s">
        <v>9</v>
      </c>
      <c r="B231" s="8" t="s">
        <v>10</v>
      </c>
      <c r="C231" s="8" t="s">
        <v>11</v>
      </c>
      <c r="D231" s="8" t="s">
        <v>1</v>
      </c>
      <c r="E231" s="8" t="s">
        <v>2</v>
      </c>
      <c r="F231" s="8" t="s">
        <v>3</v>
      </c>
      <c r="G231" s="8" t="s">
        <v>4</v>
      </c>
      <c r="H231" s="8" t="s">
        <v>5</v>
      </c>
      <c r="I231" s="8" t="s">
        <v>6</v>
      </c>
      <c r="J231" s="8" t="s">
        <v>7</v>
      </c>
      <c r="K231" s="8" t="s">
        <v>95</v>
      </c>
      <c r="L231" s="8" t="s">
        <v>42</v>
      </c>
      <c r="M231" s="8" t="s">
        <v>43</v>
      </c>
      <c r="N231" s="8" t="s">
        <v>97</v>
      </c>
      <c r="O231" s="8" t="s">
        <v>12</v>
      </c>
      <c r="P231" s="8"/>
      <c r="Q231" s="8" t="s">
        <v>13</v>
      </c>
      <c r="R231" s="8" t="s">
        <v>0</v>
      </c>
      <c r="S231" s="8" t="s">
        <v>14</v>
      </c>
      <c r="T231" s="8" t="s">
        <v>1</v>
      </c>
      <c r="U231" s="8" t="s">
        <v>2</v>
      </c>
      <c r="V231" s="8" t="s">
        <v>3</v>
      </c>
      <c r="W231" s="8" t="s">
        <v>4</v>
      </c>
      <c r="X231" s="8" t="s">
        <v>5</v>
      </c>
      <c r="Y231" s="8" t="s">
        <v>6</v>
      </c>
      <c r="Z231" s="8" t="s">
        <v>7</v>
      </c>
      <c r="AA231" s="31"/>
      <c r="AB231" s="8" t="s">
        <v>96</v>
      </c>
      <c r="AC231" s="8" t="s">
        <v>1</v>
      </c>
      <c r="AD231" s="8" t="s">
        <v>4</v>
      </c>
      <c r="AE231" s="8" t="s">
        <v>5</v>
      </c>
      <c r="AF231" s="8" t="s">
        <v>6</v>
      </c>
      <c r="AG231" s="8" t="s">
        <v>7</v>
      </c>
      <c r="AH231" s="8" t="s">
        <v>95</v>
      </c>
      <c r="AI231" s="8" t="s">
        <v>42</v>
      </c>
      <c r="AJ231" s="8" t="s">
        <v>43</v>
      </c>
      <c r="AK231" s="8" t="s">
        <v>97</v>
      </c>
      <c r="AL231" s="58"/>
      <c r="AM231" s="8" t="s">
        <v>96</v>
      </c>
      <c r="AN231" s="8" t="s">
        <v>1</v>
      </c>
      <c r="AO231" s="8" t="s">
        <v>4</v>
      </c>
      <c r="AP231" s="8" t="s">
        <v>5</v>
      </c>
      <c r="AQ231" s="8" t="s">
        <v>6</v>
      </c>
      <c r="AR231" s="8" t="s">
        <v>7</v>
      </c>
      <c r="AS231" s="8" t="s">
        <v>95</v>
      </c>
      <c r="AT231" s="8" t="s">
        <v>42</v>
      </c>
      <c r="AU231" s="8" t="s">
        <v>43</v>
      </c>
      <c r="AV231" s="52" t="s">
        <v>97</v>
      </c>
      <c r="AW231" s="58"/>
      <c r="AX231" s="8" t="s">
        <v>96</v>
      </c>
      <c r="AY231" s="8" t="s">
        <v>1</v>
      </c>
      <c r="AZ231" s="8" t="s">
        <v>4</v>
      </c>
      <c r="BA231" s="8" t="s">
        <v>5</v>
      </c>
      <c r="BB231" s="8" t="s">
        <v>6</v>
      </c>
      <c r="BC231" s="8" t="s">
        <v>7</v>
      </c>
      <c r="BD231" s="8" t="s">
        <v>95</v>
      </c>
      <c r="BE231" s="8" t="s">
        <v>42</v>
      </c>
      <c r="BF231" s="8" t="s">
        <v>43</v>
      </c>
      <c r="BG231" s="52" t="s">
        <v>97</v>
      </c>
    </row>
    <row r="232" spans="1:59" x14ac:dyDescent="0.2">
      <c r="A232" s="17">
        <v>1</v>
      </c>
      <c r="B232" s="10" t="s">
        <v>1649</v>
      </c>
      <c r="C232" s="68" t="s">
        <v>28</v>
      </c>
      <c r="D232" s="69">
        <f>(VLOOKUP($B232,'PRUlink Peer Performance'!$B$4:$K$223,D$119,))*100</f>
        <v>-8.3317259684966274</v>
      </c>
      <c r="E232" s="69">
        <f>(VLOOKUP($B232,'PRUlink Peer Performance'!$B$4:$K$223,E$119,))*100</f>
        <v>1.7056718358478884</v>
      </c>
      <c r="F232" s="68" t="s">
        <v>28</v>
      </c>
      <c r="G232" s="69">
        <f>(VLOOKUP($B232,'PRUlink Peer Performance'!$B$4:$K$223,G$119,))*100</f>
        <v>1.7056718358478884</v>
      </c>
      <c r="H232" s="69">
        <f>(VLOOKUP($B232,'PRUlink Peer Performance'!$B$4:$K$223,H$119,))*100</f>
        <v>9.693898588947647</v>
      </c>
      <c r="I232" s="69">
        <f>(VLOOKUP($B232,'PRUlink Peer Performance'!$B$4:$K$223,I$119,))*100</f>
        <v>-2.7989895585288527</v>
      </c>
      <c r="J232" s="69">
        <f>(VLOOKUP($B232,'PRUlink Peer Performance'!$B$4:$K$223,J$119,))*100</f>
        <v>-6.8324040315977053</v>
      </c>
      <c r="K232" s="68" t="s">
        <v>28</v>
      </c>
      <c r="L232" s="69">
        <f>(VLOOKUP($B232,'PRUlink Peer Performance'!$B$4:$K$223,L$119,))*100</f>
        <v>0.17550132677943697</v>
      </c>
      <c r="M232" s="69">
        <f>(VLOOKUP($B232,'PRUlink Peer Performance'!$B$4:$K$223,M$119,))*100</f>
        <v>4.1368502683141184</v>
      </c>
      <c r="N232" s="68" t="s">
        <v>28</v>
      </c>
      <c r="O232" s="12">
        <v>1192.924</v>
      </c>
      <c r="P232" s="13"/>
      <c r="Q232" s="14"/>
      <c r="R232" s="15"/>
      <c r="S232" s="27"/>
      <c r="T232" s="15"/>
      <c r="U232" s="15"/>
      <c r="V232" s="15"/>
      <c r="W232" s="15"/>
      <c r="X232" s="15"/>
      <c r="Y232" s="15"/>
      <c r="Z232" s="15"/>
      <c r="AA232" s="32"/>
      <c r="AB232" s="62" t="str">
        <f t="shared" ref="AB232:AC237" si="232">IF(C232="n.a.","",IF(RANK(C232,C$232:C$238)=1,1,(RANK(C232,C$232:C$238)-1)/(COUNT(C$232:C$238)-1)*100))</f>
        <v/>
      </c>
      <c r="AC232" s="62">
        <f t="shared" si="232"/>
        <v>60</v>
      </c>
      <c r="AD232" s="62">
        <f t="shared" ref="AD232:AK237" si="233">IF(G232="n.a.","",IF(RANK(G232,G$232:G$238)=1,1,(RANK(G232,G$232:G$238)-1)/(COUNT(G$232:G$238)-1)*100))</f>
        <v>20</v>
      </c>
      <c r="AE232" s="62">
        <f t="shared" si="233"/>
        <v>40</v>
      </c>
      <c r="AF232" s="62">
        <f t="shared" si="233"/>
        <v>80</v>
      </c>
      <c r="AG232" s="62">
        <f t="shared" si="233"/>
        <v>40</v>
      </c>
      <c r="AH232" s="62" t="str">
        <f t="shared" si="233"/>
        <v/>
      </c>
      <c r="AI232" s="62">
        <f t="shared" si="233"/>
        <v>40</v>
      </c>
      <c r="AJ232" s="62">
        <f t="shared" si="233"/>
        <v>40</v>
      </c>
      <c r="AK232" s="62" t="str">
        <f t="shared" si="233"/>
        <v/>
      </c>
      <c r="AL232" s="64"/>
      <c r="AM232" s="62" t="str">
        <f t="shared" ref="AM232:AN237" si="234">IF($AA232="","",COUNT(C$232:C$238))</f>
        <v/>
      </c>
      <c r="AN232" s="62" t="str">
        <f t="shared" si="234"/>
        <v/>
      </c>
      <c r="AO232" s="62" t="str">
        <f t="shared" ref="AO232:AV237" si="235">IF($AA232="","",COUNT(G$232:G$238))</f>
        <v/>
      </c>
      <c r="AP232" s="62" t="str">
        <f t="shared" si="235"/>
        <v/>
      </c>
      <c r="AQ232" s="62" t="str">
        <f t="shared" si="235"/>
        <v/>
      </c>
      <c r="AR232" s="62" t="str">
        <f t="shared" si="235"/>
        <v/>
      </c>
      <c r="AS232" s="62" t="str">
        <f t="shared" si="235"/>
        <v/>
      </c>
      <c r="AT232" s="62" t="str">
        <f t="shared" si="235"/>
        <v/>
      </c>
      <c r="AU232" s="62" t="str">
        <f t="shared" si="235"/>
        <v/>
      </c>
      <c r="AV232" s="62" t="str">
        <f t="shared" si="235"/>
        <v/>
      </c>
      <c r="AW232" s="64"/>
      <c r="AX232" s="62" t="str">
        <f t="shared" ref="AX232:AY237" si="236">IF(C232="n.a.","",RANK(C232,C$232:C$238))</f>
        <v/>
      </c>
      <c r="AY232" s="62">
        <f t="shared" si="236"/>
        <v>4</v>
      </c>
      <c r="AZ232" s="62">
        <f t="shared" ref="AZ232:BG237" si="237">IF(G232="n.a.","",RANK(G232,G$232:G$238))</f>
        <v>2</v>
      </c>
      <c r="BA232" s="62">
        <f t="shared" si="237"/>
        <v>3</v>
      </c>
      <c r="BB232" s="62">
        <f t="shared" si="237"/>
        <v>5</v>
      </c>
      <c r="BC232" s="62">
        <f t="shared" si="237"/>
        <v>3</v>
      </c>
      <c r="BD232" s="62" t="str">
        <f t="shared" si="237"/>
        <v/>
      </c>
      <c r="BE232" s="62">
        <f t="shared" si="237"/>
        <v>3</v>
      </c>
      <c r="BF232" s="62">
        <f t="shared" si="237"/>
        <v>3</v>
      </c>
      <c r="BG232" s="62" t="str">
        <f t="shared" si="237"/>
        <v/>
      </c>
    </row>
    <row r="233" spans="1:59" x14ac:dyDescent="0.2">
      <c r="A233" s="17">
        <v>2</v>
      </c>
      <c r="B233" s="26" t="s">
        <v>158</v>
      </c>
      <c r="C233" s="25" t="s">
        <v>28</v>
      </c>
      <c r="D233" s="18">
        <f>(VLOOKUP($B233,'PRUlink Peer Performance'!$B$4:$K$223,D$119,))*100</f>
        <v>-7.7503753365086396</v>
      </c>
      <c r="E233" s="18">
        <f>(VLOOKUP($B233,'PRUlink Peer Performance'!$B$4:$K$223,E$119,))*100</f>
        <v>1.7534530140261602</v>
      </c>
      <c r="F233" s="25" t="s">
        <v>28</v>
      </c>
      <c r="G233" s="18">
        <f>(VLOOKUP($B233,'PRUlink Peer Performance'!$B$4:$K$223,G$119,))*100</f>
        <v>1.7534530140261602</v>
      </c>
      <c r="H233" s="18">
        <f>(VLOOKUP($B233,'PRUlink Peer Performance'!$B$4:$K$223,H$119,))*100</f>
        <v>9.9552624474526201</v>
      </c>
      <c r="I233" s="18">
        <f>(VLOOKUP($B233,'PRUlink Peer Performance'!$B$4:$K$223,I$119,))*100</f>
        <v>-1.4820727594405301</v>
      </c>
      <c r="J233" s="25">
        <f>(VLOOKUP($B233,'PRUlink Peer Performance'!$B$4:$K$223,J$119,))*100</f>
        <v>-7.6248396168951409</v>
      </c>
      <c r="K233" s="25" t="s">
        <v>28</v>
      </c>
      <c r="L233" s="25">
        <f>(VLOOKUP($B233,'PRUlink Peer Performance'!$B$4:$K$223,L$119,))*100</f>
        <v>-0.17901073104833498</v>
      </c>
      <c r="M233" s="25">
        <f>(VLOOKUP($B233,'PRUlink Peer Performance'!$B$4:$K$223,M$119,))*100</f>
        <v>3.7643401700145498</v>
      </c>
      <c r="N233" s="70" t="s">
        <v>28</v>
      </c>
      <c r="O233" s="19">
        <v>392.09100000000001</v>
      </c>
      <c r="P233" s="13"/>
      <c r="Q233" s="16"/>
      <c r="R233" s="15"/>
      <c r="S233" s="27"/>
      <c r="T233" s="15"/>
      <c r="U233" s="15"/>
      <c r="V233" s="15"/>
      <c r="W233" s="15"/>
      <c r="X233" s="15"/>
      <c r="Y233" s="15"/>
      <c r="Z233" s="15"/>
      <c r="AA233" s="26" t="s">
        <v>194</v>
      </c>
      <c r="AB233" s="65" t="str">
        <f t="shared" si="232"/>
        <v/>
      </c>
      <c r="AC233" s="66">
        <f t="shared" si="232"/>
        <v>40</v>
      </c>
      <c r="AD233" s="66">
        <f t="shared" si="233"/>
        <v>1</v>
      </c>
      <c r="AE233" s="66">
        <f t="shared" si="233"/>
        <v>20</v>
      </c>
      <c r="AF233" s="66">
        <f t="shared" si="233"/>
        <v>40</v>
      </c>
      <c r="AG233" s="66">
        <f t="shared" si="233"/>
        <v>60</v>
      </c>
      <c r="AH233" s="66" t="str">
        <f t="shared" si="233"/>
        <v/>
      </c>
      <c r="AI233" s="63">
        <f t="shared" si="233"/>
        <v>60</v>
      </c>
      <c r="AJ233" s="66">
        <f t="shared" si="233"/>
        <v>60</v>
      </c>
      <c r="AK233" s="67" t="str">
        <f t="shared" si="233"/>
        <v/>
      </c>
      <c r="AL233" s="64"/>
      <c r="AM233" s="65">
        <f t="shared" si="234"/>
        <v>0</v>
      </c>
      <c r="AN233" s="66">
        <f t="shared" si="234"/>
        <v>6</v>
      </c>
      <c r="AO233" s="66">
        <f t="shared" si="235"/>
        <v>6</v>
      </c>
      <c r="AP233" s="66">
        <f t="shared" si="235"/>
        <v>6</v>
      </c>
      <c r="AQ233" s="66">
        <f t="shared" si="235"/>
        <v>6</v>
      </c>
      <c r="AR233" s="66">
        <f t="shared" si="235"/>
        <v>6</v>
      </c>
      <c r="AS233" s="66">
        <f t="shared" si="235"/>
        <v>0</v>
      </c>
      <c r="AT233" s="63">
        <f t="shared" si="235"/>
        <v>6</v>
      </c>
      <c r="AU233" s="66">
        <f t="shared" si="235"/>
        <v>6</v>
      </c>
      <c r="AV233" s="67">
        <f t="shared" si="235"/>
        <v>0</v>
      </c>
      <c r="AW233" s="64"/>
      <c r="AX233" s="65" t="str">
        <f t="shared" si="236"/>
        <v/>
      </c>
      <c r="AY233" s="66">
        <f t="shared" si="236"/>
        <v>3</v>
      </c>
      <c r="AZ233" s="66">
        <f t="shared" si="237"/>
        <v>1</v>
      </c>
      <c r="BA233" s="66">
        <f t="shared" si="237"/>
        <v>2</v>
      </c>
      <c r="BB233" s="66">
        <f t="shared" si="237"/>
        <v>3</v>
      </c>
      <c r="BC233" s="66">
        <f t="shared" si="237"/>
        <v>4</v>
      </c>
      <c r="BD233" s="66" t="str">
        <f t="shared" si="237"/>
        <v/>
      </c>
      <c r="BE233" s="63">
        <f t="shared" si="237"/>
        <v>4</v>
      </c>
      <c r="BF233" s="66">
        <f t="shared" si="237"/>
        <v>4</v>
      </c>
      <c r="BG233" s="67" t="str">
        <f t="shared" si="237"/>
        <v/>
      </c>
    </row>
    <row r="234" spans="1:59" x14ac:dyDescent="0.2">
      <c r="A234" s="17">
        <v>3</v>
      </c>
      <c r="B234" s="10" t="s">
        <v>983</v>
      </c>
      <c r="C234" s="68" t="s">
        <v>28</v>
      </c>
      <c r="D234" s="69">
        <f>(VLOOKUP($B234,'PRUlink Peer Performance'!$B$4:$K$223,D$119,))*100</f>
        <v>-3.5536493642069233</v>
      </c>
      <c r="E234" s="69">
        <f>(VLOOKUP($B234,'PRUlink Peer Performance'!$B$4:$K$223,E$119,))*100</f>
        <v>1.0998399417778248</v>
      </c>
      <c r="F234" s="68" t="s">
        <v>28</v>
      </c>
      <c r="G234" s="69">
        <f>(VLOOKUP($B234,'PRUlink Peer Performance'!$B$4:$K$223,G$119,))*100</f>
        <v>1.0998399417778248</v>
      </c>
      <c r="H234" s="69">
        <f>(VLOOKUP($B234,'PRUlink Peer Performance'!$B$4:$K$223,H$119,))*100</f>
        <v>7.8215385480673305</v>
      </c>
      <c r="I234" s="69">
        <f>(VLOOKUP($B234,'PRUlink Peer Performance'!$B$4:$K$223,I$119,))*100</f>
        <v>2.34742396303389E-3</v>
      </c>
      <c r="J234" s="69">
        <f>(VLOOKUP($B234,'PRUlink Peer Performance'!$B$4:$K$223,J$119,))*100</f>
        <v>-2.1154268382972408</v>
      </c>
      <c r="K234" s="68" t="s">
        <v>28</v>
      </c>
      <c r="L234" s="69">
        <f>(VLOOKUP($B234,'PRUlink Peer Performance'!$B$4:$K$223,L$119,))*100</f>
        <v>1.9311998013923581</v>
      </c>
      <c r="M234" s="69">
        <f>(VLOOKUP($B234,'PRUlink Peer Performance'!$B$4:$K$223,M$119,))*100</f>
        <v>6.372824673522004</v>
      </c>
      <c r="N234" s="68" t="s">
        <v>28</v>
      </c>
      <c r="O234" s="19">
        <v>86.870220000000003</v>
      </c>
      <c r="P234" s="13"/>
      <c r="Q234" s="16"/>
      <c r="R234" s="15"/>
      <c r="S234" s="27"/>
      <c r="T234" s="15"/>
      <c r="U234" s="15"/>
      <c r="V234" s="15"/>
      <c r="W234" s="15"/>
      <c r="X234" s="15"/>
      <c r="Y234" s="15"/>
      <c r="Z234" s="15"/>
      <c r="AA234" s="32"/>
      <c r="AB234" s="62" t="str">
        <f t="shared" si="232"/>
        <v/>
      </c>
      <c r="AC234" s="62">
        <f t="shared" si="232"/>
        <v>1</v>
      </c>
      <c r="AD234" s="62">
        <f t="shared" si="233"/>
        <v>80</v>
      </c>
      <c r="AE234" s="62">
        <f t="shared" si="233"/>
        <v>80</v>
      </c>
      <c r="AF234" s="62">
        <f t="shared" si="233"/>
        <v>1</v>
      </c>
      <c r="AG234" s="62">
        <f t="shared" si="233"/>
        <v>1</v>
      </c>
      <c r="AH234" s="62" t="str">
        <f t="shared" si="233"/>
        <v/>
      </c>
      <c r="AI234" s="62">
        <f t="shared" si="233"/>
        <v>1</v>
      </c>
      <c r="AJ234" s="62">
        <f t="shared" si="233"/>
        <v>1</v>
      </c>
      <c r="AK234" s="62" t="str">
        <f t="shared" si="233"/>
        <v/>
      </c>
      <c r="AL234" s="64"/>
      <c r="AM234" s="62" t="str">
        <f t="shared" si="234"/>
        <v/>
      </c>
      <c r="AN234" s="62" t="str">
        <f t="shared" si="234"/>
        <v/>
      </c>
      <c r="AO234" s="62" t="str">
        <f t="shared" si="235"/>
        <v/>
      </c>
      <c r="AP234" s="62" t="str">
        <f t="shared" si="235"/>
        <v/>
      </c>
      <c r="AQ234" s="62" t="str">
        <f t="shared" si="235"/>
        <v/>
      </c>
      <c r="AR234" s="62" t="str">
        <f t="shared" si="235"/>
        <v/>
      </c>
      <c r="AS234" s="62" t="str">
        <f t="shared" si="235"/>
        <v/>
      </c>
      <c r="AT234" s="62" t="str">
        <f t="shared" si="235"/>
        <v/>
      </c>
      <c r="AU234" s="62" t="str">
        <f t="shared" si="235"/>
        <v/>
      </c>
      <c r="AV234" s="62" t="str">
        <f t="shared" si="235"/>
        <v/>
      </c>
      <c r="AW234" s="64"/>
      <c r="AX234" s="62" t="str">
        <f t="shared" si="236"/>
        <v/>
      </c>
      <c r="AY234" s="62">
        <f t="shared" si="236"/>
        <v>1</v>
      </c>
      <c r="AZ234" s="62">
        <f t="shared" si="237"/>
        <v>5</v>
      </c>
      <c r="BA234" s="62">
        <f t="shared" si="237"/>
        <v>5</v>
      </c>
      <c r="BB234" s="62">
        <f t="shared" si="237"/>
        <v>1</v>
      </c>
      <c r="BC234" s="62">
        <f t="shared" si="237"/>
        <v>1</v>
      </c>
      <c r="BD234" s="62" t="str">
        <f t="shared" si="237"/>
        <v/>
      </c>
      <c r="BE234" s="62">
        <f t="shared" si="237"/>
        <v>1</v>
      </c>
      <c r="BF234" s="62">
        <f t="shared" si="237"/>
        <v>1</v>
      </c>
      <c r="BG234" s="62" t="str">
        <f t="shared" si="237"/>
        <v/>
      </c>
    </row>
    <row r="235" spans="1:59" x14ac:dyDescent="0.2">
      <c r="A235" s="17">
        <v>4</v>
      </c>
      <c r="B235" s="10" t="s">
        <v>157</v>
      </c>
      <c r="C235" s="68" t="s">
        <v>28</v>
      </c>
      <c r="D235" s="69">
        <f>(VLOOKUP($B235,'PRUlink Peer Performance'!$B$4:$K$223,D$119,))*100</f>
        <v>-9.9349847828219531</v>
      </c>
      <c r="E235" s="69">
        <f>(VLOOKUP($B235,'PRUlink Peer Performance'!$B$4:$K$223,E$119,))*100</f>
        <v>1.4299647269946592</v>
      </c>
      <c r="F235" s="68" t="s">
        <v>28</v>
      </c>
      <c r="G235" s="69">
        <f>(VLOOKUP($B235,'PRUlink Peer Performance'!$B$4:$K$223,G$119,))*100</f>
        <v>1.4299647269946592</v>
      </c>
      <c r="H235" s="69">
        <f>(VLOOKUP($B235,'PRUlink Peer Performance'!$B$4:$K$223,H$119,))*100</f>
        <v>7.3458038095456368</v>
      </c>
      <c r="I235" s="69">
        <f>(VLOOKUP($B235,'PRUlink Peer Performance'!$B$4:$K$223,I$119,))*100</f>
        <v>-2.8297641189411915</v>
      </c>
      <c r="J235" s="69">
        <f>(VLOOKUP($B235,'PRUlink Peer Performance'!$B$4:$K$223,J$119,))*100</f>
        <v>-8.7863046373063973</v>
      </c>
      <c r="K235" s="68" t="s">
        <v>28</v>
      </c>
      <c r="L235" s="69">
        <f>(VLOOKUP($B235,'PRUlink Peer Performance'!$B$4:$K$223,L$119,))*100</f>
        <v>-1.7743648894109731</v>
      </c>
      <c r="M235" s="69">
        <f>(VLOOKUP($B235,'PRUlink Peer Performance'!$B$4:$K$223,M$119,))*100</f>
        <v>3.3575881643837846</v>
      </c>
      <c r="N235" s="68" t="s">
        <v>28</v>
      </c>
      <c r="O235" s="19">
        <v>798.68319999999994</v>
      </c>
      <c r="P235" s="13"/>
      <c r="Q235" s="16"/>
      <c r="R235" s="15"/>
      <c r="S235" s="27"/>
      <c r="T235" s="15"/>
      <c r="U235" s="15"/>
      <c r="V235" s="15"/>
      <c r="W235" s="15"/>
      <c r="X235" s="15"/>
      <c r="Y235" s="15"/>
      <c r="Z235" s="15"/>
      <c r="AA235" s="32"/>
      <c r="AB235" s="62" t="str">
        <f t="shared" si="232"/>
        <v/>
      </c>
      <c r="AC235" s="62">
        <f t="shared" si="232"/>
        <v>80</v>
      </c>
      <c r="AD235" s="62">
        <f t="shared" si="233"/>
        <v>60</v>
      </c>
      <c r="AE235" s="62">
        <f t="shared" si="233"/>
        <v>100</v>
      </c>
      <c r="AF235" s="62">
        <f t="shared" si="233"/>
        <v>100</v>
      </c>
      <c r="AG235" s="62">
        <f t="shared" si="233"/>
        <v>80</v>
      </c>
      <c r="AH235" s="62" t="str">
        <f t="shared" si="233"/>
        <v/>
      </c>
      <c r="AI235" s="62">
        <f t="shared" si="233"/>
        <v>80</v>
      </c>
      <c r="AJ235" s="62">
        <f t="shared" si="233"/>
        <v>100</v>
      </c>
      <c r="AK235" s="62" t="str">
        <f t="shared" si="233"/>
        <v/>
      </c>
      <c r="AL235" s="64"/>
      <c r="AM235" s="62" t="str">
        <f t="shared" si="234"/>
        <v/>
      </c>
      <c r="AN235" s="62" t="str">
        <f t="shared" si="234"/>
        <v/>
      </c>
      <c r="AO235" s="62" t="str">
        <f t="shared" si="235"/>
        <v/>
      </c>
      <c r="AP235" s="62" t="str">
        <f t="shared" si="235"/>
        <v/>
      </c>
      <c r="AQ235" s="62" t="str">
        <f t="shared" si="235"/>
        <v/>
      </c>
      <c r="AR235" s="62" t="str">
        <f t="shared" si="235"/>
        <v/>
      </c>
      <c r="AS235" s="62" t="str">
        <f t="shared" si="235"/>
        <v/>
      </c>
      <c r="AT235" s="62" t="str">
        <f t="shared" si="235"/>
        <v/>
      </c>
      <c r="AU235" s="62" t="str">
        <f t="shared" si="235"/>
        <v/>
      </c>
      <c r="AV235" s="62" t="str">
        <f t="shared" si="235"/>
        <v/>
      </c>
      <c r="AW235" s="64"/>
      <c r="AX235" s="62" t="str">
        <f t="shared" si="236"/>
        <v/>
      </c>
      <c r="AY235" s="62">
        <f t="shared" si="236"/>
        <v>5</v>
      </c>
      <c r="AZ235" s="62">
        <f t="shared" si="237"/>
        <v>4</v>
      </c>
      <c r="BA235" s="62">
        <f t="shared" si="237"/>
        <v>6</v>
      </c>
      <c r="BB235" s="62">
        <f t="shared" si="237"/>
        <v>6</v>
      </c>
      <c r="BC235" s="62">
        <f t="shared" si="237"/>
        <v>5</v>
      </c>
      <c r="BD235" s="62" t="str">
        <f t="shared" si="237"/>
        <v/>
      </c>
      <c r="BE235" s="62">
        <f t="shared" si="237"/>
        <v>5</v>
      </c>
      <c r="BF235" s="62">
        <f t="shared" si="237"/>
        <v>6</v>
      </c>
      <c r="BG235" s="62" t="str">
        <f t="shared" si="237"/>
        <v/>
      </c>
    </row>
    <row r="236" spans="1:59" x14ac:dyDescent="0.2">
      <c r="A236" s="17">
        <v>5</v>
      </c>
      <c r="B236" s="10" t="s">
        <v>1302</v>
      </c>
      <c r="C236" s="68" t="s">
        <v>28</v>
      </c>
      <c r="D236" s="69">
        <f>(VLOOKUP($B236,'PRUlink Peer Performance'!$B$4:$K$223,D$119,))*100</f>
        <v>-10.143213903470771</v>
      </c>
      <c r="E236" s="69">
        <f>(VLOOKUP($B236,'PRUlink Peer Performance'!$B$4:$K$223,E$119,))*100</f>
        <v>1.0042679957606548</v>
      </c>
      <c r="F236" s="68" t="s">
        <v>28</v>
      </c>
      <c r="G236" s="69">
        <f>(VLOOKUP($B236,'PRUlink Peer Performance'!$B$4:$K$223,G$119,))*100</f>
        <v>1.0042679957606548</v>
      </c>
      <c r="H236" s="69">
        <f>(VLOOKUP($B236,'PRUlink Peer Performance'!$B$4:$K$223,H$119,))*100</f>
        <v>11.000025183207839</v>
      </c>
      <c r="I236" s="69">
        <f>(VLOOKUP($B236,'PRUlink Peer Performance'!$B$4:$K$223,I$119,))*100</f>
        <v>-1.6105449959262108</v>
      </c>
      <c r="J236" s="69">
        <f>(VLOOKUP($B236,'PRUlink Peer Performance'!$B$4:$K$223,J$119,))*100</f>
        <v>-10.966347513432718</v>
      </c>
      <c r="K236" s="68" t="s">
        <v>28</v>
      </c>
      <c r="L236" s="69">
        <f>(VLOOKUP($B236,'PRUlink Peer Performance'!$B$4:$K$223,L$119,))*100</f>
        <v>-2.0524062620152383</v>
      </c>
      <c r="M236" s="69">
        <f>(VLOOKUP($B236,'PRUlink Peer Performance'!$B$4:$K$223,M$119,))*100</f>
        <v>3.4132896329201801</v>
      </c>
      <c r="N236" s="68" t="s">
        <v>28</v>
      </c>
      <c r="O236" s="19">
        <v>1044.6030000000001</v>
      </c>
      <c r="P236" s="13"/>
      <c r="Q236" s="16"/>
      <c r="R236" s="15"/>
      <c r="S236" s="27"/>
      <c r="T236" s="15"/>
      <c r="U236" s="15"/>
      <c r="V236" s="15"/>
      <c r="W236" s="15"/>
      <c r="X236" s="15"/>
      <c r="Y236" s="15"/>
      <c r="Z236" s="15"/>
      <c r="AA236" s="32"/>
      <c r="AB236" s="62" t="str">
        <f t="shared" si="232"/>
        <v/>
      </c>
      <c r="AC236" s="62">
        <f t="shared" si="232"/>
        <v>100</v>
      </c>
      <c r="AD236" s="62">
        <f t="shared" si="233"/>
        <v>100</v>
      </c>
      <c r="AE236" s="62">
        <f t="shared" si="233"/>
        <v>1</v>
      </c>
      <c r="AF236" s="62">
        <f t="shared" si="233"/>
        <v>60</v>
      </c>
      <c r="AG236" s="62">
        <f t="shared" si="233"/>
        <v>100</v>
      </c>
      <c r="AH236" s="62" t="str">
        <f t="shared" si="233"/>
        <v/>
      </c>
      <c r="AI236" s="62">
        <f t="shared" si="233"/>
        <v>100</v>
      </c>
      <c r="AJ236" s="62">
        <f t="shared" si="233"/>
        <v>80</v>
      </c>
      <c r="AK236" s="62" t="str">
        <f t="shared" si="233"/>
        <v/>
      </c>
      <c r="AL236" s="64"/>
      <c r="AM236" s="62" t="str">
        <f t="shared" si="234"/>
        <v/>
      </c>
      <c r="AN236" s="62" t="str">
        <f t="shared" si="234"/>
        <v/>
      </c>
      <c r="AO236" s="62" t="str">
        <f t="shared" si="235"/>
        <v/>
      </c>
      <c r="AP236" s="62" t="str">
        <f t="shared" si="235"/>
        <v/>
      </c>
      <c r="AQ236" s="62" t="str">
        <f t="shared" si="235"/>
        <v/>
      </c>
      <c r="AR236" s="62" t="str">
        <f t="shared" si="235"/>
        <v/>
      </c>
      <c r="AS236" s="62" t="str">
        <f t="shared" si="235"/>
        <v/>
      </c>
      <c r="AT236" s="62" t="str">
        <f t="shared" si="235"/>
        <v/>
      </c>
      <c r="AU236" s="62" t="str">
        <f t="shared" si="235"/>
        <v/>
      </c>
      <c r="AV236" s="62" t="str">
        <f t="shared" si="235"/>
        <v/>
      </c>
      <c r="AW236" s="64"/>
      <c r="AX236" s="62" t="str">
        <f t="shared" si="236"/>
        <v/>
      </c>
      <c r="AY236" s="62">
        <f t="shared" si="236"/>
        <v>6</v>
      </c>
      <c r="AZ236" s="62">
        <f t="shared" si="237"/>
        <v>6</v>
      </c>
      <c r="BA236" s="62">
        <f t="shared" si="237"/>
        <v>1</v>
      </c>
      <c r="BB236" s="62">
        <f t="shared" si="237"/>
        <v>4</v>
      </c>
      <c r="BC236" s="62">
        <f t="shared" si="237"/>
        <v>6</v>
      </c>
      <c r="BD236" s="62" t="str">
        <f t="shared" si="237"/>
        <v/>
      </c>
      <c r="BE236" s="62">
        <f t="shared" si="237"/>
        <v>6</v>
      </c>
      <c r="BF236" s="62">
        <f t="shared" si="237"/>
        <v>5</v>
      </c>
      <c r="BG236" s="62" t="str">
        <f t="shared" si="237"/>
        <v/>
      </c>
    </row>
    <row r="237" spans="1:59" x14ac:dyDescent="0.2">
      <c r="A237" s="17">
        <v>6</v>
      </c>
      <c r="B237" s="10" t="s">
        <v>567</v>
      </c>
      <c r="C237" s="68" t="s">
        <v>28</v>
      </c>
      <c r="D237" s="69">
        <f>(VLOOKUP($B237,'PRUlink Peer Performance'!$B$4:$K$223,D$119,))*100</f>
        <v>-5.1024239681744632</v>
      </c>
      <c r="E237" s="69">
        <f>(VLOOKUP($B237,'PRUlink Peer Performance'!$B$4:$K$223,E$119,))*100</f>
        <v>1.5113337155008955</v>
      </c>
      <c r="F237" s="68" t="s">
        <v>28</v>
      </c>
      <c r="G237" s="69">
        <f>(VLOOKUP($B237,'PRUlink Peer Performance'!$B$4:$K$223,G$119,))*100</f>
        <v>1.5113337155008955</v>
      </c>
      <c r="H237" s="69">
        <f>(VLOOKUP($B237,'PRUlink Peer Performance'!$B$4:$K$223,H$119,))*100</f>
        <v>8.8231046468537411</v>
      </c>
      <c r="I237" s="69">
        <f>(VLOOKUP($B237,'PRUlink Peer Performance'!$B$4:$K$223,I$119,))*100</f>
        <v>-1.0711652759066492</v>
      </c>
      <c r="J237" s="69">
        <f>(VLOOKUP($B237,'PRUlink Peer Performance'!$B$4:$K$223,J$119,))*100</f>
        <v>-3.981744836864054</v>
      </c>
      <c r="K237" s="68" t="s">
        <v>28</v>
      </c>
      <c r="L237" s="69">
        <f>(VLOOKUP($B237,'PRUlink Peer Performance'!$B$4:$K$223,L$119,))*100</f>
        <v>0.23141545746474534</v>
      </c>
      <c r="M237" s="69">
        <f>(VLOOKUP($B237,'PRUlink Peer Performance'!$B$4:$K$223,M$119,))*100</f>
        <v>4.6928635100129013</v>
      </c>
      <c r="N237" s="68" t="s">
        <v>28</v>
      </c>
      <c r="O237" s="19">
        <v>152.61860000000001</v>
      </c>
      <c r="P237" s="13"/>
      <c r="Q237" s="16"/>
      <c r="R237" s="15"/>
      <c r="S237" s="27"/>
      <c r="T237" s="15"/>
      <c r="U237" s="15"/>
      <c r="V237" s="15"/>
      <c r="W237" s="15"/>
      <c r="X237" s="15"/>
      <c r="Y237" s="15"/>
      <c r="Z237" s="15"/>
      <c r="AA237" s="32"/>
      <c r="AB237" s="62" t="str">
        <f t="shared" si="232"/>
        <v/>
      </c>
      <c r="AC237" s="62">
        <f t="shared" si="232"/>
        <v>20</v>
      </c>
      <c r="AD237" s="62">
        <f t="shared" si="233"/>
        <v>40</v>
      </c>
      <c r="AE237" s="62">
        <f t="shared" si="233"/>
        <v>60</v>
      </c>
      <c r="AF237" s="62">
        <f t="shared" si="233"/>
        <v>20</v>
      </c>
      <c r="AG237" s="62">
        <f t="shared" si="233"/>
        <v>20</v>
      </c>
      <c r="AH237" s="62" t="str">
        <f t="shared" si="233"/>
        <v/>
      </c>
      <c r="AI237" s="62">
        <f t="shared" si="233"/>
        <v>20</v>
      </c>
      <c r="AJ237" s="62">
        <f t="shared" si="233"/>
        <v>20</v>
      </c>
      <c r="AK237" s="62" t="str">
        <f t="shared" si="233"/>
        <v/>
      </c>
      <c r="AL237" s="64"/>
      <c r="AM237" s="62" t="str">
        <f t="shared" si="234"/>
        <v/>
      </c>
      <c r="AN237" s="62" t="str">
        <f t="shared" si="234"/>
        <v/>
      </c>
      <c r="AO237" s="62" t="str">
        <f t="shared" si="235"/>
        <v/>
      </c>
      <c r="AP237" s="62" t="str">
        <f t="shared" si="235"/>
        <v/>
      </c>
      <c r="AQ237" s="62" t="str">
        <f t="shared" si="235"/>
        <v/>
      </c>
      <c r="AR237" s="62" t="str">
        <f t="shared" si="235"/>
        <v/>
      </c>
      <c r="AS237" s="62" t="str">
        <f t="shared" si="235"/>
        <v/>
      </c>
      <c r="AT237" s="62" t="str">
        <f t="shared" si="235"/>
        <v/>
      </c>
      <c r="AU237" s="62" t="str">
        <f t="shared" si="235"/>
        <v/>
      </c>
      <c r="AV237" s="62" t="str">
        <f t="shared" si="235"/>
        <v/>
      </c>
      <c r="AW237" s="64"/>
      <c r="AX237" s="62" t="str">
        <f t="shared" si="236"/>
        <v/>
      </c>
      <c r="AY237" s="62">
        <f t="shared" si="236"/>
        <v>2</v>
      </c>
      <c r="AZ237" s="62">
        <f t="shared" si="237"/>
        <v>3</v>
      </c>
      <c r="BA237" s="62">
        <f t="shared" si="237"/>
        <v>4</v>
      </c>
      <c r="BB237" s="62">
        <f t="shared" si="237"/>
        <v>2</v>
      </c>
      <c r="BC237" s="62">
        <f t="shared" si="237"/>
        <v>2</v>
      </c>
      <c r="BD237" s="62" t="str">
        <f t="shared" si="237"/>
        <v/>
      </c>
      <c r="BE237" s="62">
        <f t="shared" si="237"/>
        <v>2</v>
      </c>
      <c r="BF237" s="62">
        <f t="shared" si="237"/>
        <v>2</v>
      </c>
      <c r="BG237" s="62" t="str">
        <f t="shared" si="237"/>
        <v/>
      </c>
    </row>
    <row r="238" spans="1:59" x14ac:dyDescent="0.2">
      <c r="A238" s="17"/>
      <c r="B238" s="10"/>
      <c r="C238" s="50"/>
      <c r="D238" s="11"/>
      <c r="E238" s="50"/>
      <c r="F238" s="50"/>
      <c r="G238" s="11"/>
      <c r="H238" s="11"/>
      <c r="I238" s="11"/>
      <c r="J238" s="11"/>
      <c r="K238" s="50"/>
      <c r="L238" s="11"/>
      <c r="M238" s="11"/>
      <c r="N238" s="50"/>
      <c r="O238" s="19">
        <v>316.48599999999999</v>
      </c>
      <c r="P238" s="13"/>
      <c r="Q238" s="16"/>
      <c r="R238" s="15"/>
      <c r="S238" s="27"/>
      <c r="T238" s="15"/>
      <c r="U238" s="15"/>
      <c r="V238" s="15"/>
      <c r="W238" s="15"/>
      <c r="X238" s="15"/>
      <c r="Y238" s="15"/>
      <c r="Z238" s="15"/>
      <c r="AA238" s="32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60"/>
      <c r="AM238" s="59"/>
      <c r="AN238" s="61"/>
      <c r="AO238" s="61"/>
      <c r="AP238" s="61"/>
      <c r="AQ238" s="61"/>
      <c r="AR238" s="61"/>
      <c r="AS238" s="61"/>
      <c r="AT238" s="61"/>
      <c r="AU238" s="61"/>
      <c r="AV238" s="61"/>
      <c r="AW238" s="60"/>
      <c r="AX238" s="59"/>
      <c r="AY238" s="61"/>
      <c r="AZ238" s="61"/>
      <c r="BA238" s="61"/>
      <c r="BB238" s="61"/>
      <c r="BC238" s="61"/>
      <c r="BD238" s="61"/>
      <c r="BE238" s="61"/>
      <c r="BF238" s="61"/>
      <c r="BG238" s="61"/>
    </row>
    <row r="239" spans="1:59" x14ac:dyDescent="0.2">
      <c r="A239" s="42" t="s">
        <v>194</v>
      </c>
      <c r="B239" s="45" t="s">
        <v>102</v>
      </c>
      <c r="C239" s="46" t="s">
        <v>117</v>
      </c>
      <c r="D239" s="46">
        <f>AVERAGE(D232:D238)</f>
        <v>-7.4693955539465628</v>
      </c>
      <c r="E239" s="46">
        <f>AVERAGE(E232:E238)</f>
        <v>1.4174218716513469</v>
      </c>
      <c r="F239" s="46"/>
      <c r="G239" s="46">
        <f>AVERAGE(G232:G238)</f>
        <v>1.4174218716513469</v>
      </c>
      <c r="H239" s="46">
        <f>AVERAGE(H232:H238)</f>
        <v>9.1066055373458017</v>
      </c>
      <c r="I239" s="46">
        <f>AVERAGE(I232:I238)</f>
        <v>-1.6316982141300669</v>
      </c>
      <c r="J239" s="46">
        <f>AVERAGE(J232:J238)</f>
        <v>-6.7178445790655426</v>
      </c>
      <c r="K239" s="46"/>
      <c r="L239" s="46">
        <f>AVERAGE(L232:L238)</f>
        <v>-0.27794421613966769</v>
      </c>
      <c r="M239" s="46">
        <f>AVERAGE(M232:M238)</f>
        <v>4.2896260698612565</v>
      </c>
      <c r="N239" s="46"/>
      <c r="O239" s="19">
        <v>907.86919999999998</v>
      </c>
      <c r="P239" s="13"/>
      <c r="Q239" s="16"/>
      <c r="R239" s="15"/>
      <c r="S239" s="27"/>
      <c r="T239" s="15"/>
      <c r="U239" s="15"/>
      <c r="V239" s="15"/>
      <c r="W239" s="15"/>
      <c r="X239" s="15"/>
      <c r="Y239" s="15"/>
      <c r="Z239" s="15"/>
      <c r="AA239" s="32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57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57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</row>
    <row r="241" spans="1:59" ht="15.75" x14ac:dyDescent="0.25">
      <c r="A241" s="5" t="s">
        <v>181</v>
      </c>
      <c r="B241" s="6"/>
      <c r="C241" s="34" t="s">
        <v>41</v>
      </c>
      <c r="D241" s="34"/>
      <c r="E241" s="34"/>
      <c r="F241" s="35"/>
      <c r="G241" s="35"/>
      <c r="H241" s="34"/>
      <c r="I241" s="34"/>
      <c r="J241" s="34"/>
      <c r="K241" s="34"/>
      <c r="L241" s="34"/>
      <c r="M241" s="34"/>
      <c r="N241" s="34"/>
      <c r="V241" s="1"/>
      <c r="W241" s="1"/>
      <c r="X241" s="1"/>
      <c r="Y241" s="1"/>
      <c r="Z241" s="1"/>
      <c r="AB241" s="36" t="s">
        <v>40</v>
      </c>
      <c r="AC241" s="37"/>
      <c r="AD241" s="37"/>
      <c r="AE241" s="37"/>
      <c r="AF241" s="37"/>
      <c r="AG241" s="38"/>
      <c r="AH241" s="37"/>
      <c r="AI241" s="36"/>
      <c r="AJ241" s="37"/>
      <c r="AK241" s="37"/>
      <c r="AL241" s="55"/>
      <c r="AM241" s="36"/>
      <c r="AN241" s="53"/>
      <c r="AO241" s="53"/>
      <c r="AP241" s="53"/>
      <c r="AQ241" s="53" t="s">
        <v>120</v>
      </c>
      <c r="AR241" s="53"/>
      <c r="AS241" s="53"/>
      <c r="AT241" s="53"/>
      <c r="AU241" s="53"/>
      <c r="AV241" s="54"/>
      <c r="AW241" s="55"/>
      <c r="AX241" s="36"/>
      <c r="AY241" s="53"/>
      <c r="AZ241" s="53"/>
      <c r="BA241" s="53"/>
      <c r="BB241" s="53" t="s">
        <v>119</v>
      </c>
      <c r="BC241" s="53"/>
      <c r="BD241" s="53"/>
      <c r="BE241" s="53"/>
      <c r="BF241" s="53"/>
      <c r="BG241" s="54"/>
    </row>
    <row r="242" spans="1:59" ht="15.75" x14ac:dyDescent="0.25">
      <c r="A242" s="8" t="s">
        <v>9</v>
      </c>
      <c r="B242" s="8" t="s">
        <v>10</v>
      </c>
      <c r="C242" s="8" t="s">
        <v>11</v>
      </c>
      <c r="D242" s="8" t="s">
        <v>1</v>
      </c>
      <c r="E242" s="8" t="s">
        <v>2</v>
      </c>
      <c r="F242" s="8" t="s">
        <v>3</v>
      </c>
      <c r="G242" s="8" t="s">
        <v>4</v>
      </c>
      <c r="H242" s="8" t="s">
        <v>5</v>
      </c>
      <c r="I242" s="8" t="s">
        <v>6</v>
      </c>
      <c r="J242" s="8" t="s">
        <v>7</v>
      </c>
      <c r="K242" s="8" t="s">
        <v>95</v>
      </c>
      <c r="L242" s="8" t="s">
        <v>42</v>
      </c>
      <c r="M242" s="8" t="s">
        <v>43</v>
      </c>
      <c r="N242" s="8" t="s">
        <v>97</v>
      </c>
      <c r="O242" s="8" t="s">
        <v>12</v>
      </c>
      <c r="P242" s="8"/>
      <c r="Q242" s="8" t="s">
        <v>13</v>
      </c>
      <c r="R242" s="8" t="s">
        <v>0</v>
      </c>
      <c r="S242" s="8" t="s">
        <v>14</v>
      </c>
      <c r="T242" s="8" t="s">
        <v>1</v>
      </c>
      <c r="U242" s="8" t="s">
        <v>2</v>
      </c>
      <c r="V242" s="8" t="s">
        <v>3</v>
      </c>
      <c r="W242" s="8" t="s">
        <v>4</v>
      </c>
      <c r="X242" s="8" t="s">
        <v>5</v>
      </c>
      <c r="Y242" s="8" t="s">
        <v>6</v>
      </c>
      <c r="Z242" s="8" t="s">
        <v>7</v>
      </c>
      <c r="AA242" s="31"/>
      <c r="AB242" s="8" t="s">
        <v>96</v>
      </c>
      <c r="AC242" s="8" t="s">
        <v>1</v>
      </c>
      <c r="AD242" s="8" t="s">
        <v>4</v>
      </c>
      <c r="AE242" s="8" t="s">
        <v>5</v>
      </c>
      <c r="AF242" s="8" t="s">
        <v>6</v>
      </c>
      <c r="AG242" s="8" t="s">
        <v>7</v>
      </c>
      <c r="AH242" s="8" t="s">
        <v>95</v>
      </c>
      <c r="AI242" s="8" t="s">
        <v>42</v>
      </c>
      <c r="AJ242" s="8" t="s">
        <v>43</v>
      </c>
      <c r="AK242" s="8" t="s">
        <v>97</v>
      </c>
      <c r="AL242" s="58"/>
      <c r="AM242" s="8" t="s">
        <v>96</v>
      </c>
      <c r="AN242" s="8" t="s">
        <v>1</v>
      </c>
      <c r="AO242" s="8" t="s">
        <v>4</v>
      </c>
      <c r="AP242" s="8" t="s">
        <v>5</v>
      </c>
      <c r="AQ242" s="8" t="s">
        <v>6</v>
      </c>
      <c r="AR242" s="8" t="s">
        <v>7</v>
      </c>
      <c r="AS242" s="8" t="s">
        <v>95</v>
      </c>
      <c r="AT242" s="8" t="s">
        <v>42</v>
      </c>
      <c r="AU242" s="8" t="s">
        <v>43</v>
      </c>
      <c r="AV242" s="52" t="s">
        <v>97</v>
      </c>
      <c r="AW242" s="58"/>
      <c r="AX242" s="8" t="s">
        <v>96</v>
      </c>
      <c r="AY242" s="8" t="s">
        <v>1</v>
      </c>
      <c r="AZ242" s="8" t="s">
        <v>4</v>
      </c>
      <c r="BA242" s="8" t="s">
        <v>5</v>
      </c>
      <c r="BB242" s="8" t="s">
        <v>6</v>
      </c>
      <c r="BC242" s="8" t="s">
        <v>7</v>
      </c>
      <c r="BD242" s="8" t="s">
        <v>95</v>
      </c>
      <c r="BE242" s="8" t="s">
        <v>42</v>
      </c>
      <c r="BF242" s="8" t="s">
        <v>43</v>
      </c>
      <c r="BG242" s="52" t="s">
        <v>97</v>
      </c>
    </row>
    <row r="243" spans="1:59" x14ac:dyDescent="0.2">
      <c r="A243" s="17">
        <v>1</v>
      </c>
      <c r="B243" s="10" t="s">
        <v>182</v>
      </c>
      <c r="C243" s="68" t="s">
        <v>28</v>
      </c>
      <c r="D243" s="69">
        <f>(VLOOKUP($B243,'PRUlink Peer Performance'!$B$4:$K$223,D$119,))*100</f>
        <v>-10.224118467900889</v>
      </c>
      <c r="E243" s="69">
        <f>(VLOOKUP($B243,'PRUlink Peer Performance'!$B$4:$K$223,E$119,))*100</f>
        <v>0.95422170164316533</v>
      </c>
      <c r="F243" s="68" t="s">
        <v>28</v>
      </c>
      <c r="G243" s="69">
        <f>(VLOOKUP($B243,'PRUlink Peer Performance'!$B$4:$K$223,G$119,))*100</f>
        <v>0.95422170164316533</v>
      </c>
      <c r="H243" s="69">
        <f>(VLOOKUP($B243,'PRUlink Peer Performance'!$B$4:$K$223,H$119,))*100</f>
        <v>6.6734285082198586</v>
      </c>
      <c r="I243" s="69">
        <f>(VLOOKUP($B243,'PRUlink Peer Performance'!$B$4:$K$223,I$119,))*100</f>
        <v>-1.5403941616569328</v>
      </c>
      <c r="J243" s="69">
        <f>(VLOOKUP($B243,'PRUlink Peer Performance'!$B$4:$K$223,J$119,))*100</f>
        <v>-10.865928931129309</v>
      </c>
      <c r="K243" s="68" t="s">
        <v>28</v>
      </c>
      <c r="L243" s="69">
        <f>(VLOOKUP($B243,'PRUlink Peer Performance'!$B$4:$K$223,L$119,))*100</f>
        <v>-3.4902278201123793</v>
      </c>
      <c r="M243" s="69">
        <f>(VLOOKUP($B243,'PRUlink Peer Performance'!$B$4:$K$223,M$119,))*100</f>
        <v>2.2078550255576479</v>
      </c>
      <c r="N243" s="68" t="s">
        <v>28</v>
      </c>
      <c r="O243" s="12">
        <v>1192.924</v>
      </c>
      <c r="P243" s="13"/>
      <c r="Q243" s="14"/>
      <c r="R243" s="15"/>
      <c r="S243" s="27"/>
      <c r="T243" s="15"/>
      <c r="U243" s="15"/>
      <c r="V243" s="15"/>
      <c r="W243" s="15"/>
      <c r="X243" s="15"/>
      <c r="Y243" s="15"/>
      <c r="Z243" s="15"/>
      <c r="AA243" s="32"/>
      <c r="AB243" s="62" t="str">
        <f t="shared" ref="AB243:AC248" si="238">IF(C243="n.a.","",IF(RANK(C243,C$243:C$249)=1,1,(RANK(C243,C$243:C$249)-1)/(COUNT(C$243:C$249)-1)*100))</f>
        <v/>
      </c>
      <c r="AC243" s="62">
        <f t="shared" si="238"/>
        <v>80</v>
      </c>
      <c r="AD243" s="62">
        <f t="shared" ref="AD243:AK248" si="239">IF(G243="n.a.","",IF(RANK(G243,G$243:G$249)=1,1,(RANK(G243,G$243:G$249)-1)/(COUNT(G$243:G$249)-1)*100))</f>
        <v>40</v>
      </c>
      <c r="AE243" s="62">
        <f t="shared" si="239"/>
        <v>40</v>
      </c>
      <c r="AF243" s="62">
        <f t="shared" si="239"/>
        <v>100</v>
      </c>
      <c r="AG243" s="62">
        <f t="shared" si="239"/>
        <v>80</v>
      </c>
      <c r="AH243" s="62" t="str">
        <f t="shared" si="239"/>
        <v/>
      </c>
      <c r="AI243" s="62">
        <f t="shared" si="239"/>
        <v>80</v>
      </c>
      <c r="AJ243" s="62">
        <f t="shared" si="239"/>
        <v>80</v>
      </c>
      <c r="AK243" s="62" t="str">
        <f t="shared" si="239"/>
        <v/>
      </c>
      <c r="AL243" s="64"/>
      <c r="AM243" s="62" t="str">
        <f t="shared" ref="AM243:AN248" si="240">IF($AA243="","",COUNT(C$243:C$249))</f>
        <v/>
      </c>
      <c r="AN243" s="62" t="str">
        <f t="shared" si="240"/>
        <v/>
      </c>
      <c r="AO243" s="62" t="str">
        <f t="shared" ref="AO243:AV248" si="241">IF($AA243="","",COUNT(G$243:G$249))</f>
        <v/>
      </c>
      <c r="AP243" s="62" t="str">
        <f t="shared" si="241"/>
        <v/>
      </c>
      <c r="AQ243" s="62" t="str">
        <f t="shared" si="241"/>
        <v/>
      </c>
      <c r="AR243" s="62" t="str">
        <f t="shared" si="241"/>
        <v/>
      </c>
      <c r="AS243" s="62" t="str">
        <f t="shared" si="241"/>
        <v/>
      </c>
      <c r="AT243" s="62" t="str">
        <f t="shared" si="241"/>
        <v/>
      </c>
      <c r="AU243" s="62" t="str">
        <f t="shared" si="241"/>
        <v/>
      </c>
      <c r="AV243" s="62" t="str">
        <f t="shared" si="241"/>
        <v/>
      </c>
      <c r="AW243" s="64"/>
      <c r="AX243" s="62" t="str">
        <f t="shared" ref="AX243:AY248" si="242">IF(C243="n.a.","",RANK(C243,C$243:C$249))</f>
        <v/>
      </c>
      <c r="AY243" s="62">
        <f t="shared" si="242"/>
        <v>5</v>
      </c>
      <c r="AZ243" s="62">
        <f t="shared" ref="AZ243:BG248" si="243">IF(G243="n.a.","",RANK(G243,G$243:G$249))</f>
        <v>3</v>
      </c>
      <c r="BA243" s="62">
        <f t="shared" si="243"/>
        <v>3</v>
      </c>
      <c r="BB243" s="62">
        <f t="shared" si="243"/>
        <v>6</v>
      </c>
      <c r="BC243" s="62">
        <f t="shared" si="243"/>
        <v>5</v>
      </c>
      <c r="BD243" s="62" t="str">
        <f t="shared" si="243"/>
        <v/>
      </c>
      <c r="BE243" s="62">
        <f t="shared" si="243"/>
        <v>5</v>
      </c>
      <c r="BF243" s="62">
        <f t="shared" si="243"/>
        <v>5</v>
      </c>
      <c r="BG243" s="62" t="str">
        <f t="shared" si="243"/>
        <v/>
      </c>
    </row>
    <row r="244" spans="1:59" x14ac:dyDescent="0.2">
      <c r="A244" s="17">
        <v>2</v>
      </c>
      <c r="B244" s="10" t="s">
        <v>183</v>
      </c>
      <c r="C244" s="68" t="s">
        <v>28</v>
      </c>
      <c r="D244" s="69">
        <f>(VLOOKUP($B244,'PRUlink Peer Performance'!$B$4:$K$223,D$119,))*100</f>
        <v>-5.311380233138296</v>
      </c>
      <c r="E244" s="69">
        <f>(VLOOKUP($B244,'PRUlink Peer Performance'!$B$4:$K$223,E$119,))*100</f>
        <v>1.4524623823784832</v>
      </c>
      <c r="F244" s="68" t="s">
        <v>28</v>
      </c>
      <c r="G244" s="69">
        <f>(VLOOKUP($B244,'PRUlink Peer Performance'!$B$4:$K$223,G$119,))*100</f>
        <v>1.4524623823784832</v>
      </c>
      <c r="H244" s="69">
        <f>(VLOOKUP($B244,'PRUlink Peer Performance'!$B$4:$K$223,H$119,))*100</f>
        <v>9.1519884971079435</v>
      </c>
      <c r="I244" s="69">
        <f>(VLOOKUP($B244,'PRUlink Peer Performance'!$B$4:$K$223,I$119,))*100</f>
        <v>2.6616997996041336</v>
      </c>
      <c r="J244" s="69">
        <f>(VLOOKUP($B244,'PRUlink Peer Performance'!$B$4:$K$223,J$119,))*100</f>
        <v>-5.155974035561961</v>
      </c>
      <c r="K244" s="68" t="s">
        <v>28</v>
      </c>
      <c r="L244" s="69">
        <f>(VLOOKUP($B244,'PRUlink Peer Performance'!$B$4:$K$223,L$119,))*100</f>
        <v>-9.5819464000390653E-2</v>
      </c>
      <c r="M244" s="69">
        <f>(VLOOKUP($B244,'PRUlink Peer Performance'!$B$4:$K$223,M$119,))*100</f>
        <v>4.3570727869498116</v>
      </c>
      <c r="N244" s="68" t="s">
        <v>28</v>
      </c>
      <c r="O244" s="12">
        <v>392.09100000000001</v>
      </c>
      <c r="P244" s="13"/>
      <c r="Q244" s="14"/>
      <c r="R244" s="15"/>
      <c r="S244" s="27"/>
      <c r="T244" s="15"/>
      <c r="U244" s="15"/>
      <c r="V244" s="15"/>
      <c r="W244" s="15"/>
      <c r="X244" s="15"/>
      <c r="Y244" s="15"/>
      <c r="Z244" s="15"/>
      <c r="AA244" s="32"/>
      <c r="AB244" s="65" t="str">
        <f t="shared" si="238"/>
        <v/>
      </c>
      <c r="AC244" s="66">
        <f t="shared" si="238"/>
        <v>20</v>
      </c>
      <c r="AD244" s="66">
        <f t="shared" si="239"/>
        <v>1</v>
      </c>
      <c r="AE244" s="66">
        <f t="shared" si="239"/>
        <v>1</v>
      </c>
      <c r="AF244" s="66">
        <f t="shared" si="239"/>
        <v>1</v>
      </c>
      <c r="AG244" s="66">
        <f t="shared" si="239"/>
        <v>20</v>
      </c>
      <c r="AH244" s="66" t="str">
        <f t="shared" si="239"/>
        <v/>
      </c>
      <c r="AI244" s="63">
        <f t="shared" si="239"/>
        <v>20</v>
      </c>
      <c r="AJ244" s="66">
        <f t="shared" si="239"/>
        <v>1</v>
      </c>
      <c r="AK244" s="67" t="str">
        <f t="shared" si="239"/>
        <v/>
      </c>
      <c r="AL244" s="64"/>
      <c r="AM244" s="65" t="str">
        <f t="shared" si="240"/>
        <v/>
      </c>
      <c r="AN244" s="66" t="str">
        <f t="shared" si="240"/>
        <v/>
      </c>
      <c r="AO244" s="66" t="str">
        <f t="shared" si="241"/>
        <v/>
      </c>
      <c r="AP244" s="66" t="str">
        <f t="shared" si="241"/>
        <v/>
      </c>
      <c r="AQ244" s="66" t="str">
        <f t="shared" si="241"/>
        <v/>
      </c>
      <c r="AR244" s="66" t="str">
        <f t="shared" si="241"/>
        <v/>
      </c>
      <c r="AS244" s="66" t="str">
        <f t="shared" si="241"/>
        <v/>
      </c>
      <c r="AT244" s="63" t="str">
        <f t="shared" si="241"/>
        <v/>
      </c>
      <c r="AU244" s="66" t="str">
        <f t="shared" si="241"/>
        <v/>
      </c>
      <c r="AV244" s="67" t="str">
        <f t="shared" si="241"/>
        <v/>
      </c>
      <c r="AW244" s="64"/>
      <c r="AX244" s="65" t="str">
        <f t="shared" si="242"/>
        <v/>
      </c>
      <c r="AY244" s="66">
        <f t="shared" si="242"/>
        <v>2</v>
      </c>
      <c r="AZ244" s="66">
        <f t="shared" si="243"/>
        <v>1</v>
      </c>
      <c r="BA244" s="66">
        <f t="shared" si="243"/>
        <v>1</v>
      </c>
      <c r="BB244" s="66">
        <f t="shared" si="243"/>
        <v>1</v>
      </c>
      <c r="BC244" s="66">
        <f t="shared" si="243"/>
        <v>2</v>
      </c>
      <c r="BD244" s="66" t="str">
        <f t="shared" si="243"/>
        <v/>
      </c>
      <c r="BE244" s="63">
        <f t="shared" si="243"/>
        <v>2</v>
      </c>
      <c r="BF244" s="66">
        <f t="shared" si="243"/>
        <v>1</v>
      </c>
      <c r="BG244" s="67" t="str">
        <f t="shared" si="243"/>
        <v/>
      </c>
    </row>
    <row r="245" spans="1:59" x14ac:dyDescent="0.2">
      <c r="A245" s="17">
        <v>3</v>
      </c>
      <c r="B245" s="10" t="s">
        <v>987</v>
      </c>
      <c r="C245" s="68" t="s">
        <v>28</v>
      </c>
      <c r="D245" s="69">
        <f>(VLOOKUP($B245,'PRUlink Peer Performance'!$B$4:$K$223,D$119,))*100</f>
        <v>-7.1490224935860436</v>
      </c>
      <c r="E245" s="69">
        <f>(VLOOKUP($B245,'PRUlink Peer Performance'!$B$4:$K$223,E$119,))*100</f>
        <v>0.39351961361966392</v>
      </c>
      <c r="F245" s="68" t="s">
        <v>28</v>
      </c>
      <c r="G245" s="69">
        <f>(VLOOKUP($B245,'PRUlink Peer Performance'!$B$4:$K$223,G$119,))*100</f>
        <v>0.39351961361966392</v>
      </c>
      <c r="H245" s="69">
        <f>(VLOOKUP($B245,'PRUlink Peer Performance'!$B$4:$K$223,H$119,))*100</f>
        <v>4.9542967362519397</v>
      </c>
      <c r="I245" s="69">
        <f>(VLOOKUP($B245,'PRUlink Peer Performance'!$B$4:$K$223,I$119,))*100</f>
        <v>1.0274476538358446</v>
      </c>
      <c r="J245" s="69">
        <f>(VLOOKUP($B245,'PRUlink Peer Performance'!$B$4:$K$223,J$119,))*100</f>
        <v>-8.9120501344280072</v>
      </c>
      <c r="K245" s="68" t="s">
        <v>28</v>
      </c>
      <c r="L245" s="69">
        <f>(VLOOKUP($B245,'PRUlink Peer Performance'!$B$4:$K$223,L$119,))*100</f>
        <v>-2.4526387272611805</v>
      </c>
      <c r="M245" s="69">
        <f>(VLOOKUP($B245,'PRUlink Peer Performance'!$B$4:$K$223,M$119,))*100</f>
        <v>2.5112188813428693</v>
      </c>
      <c r="N245" s="68" t="s">
        <v>28</v>
      </c>
      <c r="O245" s="19">
        <v>86.870220000000003</v>
      </c>
      <c r="P245" s="13"/>
      <c r="Q245" s="16"/>
      <c r="R245" s="15"/>
      <c r="S245" s="27"/>
      <c r="T245" s="15"/>
      <c r="U245" s="15"/>
      <c r="V245" s="15"/>
      <c r="W245" s="15"/>
      <c r="X245" s="15"/>
      <c r="Y245" s="15"/>
      <c r="Z245" s="15"/>
      <c r="AA245" s="32"/>
      <c r="AB245" s="62" t="str">
        <f t="shared" si="238"/>
        <v/>
      </c>
      <c r="AC245" s="62">
        <f t="shared" si="238"/>
        <v>60</v>
      </c>
      <c r="AD245" s="62">
        <f t="shared" si="239"/>
        <v>80</v>
      </c>
      <c r="AE245" s="62">
        <f t="shared" si="239"/>
        <v>80</v>
      </c>
      <c r="AF245" s="62">
        <f t="shared" si="239"/>
        <v>60</v>
      </c>
      <c r="AG245" s="62">
        <f t="shared" si="239"/>
        <v>60</v>
      </c>
      <c r="AH245" s="62" t="str">
        <f t="shared" si="239"/>
        <v/>
      </c>
      <c r="AI245" s="62">
        <f t="shared" si="239"/>
        <v>60</v>
      </c>
      <c r="AJ245" s="62">
        <f t="shared" si="239"/>
        <v>60</v>
      </c>
      <c r="AK245" s="62" t="str">
        <f t="shared" si="239"/>
        <v/>
      </c>
      <c r="AL245" s="64"/>
      <c r="AM245" s="62" t="str">
        <f t="shared" si="240"/>
        <v/>
      </c>
      <c r="AN245" s="62" t="str">
        <f t="shared" si="240"/>
        <v/>
      </c>
      <c r="AO245" s="62" t="str">
        <f t="shared" si="241"/>
        <v/>
      </c>
      <c r="AP245" s="62" t="str">
        <f t="shared" si="241"/>
        <v/>
      </c>
      <c r="AQ245" s="62" t="str">
        <f t="shared" si="241"/>
        <v/>
      </c>
      <c r="AR245" s="62" t="str">
        <f t="shared" si="241"/>
        <v/>
      </c>
      <c r="AS245" s="62" t="str">
        <f t="shared" si="241"/>
        <v/>
      </c>
      <c r="AT245" s="62" t="str">
        <f t="shared" si="241"/>
        <v/>
      </c>
      <c r="AU245" s="62" t="str">
        <f t="shared" si="241"/>
        <v/>
      </c>
      <c r="AV245" s="62" t="str">
        <f t="shared" si="241"/>
        <v/>
      </c>
      <c r="AW245" s="64"/>
      <c r="AX245" s="62" t="str">
        <f t="shared" si="242"/>
        <v/>
      </c>
      <c r="AY245" s="62">
        <f t="shared" si="242"/>
        <v>4</v>
      </c>
      <c r="AZ245" s="62">
        <f t="shared" si="243"/>
        <v>5</v>
      </c>
      <c r="BA245" s="62">
        <f t="shared" si="243"/>
        <v>5</v>
      </c>
      <c r="BB245" s="62">
        <f t="shared" si="243"/>
        <v>4</v>
      </c>
      <c r="BC245" s="62">
        <f t="shared" si="243"/>
        <v>4</v>
      </c>
      <c r="BD245" s="62" t="str">
        <f t="shared" si="243"/>
        <v/>
      </c>
      <c r="BE245" s="62">
        <f t="shared" si="243"/>
        <v>4</v>
      </c>
      <c r="BF245" s="62">
        <f t="shared" si="243"/>
        <v>4</v>
      </c>
      <c r="BG245" s="62" t="str">
        <f t="shared" si="243"/>
        <v/>
      </c>
    </row>
    <row r="246" spans="1:59" x14ac:dyDescent="0.2">
      <c r="A246" s="17">
        <v>4</v>
      </c>
      <c r="B246" s="26" t="s">
        <v>1790</v>
      </c>
      <c r="C246" s="25" t="s">
        <v>28</v>
      </c>
      <c r="D246" s="18">
        <f>(VLOOKUP($B246,'PRUlink Peer Performance'!$B$4:$K$223,D$119,))*100</f>
        <v>-6.7863805970149693</v>
      </c>
      <c r="E246" s="18">
        <f>(VLOOKUP($B246,'PRUlink Peer Performance'!$B$4:$K$223,E$119,))*100</f>
        <v>0.89450446563799102</v>
      </c>
      <c r="F246" s="25" t="s">
        <v>28</v>
      </c>
      <c r="G246" s="18">
        <f>(VLOOKUP($B246,'PRUlink Peer Performance'!$B$4:$K$223,G$119,))*100</f>
        <v>0.89450446563799102</v>
      </c>
      <c r="H246" s="18">
        <f>(VLOOKUP($B246,'PRUlink Peer Performance'!$B$4:$K$223,H$119,))*100</f>
        <v>6.3288996372430599</v>
      </c>
      <c r="I246" s="18">
        <f>(VLOOKUP($B246,'PRUlink Peer Performance'!$B$4:$K$223,I$119,))*100</f>
        <v>1.7613294449844799</v>
      </c>
      <c r="J246" s="25">
        <f>(VLOOKUP($B246,'PRUlink Peer Performance'!$B$4:$K$223,J$119,))*100</f>
        <v>-6.8535231557984604</v>
      </c>
      <c r="K246" s="25" t="s">
        <v>28</v>
      </c>
      <c r="L246" s="25">
        <f>(VLOOKUP($B246,'PRUlink Peer Performance'!$B$4:$K$223,L$119,))*100</f>
        <v>-1.5996920390659499</v>
      </c>
      <c r="M246" s="25">
        <f>(VLOOKUP($B246,'PRUlink Peer Performance'!$B$4:$K$223,M$119,))*100</f>
        <v>2.7606218717102697</v>
      </c>
      <c r="N246" s="70" t="s">
        <v>28</v>
      </c>
      <c r="O246" s="19">
        <v>798.68319999999994</v>
      </c>
      <c r="P246" s="13"/>
      <c r="Q246" s="16"/>
      <c r="R246" s="15"/>
      <c r="S246" s="27"/>
      <c r="T246" s="15"/>
      <c r="U246" s="15"/>
      <c r="V246" s="15"/>
      <c r="W246" s="15"/>
      <c r="X246" s="15"/>
      <c r="Y246" s="15"/>
      <c r="Z246" s="15"/>
      <c r="AA246" s="26" t="s">
        <v>199</v>
      </c>
      <c r="AB246" s="62" t="str">
        <f t="shared" si="238"/>
        <v/>
      </c>
      <c r="AC246" s="62">
        <f t="shared" si="238"/>
        <v>40</v>
      </c>
      <c r="AD246" s="62">
        <f t="shared" si="239"/>
        <v>60</v>
      </c>
      <c r="AE246" s="62">
        <f t="shared" si="239"/>
        <v>60</v>
      </c>
      <c r="AF246" s="62">
        <f t="shared" si="239"/>
        <v>20</v>
      </c>
      <c r="AG246" s="62">
        <f t="shared" si="239"/>
        <v>40</v>
      </c>
      <c r="AH246" s="62" t="str">
        <f t="shared" si="239"/>
        <v/>
      </c>
      <c r="AI246" s="62">
        <f t="shared" si="239"/>
        <v>40</v>
      </c>
      <c r="AJ246" s="62">
        <f t="shared" si="239"/>
        <v>40</v>
      </c>
      <c r="AK246" s="62" t="str">
        <f t="shared" si="239"/>
        <v/>
      </c>
      <c r="AL246" s="64"/>
      <c r="AM246" s="62">
        <f t="shared" si="240"/>
        <v>0</v>
      </c>
      <c r="AN246" s="62">
        <f t="shared" si="240"/>
        <v>6</v>
      </c>
      <c r="AO246" s="62">
        <f t="shared" si="241"/>
        <v>6</v>
      </c>
      <c r="AP246" s="62">
        <f t="shared" si="241"/>
        <v>6</v>
      </c>
      <c r="AQ246" s="62">
        <f t="shared" si="241"/>
        <v>6</v>
      </c>
      <c r="AR246" s="62">
        <f t="shared" si="241"/>
        <v>6</v>
      </c>
      <c r="AS246" s="62">
        <f t="shared" si="241"/>
        <v>0</v>
      </c>
      <c r="AT246" s="62">
        <f t="shared" si="241"/>
        <v>6</v>
      </c>
      <c r="AU246" s="62">
        <f t="shared" si="241"/>
        <v>6</v>
      </c>
      <c r="AV246" s="62">
        <f t="shared" si="241"/>
        <v>0</v>
      </c>
      <c r="AW246" s="64"/>
      <c r="AX246" s="62" t="str">
        <f t="shared" si="242"/>
        <v/>
      </c>
      <c r="AY246" s="62">
        <f t="shared" si="242"/>
        <v>3</v>
      </c>
      <c r="AZ246" s="62">
        <f t="shared" si="243"/>
        <v>4</v>
      </c>
      <c r="BA246" s="62">
        <f t="shared" si="243"/>
        <v>4</v>
      </c>
      <c r="BB246" s="62">
        <f t="shared" si="243"/>
        <v>2</v>
      </c>
      <c r="BC246" s="62">
        <f t="shared" si="243"/>
        <v>3</v>
      </c>
      <c r="BD246" s="62" t="str">
        <f t="shared" si="243"/>
        <v/>
      </c>
      <c r="BE246" s="62">
        <f t="shared" si="243"/>
        <v>3</v>
      </c>
      <c r="BF246" s="62">
        <f t="shared" si="243"/>
        <v>3</v>
      </c>
      <c r="BG246" s="62" t="str">
        <f t="shared" si="243"/>
        <v/>
      </c>
    </row>
    <row r="247" spans="1:59" x14ac:dyDescent="0.2">
      <c r="A247" s="17">
        <v>5</v>
      </c>
      <c r="B247" s="10" t="s">
        <v>1789</v>
      </c>
      <c r="C247" s="68" t="s">
        <v>28</v>
      </c>
      <c r="D247" s="69">
        <f>(VLOOKUP($B247,'PRUlink Peer Performance'!$B$4:$K$223,D$119,))*100</f>
        <v>1.213117219721993</v>
      </c>
      <c r="E247" s="69">
        <f>(VLOOKUP($B247,'PRUlink Peer Performance'!$B$4:$K$223,E$119,))*100</f>
        <v>0.98500239067573769</v>
      </c>
      <c r="F247" s="68" t="s">
        <v>28</v>
      </c>
      <c r="G247" s="69">
        <f>(VLOOKUP($B247,'PRUlink Peer Performance'!$B$4:$K$223,G$119,))*100</f>
        <v>0.98500239067573769</v>
      </c>
      <c r="H247" s="69">
        <f>(VLOOKUP($B247,'PRUlink Peer Performance'!$B$4:$K$223,H$119,))*100</f>
        <v>4.3505711148888127</v>
      </c>
      <c r="I247" s="69">
        <f>(VLOOKUP($B247,'PRUlink Peer Performance'!$B$4:$K$223,I$119,))*100</f>
        <v>1.4884908803443953</v>
      </c>
      <c r="J247" s="69">
        <f>(VLOOKUP($B247,'PRUlink Peer Performance'!$B$4:$K$223,J$119,))*100</f>
        <v>3.1022238006988001</v>
      </c>
      <c r="K247" s="68" t="s">
        <v>28</v>
      </c>
      <c r="L247" s="69">
        <f>(VLOOKUP($B247,'PRUlink Peer Performance'!$B$4:$K$223,L$119,))*100</f>
        <v>3.1293869482198478</v>
      </c>
      <c r="M247" s="69">
        <f>(VLOOKUP($B247,'PRUlink Peer Performance'!$B$4:$K$223,M$119,))*100</f>
        <v>4.3347025798004646</v>
      </c>
      <c r="N247" s="68" t="s">
        <v>28</v>
      </c>
      <c r="O247" s="19">
        <v>1044.6030000000001</v>
      </c>
      <c r="P247" s="13"/>
      <c r="Q247" s="16"/>
      <c r="R247" s="15"/>
      <c r="S247" s="27"/>
      <c r="T247" s="15"/>
      <c r="U247" s="15"/>
      <c r="V247" s="15"/>
      <c r="W247" s="15"/>
      <c r="X247" s="15"/>
      <c r="Y247" s="15"/>
      <c r="Z247" s="15"/>
      <c r="AA247" s="32"/>
      <c r="AB247" s="62" t="str">
        <f t="shared" si="238"/>
        <v/>
      </c>
      <c r="AC247" s="62">
        <f t="shared" si="238"/>
        <v>1</v>
      </c>
      <c r="AD247" s="62">
        <f t="shared" si="239"/>
        <v>20</v>
      </c>
      <c r="AE247" s="62">
        <f t="shared" si="239"/>
        <v>100</v>
      </c>
      <c r="AF247" s="62">
        <f t="shared" si="239"/>
        <v>40</v>
      </c>
      <c r="AG247" s="62">
        <f t="shared" si="239"/>
        <v>1</v>
      </c>
      <c r="AH247" s="62" t="str">
        <f t="shared" si="239"/>
        <v/>
      </c>
      <c r="AI247" s="62">
        <f t="shared" si="239"/>
        <v>1</v>
      </c>
      <c r="AJ247" s="62">
        <f t="shared" si="239"/>
        <v>20</v>
      </c>
      <c r="AK247" s="62" t="str">
        <f t="shared" si="239"/>
        <v/>
      </c>
      <c r="AL247" s="64"/>
      <c r="AM247" s="62" t="str">
        <f t="shared" si="240"/>
        <v/>
      </c>
      <c r="AN247" s="62" t="str">
        <f t="shared" si="240"/>
        <v/>
      </c>
      <c r="AO247" s="62" t="str">
        <f t="shared" si="241"/>
        <v/>
      </c>
      <c r="AP247" s="62" t="str">
        <f t="shared" si="241"/>
        <v/>
      </c>
      <c r="AQ247" s="62" t="str">
        <f t="shared" si="241"/>
        <v/>
      </c>
      <c r="AR247" s="62" t="str">
        <f t="shared" si="241"/>
        <v/>
      </c>
      <c r="AS247" s="62" t="str">
        <f t="shared" si="241"/>
        <v/>
      </c>
      <c r="AT247" s="62" t="str">
        <f t="shared" si="241"/>
        <v/>
      </c>
      <c r="AU247" s="62" t="str">
        <f t="shared" si="241"/>
        <v/>
      </c>
      <c r="AV247" s="62" t="str">
        <f t="shared" si="241"/>
        <v/>
      </c>
      <c r="AW247" s="64"/>
      <c r="AX247" s="62" t="str">
        <f t="shared" si="242"/>
        <v/>
      </c>
      <c r="AY247" s="62">
        <f t="shared" si="242"/>
        <v>1</v>
      </c>
      <c r="AZ247" s="62">
        <f t="shared" si="243"/>
        <v>2</v>
      </c>
      <c r="BA247" s="62">
        <f t="shared" si="243"/>
        <v>6</v>
      </c>
      <c r="BB247" s="62">
        <f t="shared" si="243"/>
        <v>3</v>
      </c>
      <c r="BC247" s="62">
        <f t="shared" si="243"/>
        <v>1</v>
      </c>
      <c r="BD247" s="62" t="str">
        <f t="shared" si="243"/>
        <v/>
      </c>
      <c r="BE247" s="62">
        <f t="shared" si="243"/>
        <v>1</v>
      </c>
      <c r="BF247" s="62">
        <f t="shared" si="243"/>
        <v>2</v>
      </c>
      <c r="BG247" s="62" t="str">
        <f t="shared" si="243"/>
        <v/>
      </c>
    </row>
    <row r="248" spans="1:59" x14ac:dyDescent="0.2">
      <c r="A248" s="17">
        <v>6</v>
      </c>
      <c r="B248" s="10" t="s">
        <v>1308</v>
      </c>
      <c r="C248" s="68" t="s">
        <v>28</v>
      </c>
      <c r="D248" s="69">
        <f>(VLOOKUP($B248,'PRUlink Peer Performance'!$B$4:$K$223,D$119,))*100</f>
        <v>-10.348980893708703</v>
      </c>
      <c r="E248" s="69">
        <f>(VLOOKUP($B248,'PRUlink Peer Performance'!$B$4:$K$223,E$119,))*100</f>
        <v>1.990762860328843E-2</v>
      </c>
      <c r="F248" s="68" t="s">
        <v>28</v>
      </c>
      <c r="G248" s="69">
        <f>(VLOOKUP($B248,'PRUlink Peer Performance'!$B$4:$K$223,G$119,))*100</f>
        <v>1.990762860328843E-2</v>
      </c>
      <c r="H248" s="69">
        <f>(VLOOKUP($B248,'PRUlink Peer Performance'!$B$4:$K$223,H$119,))*100</f>
        <v>7.5057372269802247</v>
      </c>
      <c r="I248" s="69">
        <f>(VLOOKUP($B248,'PRUlink Peer Performance'!$B$4:$K$223,I$119,))*100</f>
        <v>0.57653040797533972</v>
      </c>
      <c r="J248" s="69">
        <f>(VLOOKUP($B248,'PRUlink Peer Performance'!$B$4:$K$223,J$119,))*100</f>
        <v>-11.688037756079551</v>
      </c>
      <c r="K248" s="68" t="s">
        <v>28</v>
      </c>
      <c r="L248" s="69">
        <f>(VLOOKUP($B248,'PRUlink Peer Performance'!$B$4:$K$223,L$119,))*100</f>
        <v>-3.4976013098009129</v>
      </c>
      <c r="M248" s="69">
        <f>(VLOOKUP($B248,'PRUlink Peer Performance'!$B$4:$K$223,M$119,))*100</f>
        <v>1.335252390393471</v>
      </c>
      <c r="N248" s="68" t="s">
        <v>28</v>
      </c>
      <c r="O248" s="19">
        <v>152.61860000000001</v>
      </c>
      <c r="P248" s="13"/>
      <c r="Q248" s="16"/>
      <c r="R248" s="15"/>
      <c r="S248" s="27"/>
      <c r="T248" s="15"/>
      <c r="U248" s="15"/>
      <c r="V248" s="15"/>
      <c r="W248" s="15"/>
      <c r="X248" s="15"/>
      <c r="Y248" s="15"/>
      <c r="Z248" s="15"/>
      <c r="AA248" s="32"/>
      <c r="AB248" s="62" t="str">
        <f t="shared" si="238"/>
        <v/>
      </c>
      <c r="AC248" s="62">
        <f t="shared" si="238"/>
        <v>100</v>
      </c>
      <c r="AD248" s="62">
        <f t="shared" si="239"/>
        <v>100</v>
      </c>
      <c r="AE248" s="62">
        <f t="shared" si="239"/>
        <v>20</v>
      </c>
      <c r="AF248" s="62">
        <f t="shared" si="239"/>
        <v>80</v>
      </c>
      <c r="AG248" s="62">
        <f t="shared" si="239"/>
        <v>100</v>
      </c>
      <c r="AH248" s="62" t="str">
        <f t="shared" si="239"/>
        <v/>
      </c>
      <c r="AI248" s="62">
        <f t="shared" si="239"/>
        <v>100</v>
      </c>
      <c r="AJ248" s="62">
        <f t="shared" si="239"/>
        <v>100</v>
      </c>
      <c r="AK248" s="62" t="str">
        <f t="shared" si="239"/>
        <v/>
      </c>
      <c r="AL248" s="64"/>
      <c r="AM248" s="62" t="str">
        <f t="shared" si="240"/>
        <v/>
      </c>
      <c r="AN248" s="62" t="str">
        <f t="shared" si="240"/>
        <v/>
      </c>
      <c r="AO248" s="62" t="str">
        <f t="shared" si="241"/>
        <v/>
      </c>
      <c r="AP248" s="62" t="str">
        <f t="shared" si="241"/>
        <v/>
      </c>
      <c r="AQ248" s="62" t="str">
        <f t="shared" si="241"/>
        <v/>
      </c>
      <c r="AR248" s="62" t="str">
        <f t="shared" si="241"/>
        <v/>
      </c>
      <c r="AS248" s="62" t="str">
        <f t="shared" si="241"/>
        <v/>
      </c>
      <c r="AT248" s="62" t="str">
        <f t="shared" si="241"/>
        <v/>
      </c>
      <c r="AU248" s="62" t="str">
        <f t="shared" si="241"/>
        <v/>
      </c>
      <c r="AV248" s="62" t="str">
        <f t="shared" si="241"/>
        <v/>
      </c>
      <c r="AW248" s="64"/>
      <c r="AX248" s="62" t="str">
        <f t="shared" si="242"/>
        <v/>
      </c>
      <c r="AY248" s="62">
        <f t="shared" si="242"/>
        <v>6</v>
      </c>
      <c r="AZ248" s="62">
        <f t="shared" si="243"/>
        <v>6</v>
      </c>
      <c r="BA248" s="62">
        <f t="shared" si="243"/>
        <v>2</v>
      </c>
      <c r="BB248" s="62">
        <f t="shared" si="243"/>
        <v>5</v>
      </c>
      <c r="BC248" s="62">
        <f t="shared" si="243"/>
        <v>6</v>
      </c>
      <c r="BD248" s="62" t="str">
        <f t="shared" si="243"/>
        <v/>
      </c>
      <c r="BE248" s="62">
        <f t="shared" si="243"/>
        <v>6</v>
      </c>
      <c r="BF248" s="62">
        <f t="shared" si="243"/>
        <v>6</v>
      </c>
      <c r="BG248" s="62" t="str">
        <f t="shared" si="243"/>
        <v/>
      </c>
    </row>
    <row r="249" spans="1:59" x14ac:dyDescent="0.2">
      <c r="A249" s="17"/>
      <c r="B249" s="10"/>
      <c r="C249" s="50"/>
      <c r="D249" s="11"/>
      <c r="E249" s="50"/>
      <c r="F249" s="50"/>
      <c r="G249" s="11"/>
      <c r="H249" s="11"/>
      <c r="I249" s="11"/>
      <c r="J249" s="11"/>
      <c r="K249" s="50"/>
      <c r="L249" s="11"/>
      <c r="M249" s="11"/>
      <c r="N249" s="50"/>
      <c r="O249" s="19">
        <v>316.48599999999999</v>
      </c>
      <c r="P249" s="13"/>
      <c r="Q249" s="16"/>
      <c r="R249" s="15"/>
      <c r="S249" s="27"/>
      <c r="T249" s="15"/>
      <c r="U249" s="15"/>
      <c r="V249" s="15"/>
      <c r="W249" s="15"/>
      <c r="X249" s="15"/>
      <c r="Y249" s="15"/>
      <c r="Z249" s="15"/>
      <c r="AA249" s="32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60"/>
      <c r="AM249" s="59"/>
      <c r="AN249" s="61"/>
      <c r="AO249" s="61"/>
      <c r="AP249" s="61"/>
      <c r="AQ249" s="61"/>
      <c r="AR249" s="61"/>
      <c r="AS249" s="61"/>
      <c r="AT249" s="61"/>
      <c r="AU249" s="61"/>
      <c r="AV249" s="61"/>
      <c r="AW249" s="60"/>
      <c r="AX249" s="59"/>
      <c r="AY249" s="61"/>
      <c r="AZ249" s="61"/>
      <c r="BA249" s="61"/>
      <c r="BB249" s="61"/>
      <c r="BC249" s="61"/>
      <c r="BD249" s="61"/>
      <c r="BE249" s="61"/>
      <c r="BF249" s="61"/>
      <c r="BG249" s="61"/>
    </row>
    <row r="250" spans="1:59" x14ac:dyDescent="0.2">
      <c r="A250" s="42" t="s">
        <v>199</v>
      </c>
      <c r="B250" s="45" t="s">
        <v>102</v>
      </c>
      <c r="C250" s="46" t="s">
        <v>117</v>
      </c>
      <c r="D250" s="46">
        <f>AVERAGE(D243:D249)</f>
        <v>-6.4344609109378181</v>
      </c>
      <c r="E250" s="46">
        <f>AVERAGE(E243:E249)</f>
        <v>0.78326969709305494</v>
      </c>
      <c r="F250" s="46"/>
      <c r="G250" s="46">
        <f>AVERAGE(G243:G249)</f>
        <v>0.78326969709305494</v>
      </c>
      <c r="H250" s="46">
        <f>AVERAGE(H243:H249)</f>
        <v>6.4941536201153065</v>
      </c>
      <c r="I250" s="46">
        <f>AVERAGE(I243:I249)</f>
        <v>0.99585067084787671</v>
      </c>
      <c r="J250" s="46">
        <f>AVERAGE(J243:J249)</f>
        <v>-6.7288817020497484</v>
      </c>
      <c r="K250" s="46"/>
      <c r="L250" s="46">
        <f>AVERAGE(L243:L249)</f>
        <v>-1.334432068670161</v>
      </c>
      <c r="M250" s="46">
        <f>AVERAGE(M243:M249)</f>
        <v>2.9177872559590892</v>
      </c>
      <c r="N250" s="46"/>
      <c r="O250" s="19">
        <v>907.86919999999998</v>
      </c>
      <c r="P250" s="13"/>
      <c r="Q250" s="16"/>
      <c r="R250" s="15"/>
      <c r="S250" s="27"/>
      <c r="T250" s="15"/>
      <c r="U250" s="15"/>
      <c r="V250" s="15"/>
      <c r="W250" s="15"/>
      <c r="X250" s="15"/>
      <c r="Y250" s="15"/>
      <c r="Z250" s="15"/>
      <c r="AA250" s="32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57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57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</row>
    <row r="251" spans="1:59" x14ac:dyDescent="0.2">
      <c r="C251" s="49"/>
      <c r="D251" s="49"/>
      <c r="E251" s="49"/>
      <c r="F251" s="49"/>
      <c r="G251" s="49"/>
      <c r="H251" s="49"/>
      <c r="I251" s="49"/>
      <c r="J251" s="49"/>
    </row>
    <row r="252" spans="1:59" ht="15.75" x14ac:dyDescent="0.25">
      <c r="A252" s="5" t="s">
        <v>196</v>
      </c>
      <c r="B252" s="6"/>
      <c r="C252" s="34" t="s">
        <v>41</v>
      </c>
      <c r="D252" s="34"/>
      <c r="E252" s="34"/>
      <c r="F252" s="35"/>
      <c r="G252" s="35"/>
      <c r="H252" s="34"/>
      <c r="I252" s="34"/>
      <c r="J252" s="34"/>
      <c r="K252" s="34"/>
      <c r="L252" s="34"/>
      <c r="M252" s="34"/>
      <c r="N252" s="34"/>
      <c r="V252" s="1"/>
      <c r="W252" s="1"/>
      <c r="X252" s="1"/>
      <c r="Y252" s="1"/>
      <c r="Z252" s="1"/>
      <c r="AB252" s="36" t="s">
        <v>40</v>
      </c>
      <c r="AC252" s="37"/>
      <c r="AD252" s="37"/>
      <c r="AE252" s="37"/>
      <c r="AF252" s="37"/>
      <c r="AG252" s="38"/>
      <c r="AH252" s="37"/>
      <c r="AI252" s="36"/>
      <c r="AJ252" s="37"/>
      <c r="AK252" s="37"/>
      <c r="AL252" s="55"/>
      <c r="AM252" s="36"/>
      <c r="AN252" s="53"/>
      <c r="AO252" s="53"/>
      <c r="AP252" s="53"/>
      <c r="AQ252" s="53" t="s">
        <v>120</v>
      </c>
      <c r="AR252" s="53"/>
      <c r="AS252" s="53"/>
      <c r="AT252" s="53"/>
      <c r="AU252" s="53"/>
      <c r="AV252" s="54"/>
      <c r="AW252" s="55"/>
      <c r="AX252" s="36"/>
      <c r="AY252" s="53"/>
      <c r="AZ252" s="53"/>
      <c r="BA252" s="53"/>
      <c r="BB252" s="53" t="s">
        <v>119</v>
      </c>
      <c r="BC252" s="53"/>
      <c r="BD252" s="53"/>
      <c r="BE252" s="53"/>
      <c r="BF252" s="53"/>
      <c r="BG252" s="54"/>
    </row>
    <row r="253" spans="1:59" ht="15.75" x14ac:dyDescent="0.25">
      <c r="A253" s="8" t="s">
        <v>9</v>
      </c>
      <c r="B253" s="8" t="s">
        <v>10</v>
      </c>
      <c r="C253" s="8" t="s">
        <v>11</v>
      </c>
      <c r="D253" s="8" t="s">
        <v>1</v>
      </c>
      <c r="E253" s="8" t="s">
        <v>2</v>
      </c>
      <c r="F253" s="8" t="s">
        <v>3</v>
      </c>
      <c r="G253" s="8" t="s">
        <v>4</v>
      </c>
      <c r="H253" s="8" t="s">
        <v>5</v>
      </c>
      <c r="I253" s="8" t="s">
        <v>6</v>
      </c>
      <c r="J253" s="8" t="s">
        <v>7</v>
      </c>
      <c r="K253" s="8" t="s">
        <v>95</v>
      </c>
      <c r="L253" s="8" t="s">
        <v>42</v>
      </c>
      <c r="M253" s="8" t="s">
        <v>43</v>
      </c>
      <c r="N253" s="8" t="s">
        <v>97</v>
      </c>
      <c r="O253" s="8" t="s">
        <v>12</v>
      </c>
      <c r="P253" s="8"/>
      <c r="Q253" s="8" t="s">
        <v>13</v>
      </c>
      <c r="R253" s="8" t="s">
        <v>0</v>
      </c>
      <c r="S253" s="8" t="s">
        <v>14</v>
      </c>
      <c r="T253" s="8" t="s">
        <v>1</v>
      </c>
      <c r="U253" s="8" t="s">
        <v>2</v>
      </c>
      <c r="V253" s="8" t="s">
        <v>3</v>
      </c>
      <c r="W253" s="8" t="s">
        <v>4</v>
      </c>
      <c r="X253" s="8" t="s">
        <v>5</v>
      </c>
      <c r="Y253" s="8" t="s">
        <v>6</v>
      </c>
      <c r="Z253" s="8" t="s">
        <v>7</v>
      </c>
      <c r="AA253" s="31"/>
      <c r="AB253" s="8" t="s">
        <v>96</v>
      </c>
      <c r="AC253" s="8" t="s">
        <v>1</v>
      </c>
      <c r="AD253" s="8" t="s">
        <v>4</v>
      </c>
      <c r="AE253" s="8" t="s">
        <v>5</v>
      </c>
      <c r="AF253" s="8" t="s">
        <v>6</v>
      </c>
      <c r="AG253" s="8" t="s">
        <v>7</v>
      </c>
      <c r="AH253" s="8" t="s">
        <v>95</v>
      </c>
      <c r="AI253" s="8" t="s">
        <v>42</v>
      </c>
      <c r="AJ253" s="8" t="s">
        <v>43</v>
      </c>
      <c r="AK253" s="8" t="s">
        <v>97</v>
      </c>
      <c r="AL253" s="58"/>
      <c r="AM253" s="8" t="s">
        <v>96</v>
      </c>
      <c r="AN253" s="8" t="s">
        <v>1</v>
      </c>
      <c r="AO253" s="8" t="s">
        <v>4</v>
      </c>
      <c r="AP253" s="8" t="s">
        <v>5</v>
      </c>
      <c r="AQ253" s="8" t="s">
        <v>6</v>
      </c>
      <c r="AR253" s="8" t="s">
        <v>7</v>
      </c>
      <c r="AS253" s="8" t="s">
        <v>95</v>
      </c>
      <c r="AT253" s="8" t="s">
        <v>42</v>
      </c>
      <c r="AU253" s="8" t="s">
        <v>43</v>
      </c>
      <c r="AV253" s="52" t="s">
        <v>97</v>
      </c>
      <c r="AW253" s="58"/>
      <c r="AX253" s="8" t="s">
        <v>96</v>
      </c>
      <c r="AY253" s="8" t="s">
        <v>1</v>
      </c>
      <c r="AZ253" s="8" t="s">
        <v>4</v>
      </c>
      <c r="BA253" s="8" t="s">
        <v>5</v>
      </c>
      <c r="BB253" s="8" t="s">
        <v>6</v>
      </c>
      <c r="BC253" s="8" t="s">
        <v>7</v>
      </c>
      <c r="BD253" s="8" t="s">
        <v>95</v>
      </c>
      <c r="BE253" s="8" t="s">
        <v>42</v>
      </c>
      <c r="BF253" s="8" t="s">
        <v>43</v>
      </c>
      <c r="BG253" s="52" t="s">
        <v>97</v>
      </c>
    </row>
    <row r="254" spans="1:59" x14ac:dyDescent="0.2">
      <c r="A254" s="17">
        <v>1</v>
      </c>
      <c r="B254" s="26" t="s">
        <v>2269</v>
      </c>
      <c r="C254" s="25">
        <f>VLOOKUP($B254,'Peers-Inc or Ho'!$C$127:$G$146,5,)</f>
        <v>0.44777</v>
      </c>
      <c r="D254" s="25">
        <f>VLOOKUP($B254,'RD Peer Performance'!$B$1:$K$68,Ranking!D$1,)</f>
        <v>6.07</v>
      </c>
      <c r="E254" s="25">
        <f>VLOOKUP($B254,'RD Peer Performance'!$B$1:$K$68,Ranking!E$1,)</f>
        <v>1.05</v>
      </c>
      <c r="F254" s="25">
        <f>VLOOKUP($B254,'RD Peer Performance'!$B$1:$K$68,Ranking!F$1,)</f>
        <v>0.13</v>
      </c>
      <c r="G254" s="25">
        <f>VLOOKUP($B254,'RD Peer Performance'!$B$1:$K$68,Ranking!G$1,)</f>
        <v>1.05</v>
      </c>
      <c r="H254" s="25">
        <f>VLOOKUP($B254,'RD Peer Performance'!$B$1:$K$68,Ranking!H$1,)</f>
        <v>5.57</v>
      </c>
      <c r="I254" s="25">
        <f>VLOOKUP($B254,'RD Peer Performance'!$B$1:$K$68,Ranking!I$1,)</f>
        <v>3.95</v>
      </c>
      <c r="J254" s="25">
        <f>VLOOKUP($B254,'RD Peer Performance'!$B$1:$K$68,Ranking!J$1,)</f>
        <v>9.7899999999999991</v>
      </c>
      <c r="K254" s="25" t="s">
        <v>28</v>
      </c>
      <c r="L254" s="25">
        <f>VLOOKUP($B254,'RD Peer Performance'!$B$1:$K$68,Ranking!L$1,)</f>
        <v>6.68</v>
      </c>
      <c r="M254" s="25">
        <f>VLOOKUP($B254,'RD Peer Performance'!$B$1:$K$68,Ranking!M$1,)</f>
        <v>10.8</v>
      </c>
      <c r="N254" s="25" t="s">
        <v>28</v>
      </c>
      <c r="O254" s="12">
        <v>699.65419999999995</v>
      </c>
      <c r="P254" s="13"/>
      <c r="Q254" s="16"/>
      <c r="R254" s="15"/>
      <c r="S254" s="15"/>
      <c r="T254" s="15"/>
      <c r="U254" s="15"/>
      <c r="V254" s="15"/>
      <c r="W254" s="15"/>
      <c r="X254" s="15"/>
      <c r="Y254" s="15"/>
      <c r="Z254" s="15"/>
      <c r="AA254" s="26" t="s">
        <v>197</v>
      </c>
      <c r="AB254" s="65">
        <f t="shared" ref="AB254:AB273" si="244">IF(C254="n.a.","",IF(RANK(C254,C$254:C$273)=1,1,(RANK(C254,C$254:C$273)-1)/(COUNT(C$254:C$273)-1)*100))</f>
        <v>5.8823529411764701</v>
      </c>
      <c r="AC254" s="66">
        <f t="shared" ref="AC254:AC273" si="245">IF(D254="n.a.","",IF(RANK(D254,D$254:D$273)=1,1,(RANK(D254,D$254:D$273)-1)/(COUNT(D$254:D$273)-1)*100))</f>
        <v>10.526315789473683</v>
      </c>
      <c r="AD254" s="66">
        <f>IF(G254="n.a.","",IF(RANK(G254,G$254:G$273)=1,1,(RANK(G254,G$254:G$273)-1)/(COUNT(G$254:G$273)-1)*100))</f>
        <v>10.526315789473683</v>
      </c>
      <c r="AE254" s="66">
        <f t="shared" ref="AE254:AE273" si="246">IF(H254="n.a.","",IF(RANK(H254,H$254:H$273)=1,1,(RANK(H254,H$254:H$273)-1)/(COUNT(H$254:H$273)-1)*100))</f>
        <v>10.526315789473683</v>
      </c>
      <c r="AF254" s="66">
        <f t="shared" ref="AF254:AF273" si="247">IF(I254="n.a.","",IF(RANK(I254,I$254:I$273)=1,1,(RANK(I254,I$254:I$273)-1)/(COUNT(I$254:I$273)-1)*100))</f>
        <v>31.578947368421051</v>
      </c>
      <c r="AG254" s="66">
        <f t="shared" ref="AG254:AG273" si="248">IF(J254="n.a.","",IF(RANK(J254,J$254:J$273)=1,1,(RANK(J254,J$254:J$273)-1)/(COUNT(J$254:J$273)-1)*100))</f>
        <v>10.526315789473683</v>
      </c>
      <c r="AH254" s="66" t="str">
        <f t="shared" ref="AH254:AH273" si="249">IF(K254="n.a.","",IF(RANK(K254,K$254:K$273)=1,1,(RANK(K254,K$254:K$273)-1)/(COUNT(K$254:K$273)-1)*100))</f>
        <v/>
      </c>
      <c r="AI254" s="63">
        <f t="shared" ref="AI254:AI273" si="250">IF(L254="n.a.","",IF(RANK(L254,L$254:L$273)=1,1,(RANK(L254,L$254:L$273)-1)/(COUNT(L$254:L$273)-1)*100))</f>
        <v>10.526315789473683</v>
      </c>
      <c r="AJ254" s="66">
        <f t="shared" ref="AJ254:AJ273" si="251">IF(M254="n.a.","",IF(RANK(M254,M$254:M$273)=1,1,(RANK(M254,M$254:M$273)-1)/(COUNT(M$254:M$273)-1)*100))</f>
        <v>10.526315789473683</v>
      </c>
      <c r="AK254" s="67" t="str">
        <f t="shared" ref="AK254:AK273" si="252">IF(N254="n.a.","",IF(RANK(N254,N$254:N$273)=1,1,(RANK(N254,N$254:N$273)-1)/(COUNT(N$254:N$273)-1)*100))</f>
        <v/>
      </c>
      <c r="AL254" s="64"/>
      <c r="AM254" s="65">
        <f t="shared" ref="AM254:AM273" si="253">IF($AA254="","",COUNT(C$254:C$273))</f>
        <v>18</v>
      </c>
      <c r="AN254" s="66">
        <f t="shared" ref="AN254:AN273" si="254">IF($AA254="","",COUNT(D$254:D$273))</f>
        <v>20</v>
      </c>
      <c r="AO254" s="66">
        <f t="shared" ref="AO254:AO273" si="255">IF($AA254="","",COUNT(G$254:G$273))</f>
        <v>20</v>
      </c>
      <c r="AP254" s="66">
        <f t="shared" ref="AP254:AP273" si="256">IF($AA254="","",COUNT(H$254:H$273))</f>
        <v>20</v>
      </c>
      <c r="AQ254" s="66">
        <f t="shared" ref="AQ254:AQ273" si="257">IF($AA254="","",COUNT(I$254:I$273))</f>
        <v>20</v>
      </c>
      <c r="AR254" s="66">
        <f t="shared" ref="AR254:AR273" si="258">IF($AA254="","",COUNT(J$254:J$273))</f>
        <v>20</v>
      </c>
      <c r="AS254" s="66">
        <f t="shared" ref="AS254:AS273" si="259">IF($AA254="","",COUNT(K$254:K$273))</f>
        <v>0</v>
      </c>
      <c r="AT254" s="63">
        <f t="shared" ref="AT254:AT273" si="260">IF($AA254="","",COUNT(L$254:L$273))</f>
        <v>20</v>
      </c>
      <c r="AU254" s="66">
        <f t="shared" ref="AU254:AU273" si="261">IF($AA254="","",COUNT(M$254:M$273))</f>
        <v>20</v>
      </c>
      <c r="AV254" s="67">
        <f t="shared" ref="AV254:AV273" si="262">IF($AA254="","",COUNT(N$254:N$273))</f>
        <v>0</v>
      </c>
      <c r="AW254" s="64"/>
      <c r="AX254" s="65">
        <f t="shared" ref="AX254:AX273" si="263">IF(C254="n.a.","",RANK(C254,C$254:C$273))</f>
        <v>2</v>
      </c>
      <c r="AY254" s="66">
        <f t="shared" ref="AY254:AY273" si="264">IF(D254="n.a.","",RANK(D254,D$254:D$273))</f>
        <v>3</v>
      </c>
      <c r="AZ254" s="66">
        <f t="shared" ref="AZ254:AZ273" si="265">IF(G254="n.a.","",RANK(G254,G$254:G$273))</f>
        <v>3</v>
      </c>
      <c r="BA254" s="66">
        <f t="shared" ref="BA254:BA273" si="266">IF(H254="n.a.","",RANK(H254,H$254:H$273))</f>
        <v>3</v>
      </c>
      <c r="BB254" s="66">
        <f t="shared" ref="BB254:BB273" si="267">IF(I254="n.a.","",RANK(I254,I$254:I$273))</f>
        <v>7</v>
      </c>
      <c r="BC254" s="66">
        <f t="shared" ref="BC254:BC273" si="268">IF(J254="n.a.","",RANK(J254,J$254:J$273))</f>
        <v>3</v>
      </c>
      <c r="BD254" s="66" t="str">
        <f t="shared" ref="BD254:BD273" si="269">IF(K254="n.a.","",RANK(K254,K$254:K$273))</f>
        <v/>
      </c>
      <c r="BE254" s="63">
        <f t="shared" ref="BE254:BE273" si="270">IF(L254="n.a.","",RANK(L254,L$254:L$273))</f>
        <v>3</v>
      </c>
      <c r="BF254" s="66">
        <f t="shared" ref="BF254:BF273" si="271">IF(M254="n.a.","",RANK(M254,M$254:M$273))</f>
        <v>3</v>
      </c>
      <c r="BG254" s="67" t="str">
        <f t="shared" ref="BG254:BG273" si="272">IF(N254="n.a.","",RANK(N254,N$254:N$273))</f>
        <v/>
      </c>
    </row>
    <row r="255" spans="1:59" x14ac:dyDescent="0.2">
      <c r="A255" s="9">
        <v>2</v>
      </c>
      <c r="B255" s="10" t="s">
        <v>2234</v>
      </c>
      <c r="C255" s="11">
        <f>VLOOKUP($B255,'Peers-Inc or Ho'!$C$127:$G$146,5,)</f>
        <v>0.39065084293300045</v>
      </c>
      <c r="D255" s="11">
        <f>VLOOKUP($B255,'RD Peer Performance'!$B$1:$K$68,Ranking!D$1,)</f>
        <v>5.22</v>
      </c>
      <c r="E255" s="11">
        <f>VLOOKUP($B255,'RD Peer Performance'!$B$1:$K$68,Ranking!E$1,)</f>
        <v>0.64</v>
      </c>
      <c r="F255" s="11">
        <f>VLOOKUP($B255,'RD Peer Performance'!$B$1:$K$68,Ranking!F$1,)</f>
        <v>0.02</v>
      </c>
      <c r="G255" s="11">
        <f>VLOOKUP($B255,'RD Peer Performance'!$B$1:$K$68,Ranking!G$1,)</f>
        <v>0.64</v>
      </c>
      <c r="H255" s="11">
        <f>VLOOKUP($B255,'RD Peer Performance'!$B$1:$K$68,Ranking!H$1,)</f>
        <v>4.91</v>
      </c>
      <c r="I255" s="11">
        <f>VLOOKUP($B255,'RD Peer Performance'!$B$1:$K$68,Ranking!I$1,)</f>
        <v>3.61</v>
      </c>
      <c r="J255" s="11">
        <f>VLOOKUP($B255,'RD Peer Performance'!$B$1:$K$68,Ranking!J$1,)</f>
        <v>8.75</v>
      </c>
      <c r="K255" s="50" t="s">
        <v>28</v>
      </c>
      <c r="L255" s="11">
        <f>VLOOKUP($B255,'RD Peer Performance'!$B$1:$K$68,Ranking!L$1,)</f>
        <v>5.63</v>
      </c>
      <c r="M255" s="11">
        <f>VLOOKUP($B255,'RD Peer Performance'!$B$1:$K$68,Ranking!M$1,)</f>
        <v>9.44</v>
      </c>
      <c r="N255" s="50" t="s">
        <v>28</v>
      </c>
      <c r="O255" s="12">
        <v>1192.924</v>
      </c>
      <c r="P255" s="13"/>
      <c r="Q255" s="14"/>
      <c r="R255" s="15"/>
      <c r="S255" s="15"/>
      <c r="T255" s="15"/>
      <c r="U255" s="15"/>
      <c r="V255" s="15"/>
      <c r="W255" s="15"/>
      <c r="X255" s="15"/>
      <c r="Y255" s="15"/>
      <c r="Z255" s="15"/>
      <c r="AA255" s="32"/>
      <c r="AB255" s="62">
        <f t="shared" si="244"/>
        <v>47.058823529411761</v>
      </c>
      <c r="AC255" s="62">
        <f>IF(D255="n.a.","",IF(RANK(D255,D$254:D$273)=1,1,(RANK(D255,D$254:D$273)-1)/(COUNT(D$254:D$273)-1)*100))</f>
        <v>47.368421052631575</v>
      </c>
      <c r="AD255" s="62">
        <f t="shared" ref="AD255:AD273" si="273">IF(G255="n.a.","",IF(RANK(G255,G$254:G$273)=1,1,(RANK(G255,G$254:G$273)-1)/(COUNT(G$254:G$273)-1)*100))</f>
        <v>42.105263157894733</v>
      </c>
      <c r="AE255" s="62">
        <f t="shared" si="246"/>
        <v>47.368421052631575</v>
      </c>
      <c r="AF255" s="62">
        <f t="shared" si="247"/>
        <v>42.105263157894733</v>
      </c>
      <c r="AG255" s="62">
        <f t="shared" si="248"/>
        <v>47.368421052631575</v>
      </c>
      <c r="AH255" s="62" t="str">
        <f t="shared" si="249"/>
        <v/>
      </c>
      <c r="AI255" s="62">
        <f t="shared" si="250"/>
        <v>47.368421052631575</v>
      </c>
      <c r="AJ255" s="62">
        <f t="shared" si="251"/>
        <v>36.84210526315789</v>
      </c>
      <c r="AK255" s="62" t="str">
        <f t="shared" si="252"/>
        <v/>
      </c>
      <c r="AL255" s="64"/>
      <c r="AM255" s="62" t="str">
        <f t="shared" si="253"/>
        <v/>
      </c>
      <c r="AN255" s="62" t="str">
        <f t="shared" si="254"/>
        <v/>
      </c>
      <c r="AO255" s="62" t="str">
        <f t="shared" si="255"/>
        <v/>
      </c>
      <c r="AP255" s="62" t="str">
        <f t="shared" si="256"/>
        <v/>
      </c>
      <c r="AQ255" s="62" t="str">
        <f t="shared" si="257"/>
        <v/>
      </c>
      <c r="AR255" s="62" t="str">
        <f t="shared" si="258"/>
        <v/>
      </c>
      <c r="AS255" s="62" t="str">
        <f t="shared" si="259"/>
        <v/>
      </c>
      <c r="AT255" s="62" t="str">
        <f t="shared" si="260"/>
        <v/>
      </c>
      <c r="AU255" s="62" t="str">
        <f t="shared" si="261"/>
        <v/>
      </c>
      <c r="AV255" s="62" t="str">
        <f t="shared" si="262"/>
        <v/>
      </c>
      <c r="AW255" s="64"/>
      <c r="AX255" s="62">
        <f t="shared" si="263"/>
        <v>9</v>
      </c>
      <c r="AY255" s="62">
        <f t="shared" si="264"/>
        <v>10</v>
      </c>
      <c r="AZ255" s="62">
        <f t="shared" si="265"/>
        <v>9</v>
      </c>
      <c r="BA255" s="62">
        <f t="shared" si="266"/>
        <v>10</v>
      </c>
      <c r="BB255" s="62">
        <f t="shared" si="267"/>
        <v>9</v>
      </c>
      <c r="BC255" s="62">
        <f t="shared" si="268"/>
        <v>10</v>
      </c>
      <c r="BD255" s="62" t="str">
        <f t="shared" si="269"/>
        <v/>
      </c>
      <c r="BE255" s="62">
        <f t="shared" si="270"/>
        <v>10</v>
      </c>
      <c r="BF255" s="62">
        <f t="shared" si="271"/>
        <v>8</v>
      </c>
      <c r="BG255" s="62" t="str">
        <f t="shared" si="272"/>
        <v/>
      </c>
    </row>
    <row r="256" spans="1:59" x14ac:dyDescent="0.2">
      <c r="A256" s="9">
        <v>3</v>
      </c>
      <c r="B256" s="10" t="s">
        <v>144</v>
      </c>
      <c r="C256" s="11">
        <f>VLOOKUP($B256,'Peers-Inc or Ho'!$C$127:$G$146,5,)</f>
        <v>0.4046182611979478</v>
      </c>
      <c r="D256" s="11">
        <f>VLOOKUP($B256,'RD Peer Performance'!$B$1:$K$68,Ranking!D$1,)</f>
        <v>6.01</v>
      </c>
      <c r="E256" s="11">
        <f>VLOOKUP($B256,'RD Peer Performance'!$B$1:$K$68,Ranking!E$1,)</f>
        <v>-0.14000000000000001</v>
      </c>
      <c r="F256" s="11">
        <f>VLOOKUP($B256,'RD Peer Performance'!$B$1:$K$68,Ranking!F$1,)</f>
        <v>0.09</v>
      </c>
      <c r="G256" s="11">
        <f>VLOOKUP($B256,'RD Peer Performance'!$B$1:$K$68,Ranking!G$1,)</f>
        <v>-0.14000000000000001</v>
      </c>
      <c r="H256" s="11">
        <f>VLOOKUP($B256,'RD Peer Performance'!$B$1:$K$68,Ranking!H$1,)</f>
        <v>5.53</v>
      </c>
      <c r="I256" s="11">
        <f>VLOOKUP($B256,'RD Peer Performance'!$B$1:$K$68,Ranking!I$1,)</f>
        <v>4.5599999999999996</v>
      </c>
      <c r="J256" s="11">
        <f>VLOOKUP($B256,'RD Peer Performance'!$B$1:$K$68,Ranking!J$1,)</f>
        <v>9.5299999999999994</v>
      </c>
      <c r="K256" s="50" t="s">
        <v>28</v>
      </c>
      <c r="L256" s="11">
        <f>VLOOKUP($B256,'RD Peer Performance'!$B$1:$K$68,Ranking!L$1,)</f>
        <v>5.76</v>
      </c>
      <c r="M256" s="11">
        <f>VLOOKUP($B256,'RD Peer Performance'!$B$1:$K$68,Ranking!M$1,)</f>
        <v>9.73</v>
      </c>
      <c r="N256" s="50" t="s">
        <v>28</v>
      </c>
      <c r="O256" s="19">
        <v>392.09100000000001</v>
      </c>
      <c r="P256" s="13"/>
      <c r="Q256" s="16"/>
      <c r="R256" s="15"/>
      <c r="S256" s="15"/>
      <c r="T256" s="15"/>
      <c r="U256" s="15"/>
      <c r="V256" s="15"/>
      <c r="W256" s="15"/>
      <c r="X256" s="15"/>
      <c r="Y256" s="15"/>
      <c r="Z256" s="15"/>
      <c r="AA256" s="32"/>
      <c r="AB256" s="62">
        <f t="shared" si="244"/>
        <v>17.647058823529413</v>
      </c>
      <c r="AC256" s="62">
        <f t="shared" si="245"/>
        <v>15.789473684210526</v>
      </c>
      <c r="AD256" s="62">
        <f t="shared" si="273"/>
        <v>84.210526315789465</v>
      </c>
      <c r="AE256" s="62">
        <f t="shared" si="246"/>
        <v>15.789473684210526</v>
      </c>
      <c r="AF256" s="62">
        <f t="shared" si="247"/>
        <v>10.526315789473683</v>
      </c>
      <c r="AG256" s="62">
        <f t="shared" si="248"/>
        <v>15.789473684210526</v>
      </c>
      <c r="AH256" s="62" t="str">
        <f t="shared" si="249"/>
        <v/>
      </c>
      <c r="AI256" s="62">
        <f t="shared" si="250"/>
        <v>36.84210526315789</v>
      </c>
      <c r="AJ256" s="62">
        <f t="shared" si="251"/>
        <v>26.315789473684209</v>
      </c>
      <c r="AK256" s="62" t="str">
        <f t="shared" si="252"/>
        <v/>
      </c>
      <c r="AL256" s="64"/>
      <c r="AM256" s="62" t="str">
        <f t="shared" si="253"/>
        <v/>
      </c>
      <c r="AN256" s="62" t="str">
        <f t="shared" si="254"/>
        <v/>
      </c>
      <c r="AO256" s="62" t="str">
        <f t="shared" si="255"/>
        <v/>
      </c>
      <c r="AP256" s="62" t="str">
        <f t="shared" si="256"/>
        <v/>
      </c>
      <c r="AQ256" s="62" t="str">
        <f t="shared" si="257"/>
        <v/>
      </c>
      <c r="AR256" s="62" t="str">
        <f t="shared" si="258"/>
        <v/>
      </c>
      <c r="AS256" s="62" t="str">
        <f t="shared" si="259"/>
        <v/>
      </c>
      <c r="AT256" s="62" t="str">
        <f t="shared" si="260"/>
        <v/>
      </c>
      <c r="AU256" s="62" t="str">
        <f t="shared" si="261"/>
        <v/>
      </c>
      <c r="AV256" s="62" t="str">
        <f t="shared" si="262"/>
        <v/>
      </c>
      <c r="AW256" s="64"/>
      <c r="AX256" s="62">
        <f t="shared" si="263"/>
        <v>4</v>
      </c>
      <c r="AY256" s="62">
        <f t="shared" si="264"/>
        <v>4</v>
      </c>
      <c r="AZ256" s="62">
        <f t="shared" si="265"/>
        <v>17</v>
      </c>
      <c r="BA256" s="62">
        <f t="shared" si="266"/>
        <v>4</v>
      </c>
      <c r="BB256" s="62">
        <f t="shared" si="267"/>
        <v>3</v>
      </c>
      <c r="BC256" s="62">
        <f t="shared" si="268"/>
        <v>4</v>
      </c>
      <c r="BD256" s="62" t="str">
        <f t="shared" si="269"/>
        <v/>
      </c>
      <c r="BE256" s="62">
        <f t="shared" si="270"/>
        <v>8</v>
      </c>
      <c r="BF256" s="62">
        <f t="shared" si="271"/>
        <v>6</v>
      </c>
      <c r="BG256" s="62" t="str">
        <f t="shared" si="272"/>
        <v/>
      </c>
    </row>
    <row r="257" spans="1:59" x14ac:dyDescent="0.2">
      <c r="A257" s="9">
        <v>4</v>
      </c>
      <c r="B257" s="10" t="s">
        <v>35</v>
      </c>
      <c r="C257" s="11">
        <f>VLOOKUP($B257,'Peers-Inc or Ho'!$C$127:$G$146,5,)</f>
        <v>0.42901163327485919</v>
      </c>
      <c r="D257" s="11">
        <f>VLOOKUP($B257,'RD Peer Performance'!$B$1:$K$68,Ranking!D$1,)</f>
        <v>7.64</v>
      </c>
      <c r="E257" s="11">
        <f>VLOOKUP($B257,'RD Peer Performance'!$B$1:$K$68,Ranking!E$1,)</f>
        <v>0.61</v>
      </c>
      <c r="F257" s="11">
        <f>VLOOKUP($B257,'RD Peer Performance'!$B$1:$K$68,Ranking!F$1,)</f>
        <v>0.13</v>
      </c>
      <c r="G257" s="11">
        <f>VLOOKUP($B257,'RD Peer Performance'!$B$1:$K$68,Ranking!G$1,)</f>
        <v>0.61</v>
      </c>
      <c r="H257" s="11">
        <f>VLOOKUP($B257,'RD Peer Performance'!$B$1:$K$68,Ranking!H$1,)</f>
        <v>5.6</v>
      </c>
      <c r="I257" s="11">
        <f>VLOOKUP($B257,'RD Peer Performance'!$B$1:$K$68,Ranking!I$1,)</f>
        <v>5.5</v>
      </c>
      <c r="J257" s="11">
        <f>VLOOKUP($B257,'RD Peer Performance'!$B$1:$K$68,Ranking!J$1,)</f>
        <v>11.37</v>
      </c>
      <c r="K257" s="50" t="s">
        <v>28</v>
      </c>
      <c r="L257" s="11">
        <f>VLOOKUP($B257,'RD Peer Performance'!$B$1:$K$68,Ranking!L$1,)</f>
        <v>7.32</v>
      </c>
      <c r="M257" s="11">
        <f>VLOOKUP($B257,'RD Peer Performance'!$B$1:$K$68,Ranking!M$1,)</f>
        <v>10.9</v>
      </c>
      <c r="N257" s="50" t="s">
        <v>28</v>
      </c>
      <c r="O257" s="19">
        <v>86.870220000000003</v>
      </c>
      <c r="P257" s="13"/>
      <c r="Q257" s="16"/>
      <c r="R257" s="15"/>
      <c r="S257" s="15"/>
      <c r="T257" s="15"/>
      <c r="U257" s="15"/>
      <c r="V257" s="15"/>
      <c r="W257" s="15"/>
      <c r="X257" s="15"/>
      <c r="Y257" s="15"/>
      <c r="Z257" s="15"/>
      <c r="AA257" s="32"/>
      <c r="AB257" s="62">
        <f t="shared" si="244"/>
        <v>11.76470588235294</v>
      </c>
      <c r="AC257" s="62">
        <f t="shared" si="245"/>
        <v>1</v>
      </c>
      <c r="AD257" s="62">
        <f t="shared" si="273"/>
        <v>47.368421052631575</v>
      </c>
      <c r="AE257" s="62">
        <f t="shared" si="246"/>
        <v>5.2631578947368416</v>
      </c>
      <c r="AF257" s="62">
        <f t="shared" si="247"/>
        <v>1</v>
      </c>
      <c r="AG257" s="62">
        <f t="shared" si="248"/>
        <v>1</v>
      </c>
      <c r="AH257" s="62" t="str">
        <f t="shared" si="249"/>
        <v/>
      </c>
      <c r="AI257" s="62">
        <f t="shared" si="250"/>
        <v>5.2631578947368416</v>
      </c>
      <c r="AJ257" s="62">
        <f t="shared" si="251"/>
        <v>5.2631578947368416</v>
      </c>
      <c r="AK257" s="62" t="str">
        <f t="shared" si="252"/>
        <v/>
      </c>
      <c r="AL257" s="64"/>
      <c r="AM257" s="62" t="str">
        <f t="shared" si="253"/>
        <v/>
      </c>
      <c r="AN257" s="62" t="str">
        <f t="shared" si="254"/>
        <v/>
      </c>
      <c r="AO257" s="62" t="str">
        <f t="shared" si="255"/>
        <v/>
      </c>
      <c r="AP257" s="62" t="str">
        <f t="shared" si="256"/>
        <v/>
      </c>
      <c r="AQ257" s="62" t="str">
        <f t="shared" si="257"/>
        <v/>
      </c>
      <c r="AR257" s="62" t="str">
        <f t="shared" si="258"/>
        <v/>
      </c>
      <c r="AS257" s="62" t="str">
        <f t="shared" si="259"/>
        <v/>
      </c>
      <c r="AT257" s="62" t="str">
        <f t="shared" si="260"/>
        <v/>
      </c>
      <c r="AU257" s="62" t="str">
        <f t="shared" si="261"/>
        <v/>
      </c>
      <c r="AV257" s="62" t="str">
        <f t="shared" si="262"/>
        <v/>
      </c>
      <c r="AW257" s="64"/>
      <c r="AX257" s="62">
        <f t="shared" si="263"/>
        <v>3</v>
      </c>
      <c r="AY257" s="62">
        <f t="shared" si="264"/>
        <v>1</v>
      </c>
      <c r="AZ257" s="62">
        <f t="shared" si="265"/>
        <v>10</v>
      </c>
      <c r="BA257" s="62">
        <f t="shared" si="266"/>
        <v>2</v>
      </c>
      <c r="BB257" s="62">
        <f t="shared" si="267"/>
        <v>1</v>
      </c>
      <c r="BC257" s="62">
        <f t="shared" si="268"/>
        <v>1</v>
      </c>
      <c r="BD257" s="62" t="str">
        <f t="shared" si="269"/>
        <v/>
      </c>
      <c r="BE257" s="62">
        <f t="shared" si="270"/>
        <v>2</v>
      </c>
      <c r="BF257" s="62">
        <f t="shared" si="271"/>
        <v>2</v>
      </c>
      <c r="BG257" s="62" t="str">
        <f t="shared" si="272"/>
        <v/>
      </c>
    </row>
    <row r="258" spans="1:59" x14ac:dyDescent="0.2">
      <c r="A258" s="9">
        <v>5</v>
      </c>
      <c r="B258" s="10" t="s">
        <v>2455</v>
      </c>
      <c r="C258" s="11">
        <f>VLOOKUP($B258,'Peers-Inc or Ho'!$C$127:$G$146,5,)</f>
        <v>0.46055951079731777</v>
      </c>
      <c r="D258" s="11">
        <f>VLOOKUP($B258,'RD Peer Performance'!$B$1:$K$68,Ranking!D$1,)</f>
        <v>7.51</v>
      </c>
      <c r="E258" s="11">
        <f>VLOOKUP($B258,'RD Peer Performance'!$B$1:$K$68,Ranking!E$1,)</f>
        <v>1.02</v>
      </c>
      <c r="F258" s="11">
        <f>VLOOKUP($B258,'RD Peer Performance'!$B$1:$K$68,Ranking!F$1,)</f>
        <v>0.08</v>
      </c>
      <c r="G258" s="11">
        <f>VLOOKUP($B258,'RD Peer Performance'!$B$1:$K$68,Ranking!G$1,)</f>
        <v>1.02</v>
      </c>
      <c r="H258" s="11">
        <f>VLOOKUP($B258,'RD Peer Performance'!$B$1:$K$68,Ranking!H$1,)</f>
        <v>5.88</v>
      </c>
      <c r="I258" s="11">
        <f>VLOOKUP($B258,'RD Peer Performance'!$B$1:$K$68,Ranking!I$1,)</f>
        <v>4.83</v>
      </c>
      <c r="J258" s="11">
        <f>VLOOKUP($B258,'RD Peer Performance'!$B$1:$K$68,Ranking!J$1,)</f>
        <v>11.17</v>
      </c>
      <c r="K258" s="50" t="s">
        <v>28</v>
      </c>
      <c r="L258" s="11">
        <f>VLOOKUP($B258,'RD Peer Performance'!$B$1:$K$68,Ranking!L$1,)</f>
        <v>7.66</v>
      </c>
      <c r="M258" s="11">
        <f>VLOOKUP($B258,'RD Peer Performance'!$B$1:$K$68,Ranking!M$1,)</f>
        <v>11.61</v>
      </c>
      <c r="N258" s="50" t="s">
        <v>28</v>
      </c>
      <c r="O258" s="19">
        <v>798.68319999999994</v>
      </c>
      <c r="P258" s="13"/>
      <c r="Q258" s="16"/>
      <c r="R258" s="15"/>
      <c r="S258" s="15"/>
      <c r="T258" s="15"/>
      <c r="U258" s="15"/>
      <c r="V258" s="15"/>
      <c r="W258" s="15"/>
      <c r="X258" s="15"/>
      <c r="Y258" s="15"/>
      <c r="Z258" s="15"/>
      <c r="AA258" s="32"/>
      <c r="AB258" s="62">
        <f t="shared" si="244"/>
        <v>1</v>
      </c>
      <c r="AC258" s="62">
        <f t="shared" si="245"/>
        <v>5.2631578947368416</v>
      </c>
      <c r="AD258" s="62">
        <f t="shared" si="273"/>
        <v>15.789473684210526</v>
      </c>
      <c r="AE258" s="62">
        <f t="shared" si="246"/>
        <v>1</v>
      </c>
      <c r="AF258" s="62">
        <f t="shared" si="247"/>
        <v>5.2631578947368416</v>
      </c>
      <c r="AG258" s="62">
        <f t="shared" si="248"/>
        <v>5.2631578947368416</v>
      </c>
      <c r="AH258" s="62" t="str">
        <f t="shared" si="249"/>
        <v/>
      </c>
      <c r="AI258" s="62">
        <f t="shared" si="250"/>
        <v>1</v>
      </c>
      <c r="AJ258" s="62">
        <f t="shared" si="251"/>
        <v>1</v>
      </c>
      <c r="AK258" s="62" t="str">
        <f t="shared" si="252"/>
        <v/>
      </c>
      <c r="AL258" s="64"/>
      <c r="AM258" s="62" t="str">
        <f t="shared" si="253"/>
        <v/>
      </c>
      <c r="AN258" s="62" t="str">
        <f t="shared" si="254"/>
        <v/>
      </c>
      <c r="AO258" s="62" t="str">
        <f t="shared" si="255"/>
        <v/>
      </c>
      <c r="AP258" s="62" t="str">
        <f t="shared" si="256"/>
        <v/>
      </c>
      <c r="AQ258" s="62" t="str">
        <f t="shared" si="257"/>
        <v/>
      </c>
      <c r="AR258" s="62" t="str">
        <f t="shared" si="258"/>
        <v/>
      </c>
      <c r="AS258" s="62" t="str">
        <f t="shared" si="259"/>
        <v/>
      </c>
      <c r="AT258" s="62" t="str">
        <f t="shared" si="260"/>
        <v/>
      </c>
      <c r="AU258" s="62" t="str">
        <f t="shared" si="261"/>
        <v/>
      </c>
      <c r="AV258" s="62" t="str">
        <f t="shared" si="262"/>
        <v/>
      </c>
      <c r="AW258" s="64"/>
      <c r="AX258" s="62">
        <f t="shared" si="263"/>
        <v>1</v>
      </c>
      <c r="AY258" s="62">
        <f t="shared" si="264"/>
        <v>2</v>
      </c>
      <c r="AZ258" s="62">
        <f t="shared" si="265"/>
        <v>4</v>
      </c>
      <c r="BA258" s="62">
        <f t="shared" si="266"/>
        <v>1</v>
      </c>
      <c r="BB258" s="62">
        <f t="shared" si="267"/>
        <v>2</v>
      </c>
      <c r="BC258" s="62">
        <f t="shared" si="268"/>
        <v>2</v>
      </c>
      <c r="BD258" s="62" t="str">
        <f t="shared" si="269"/>
        <v/>
      </c>
      <c r="BE258" s="62">
        <f t="shared" si="270"/>
        <v>1</v>
      </c>
      <c r="BF258" s="62">
        <f t="shared" si="271"/>
        <v>1</v>
      </c>
      <c r="BG258" s="62" t="str">
        <f t="shared" si="272"/>
        <v/>
      </c>
    </row>
    <row r="259" spans="1:59" x14ac:dyDescent="0.2">
      <c r="A259" s="9">
        <v>6</v>
      </c>
      <c r="B259" s="10" t="s">
        <v>37</v>
      </c>
      <c r="C259" s="11">
        <f>VLOOKUP($B259,'Peers-Inc or Ho'!$C$127:$G$146,5,)</f>
        <v>0.13751460543753569</v>
      </c>
      <c r="D259" s="11">
        <f>VLOOKUP($B259,'RD Peer Performance'!$B$1:$K$68,Ranking!D$1,)</f>
        <v>2.69</v>
      </c>
      <c r="E259" s="11">
        <f>VLOOKUP($B259,'RD Peer Performance'!$B$1:$K$68,Ranking!E$1,)</f>
        <v>0.79</v>
      </c>
      <c r="F259" s="11">
        <f>VLOOKUP($B259,'RD Peer Performance'!$B$1:$K$68,Ranking!F$1,)</f>
        <v>0.11</v>
      </c>
      <c r="G259" s="11">
        <f>VLOOKUP($B259,'RD Peer Performance'!$B$1:$K$68,Ranking!G$1,)</f>
        <v>0.79</v>
      </c>
      <c r="H259" s="11">
        <f>VLOOKUP($B259,'RD Peer Performance'!$B$1:$K$68,Ranking!H$1,)</f>
        <v>3.13</v>
      </c>
      <c r="I259" s="11">
        <f>VLOOKUP($B259,'RD Peer Performance'!$B$1:$K$68,Ranking!I$1,)</f>
        <v>0.65</v>
      </c>
      <c r="J259" s="11">
        <f>VLOOKUP($B259,'RD Peer Performance'!$B$1:$K$68,Ranking!J$1,)</f>
        <v>3.52</v>
      </c>
      <c r="K259" s="50" t="s">
        <v>28</v>
      </c>
      <c r="L259" s="11">
        <f>VLOOKUP($B259,'RD Peer Performance'!$B$1:$K$68,Ranking!L$1,)</f>
        <v>0.42</v>
      </c>
      <c r="M259" s="11">
        <f>VLOOKUP($B259,'RD Peer Performance'!$B$1:$K$68,Ranking!M$1,)</f>
        <v>3.92</v>
      </c>
      <c r="N259" s="50" t="s">
        <v>28</v>
      </c>
      <c r="O259" s="19">
        <v>1044.6030000000001</v>
      </c>
      <c r="P259" s="13"/>
      <c r="Q259" s="16"/>
      <c r="R259" s="15"/>
      <c r="S259" s="15"/>
      <c r="T259" s="15"/>
      <c r="U259" s="15"/>
      <c r="V259" s="15"/>
      <c r="W259" s="15"/>
      <c r="X259" s="15"/>
      <c r="Y259" s="15"/>
      <c r="Z259" s="15"/>
      <c r="AA259" s="32"/>
      <c r="AB259" s="62">
        <f t="shared" si="244"/>
        <v>70.588235294117652</v>
      </c>
      <c r="AC259" s="62">
        <f t="shared" si="245"/>
        <v>68.421052631578945</v>
      </c>
      <c r="AD259" s="62">
        <f t="shared" si="273"/>
        <v>31.578947368421051</v>
      </c>
      <c r="AE259" s="62">
        <f t="shared" si="246"/>
        <v>68.421052631578945</v>
      </c>
      <c r="AF259" s="62">
        <f t="shared" si="247"/>
        <v>68.421052631578945</v>
      </c>
      <c r="AG259" s="62">
        <f t="shared" si="248"/>
        <v>68.421052631578945</v>
      </c>
      <c r="AH259" s="62" t="str">
        <f t="shared" si="249"/>
        <v/>
      </c>
      <c r="AI259" s="62">
        <f t="shared" si="250"/>
        <v>68.421052631578945</v>
      </c>
      <c r="AJ259" s="62">
        <f t="shared" si="251"/>
        <v>68.421052631578945</v>
      </c>
      <c r="AK259" s="62" t="str">
        <f t="shared" si="252"/>
        <v/>
      </c>
      <c r="AL259" s="64"/>
      <c r="AM259" s="62" t="str">
        <f t="shared" si="253"/>
        <v/>
      </c>
      <c r="AN259" s="62" t="str">
        <f t="shared" si="254"/>
        <v/>
      </c>
      <c r="AO259" s="62" t="str">
        <f t="shared" si="255"/>
        <v/>
      </c>
      <c r="AP259" s="62" t="str">
        <f t="shared" si="256"/>
        <v/>
      </c>
      <c r="AQ259" s="62" t="str">
        <f t="shared" si="257"/>
        <v/>
      </c>
      <c r="AR259" s="62" t="str">
        <f t="shared" si="258"/>
        <v/>
      </c>
      <c r="AS259" s="62" t="str">
        <f t="shared" si="259"/>
        <v/>
      </c>
      <c r="AT259" s="62" t="str">
        <f t="shared" si="260"/>
        <v/>
      </c>
      <c r="AU259" s="62" t="str">
        <f t="shared" si="261"/>
        <v/>
      </c>
      <c r="AV259" s="62" t="str">
        <f t="shared" si="262"/>
        <v/>
      </c>
      <c r="AW259" s="64"/>
      <c r="AX259" s="62">
        <f t="shared" si="263"/>
        <v>13</v>
      </c>
      <c r="AY259" s="62">
        <f t="shared" si="264"/>
        <v>14</v>
      </c>
      <c r="AZ259" s="62">
        <f t="shared" si="265"/>
        <v>7</v>
      </c>
      <c r="BA259" s="62">
        <f t="shared" si="266"/>
        <v>14</v>
      </c>
      <c r="BB259" s="62">
        <f t="shared" si="267"/>
        <v>14</v>
      </c>
      <c r="BC259" s="62">
        <f t="shared" si="268"/>
        <v>14</v>
      </c>
      <c r="BD259" s="62" t="str">
        <f t="shared" si="269"/>
        <v/>
      </c>
      <c r="BE259" s="62">
        <f t="shared" si="270"/>
        <v>14</v>
      </c>
      <c r="BF259" s="62">
        <f t="shared" si="271"/>
        <v>14</v>
      </c>
      <c r="BG259" s="62" t="str">
        <f t="shared" si="272"/>
        <v/>
      </c>
    </row>
    <row r="260" spans="1:59" x14ac:dyDescent="0.2">
      <c r="A260" s="9">
        <v>7</v>
      </c>
      <c r="B260" s="10" t="s">
        <v>2389</v>
      </c>
      <c r="C260" s="11">
        <f>VLOOKUP($B260,'Peers-Inc or Ho'!$C$127:$G$146,5,)</f>
        <v>0.35788769221191552</v>
      </c>
      <c r="D260" s="11">
        <f>VLOOKUP($B260,'RD Peer Performance'!$B$1:$K$68,Ranking!D$1,)</f>
        <v>5.89</v>
      </c>
      <c r="E260" s="11">
        <f>VLOOKUP($B260,'RD Peer Performance'!$B$1:$K$68,Ranking!E$1,)</f>
        <v>1.0900000000000001</v>
      </c>
      <c r="F260" s="11">
        <f>VLOOKUP($B260,'RD Peer Performance'!$B$1:$K$68,Ranking!F$1,)</f>
        <v>0.1</v>
      </c>
      <c r="G260" s="11">
        <f>VLOOKUP($B260,'RD Peer Performance'!$B$1:$K$68,Ranking!G$1,)</f>
        <v>1.0900000000000001</v>
      </c>
      <c r="H260" s="11">
        <f>VLOOKUP($B260,'RD Peer Performance'!$B$1:$K$68,Ranking!H$1,)</f>
        <v>4.8899999999999997</v>
      </c>
      <c r="I260" s="11">
        <f>VLOOKUP($B260,'RD Peer Performance'!$B$1:$K$68,Ranking!I$1,)</f>
        <v>4.1500000000000004</v>
      </c>
      <c r="J260" s="11">
        <f>VLOOKUP($B260,'RD Peer Performance'!$B$1:$K$68,Ranking!J$1,)</f>
        <v>9.2100000000000009</v>
      </c>
      <c r="K260" s="50" t="s">
        <v>28</v>
      </c>
      <c r="L260" s="11">
        <f>VLOOKUP($B260,'RD Peer Performance'!$B$1:$K$68,Ranking!L$1,)</f>
        <v>5.75</v>
      </c>
      <c r="M260" s="11">
        <f>VLOOKUP($B260,'RD Peer Performance'!$B$1:$K$68,Ranking!M$1,)</f>
        <v>9.1300000000000008</v>
      </c>
      <c r="N260" s="50" t="s">
        <v>28</v>
      </c>
      <c r="O260" s="19">
        <v>152.61860000000001</v>
      </c>
      <c r="P260" s="13"/>
      <c r="Q260" s="16"/>
      <c r="R260" s="15"/>
      <c r="S260" s="15"/>
      <c r="T260" s="15"/>
      <c r="U260" s="15"/>
      <c r="V260" s="15"/>
      <c r="W260" s="15"/>
      <c r="X260" s="15"/>
      <c r="Y260" s="15"/>
      <c r="Z260" s="15"/>
      <c r="AA260" s="32"/>
      <c r="AB260" s="62">
        <f t="shared" si="244"/>
        <v>52.941176470588239</v>
      </c>
      <c r="AC260" s="62">
        <f t="shared" si="245"/>
        <v>26.315789473684209</v>
      </c>
      <c r="AD260" s="62">
        <f t="shared" si="273"/>
        <v>5.2631578947368416</v>
      </c>
      <c r="AE260" s="62">
        <f t="shared" si="246"/>
        <v>52.631578947368418</v>
      </c>
      <c r="AF260" s="62">
        <f t="shared" si="247"/>
        <v>15.789473684210526</v>
      </c>
      <c r="AG260" s="62">
        <f t="shared" si="248"/>
        <v>26.315789473684209</v>
      </c>
      <c r="AH260" s="62" t="str">
        <f t="shared" si="249"/>
        <v/>
      </c>
      <c r="AI260" s="62">
        <f t="shared" si="250"/>
        <v>42.105263157894733</v>
      </c>
      <c r="AJ260" s="62">
        <f t="shared" si="251"/>
        <v>42.105263157894733</v>
      </c>
      <c r="AK260" s="62" t="str">
        <f t="shared" si="252"/>
        <v/>
      </c>
      <c r="AL260" s="64"/>
      <c r="AM260" s="62" t="str">
        <f t="shared" si="253"/>
        <v/>
      </c>
      <c r="AN260" s="62" t="str">
        <f t="shared" si="254"/>
        <v/>
      </c>
      <c r="AO260" s="62" t="str">
        <f t="shared" si="255"/>
        <v/>
      </c>
      <c r="AP260" s="62" t="str">
        <f t="shared" si="256"/>
        <v/>
      </c>
      <c r="AQ260" s="62" t="str">
        <f t="shared" si="257"/>
        <v/>
      </c>
      <c r="AR260" s="62" t="str">
        <f t="shared" si="258"/>
        <v/>
      </c>
      <c r="AS260" s="62" t="str">
        <f t="shared" si="259"/>
        <v/>
      </c>
      <c r="AT260" s="62" t="str">
        <f t="shared" si="260"/>
        <v/>
      </c>
      <c r="AU260" s="62" t="str">
        <f t="shared" si="261"/>
        <v/>
      </c>
      <c r="AV260" s="62" t="str">
        <f t="shared" si="262"/>
        <v/>
      </c>
      <c r="AW260" s="64"/>
      <c r="AX260" s="62">
        <f t="shared" si="263"/>
        <v>10</v>
      </c>
      <c r="AY260" s="62">
        <f t="shared" si="264"/>
        <v>6</v>
      </c>
      <c r="AZ260" s="62">
        <f t="shared" si="265"/>
        <v>2</v>
      </c>
      <c r="BA260" s="62">
        <f t="shared" si="266"/>
        <v>11</v>
      </c>
      <c r="BB260" s="62">
        <f t="shared" si="267"/>
        <v>4</v>
      </c>
      <c r="BC260" s="62">
        <f t="shared" si="268"/>
        <v>6</v>
      </c>
      <c r="BD260" s="62" t="str">
        <f t="shared" si="269"/>
        <v/>
      </c>
      <c r="BE260" s="62">
        <f t="shared" si="270"/>
        <v>9</v>
      </c>
      <c r="BF260" s="62">
        <f t="shared" si="271"/>
        <v>9</v>
      </c>
      <c r="BG260" s="62" t="str">
        <f t="shared" si="272"/>
        <v/>
      </c>
    </row>
    <row r="261" spans="1:59" x14ac:dyDescent="0.2">
      <c r="A261" s="9">
        <v>8</v>
      </c>
      <c r="B261" s="10" t="s">
        <v>893</v>
      </c>
      <c r="C261" s="50" t="s">
        <v>28</v>
      </c>
      <c r="D261" s="11">
        <f>VLOOKUP($B261,'RD Peer Performance'!$B$1:$K$68,Ranking!D$1,)</f>
        <v>0.62</v>
      </c>
      <c r="E261" s="11">
        <f>VLOOKUP($B261,'RD Peer Performance'!$B$1:$K$68,Ranking!E$1,)</f>
        <v>-0.47</v>
      </c>
      <c r="F261" s="11">
        <f>VLOOKUP($B261,'RD Peer Performance'!$B$1:$K$68,Ranking!F$1,)</f>
        <v>0.01</v>
      </c>
      <c r="G261" s="11">
        <f>VLOOKUP($B261,'RD Peer Performance'!$B$1:$K$68,Ranking!G$1,)</f>
        <v>-0.47</v>
      </c>
      <c r="H261" s="11">
        <f>VLOOKUP($B261,'RD Peer Performance'!$B$1:$K$68,Ranking!H$1,)</f>
        <v>1.84</v>
      </c>
      <c r="I261" s="11">
        <f>VLOOKUP($B261,'RD Peer Performance'!$B$1:$K$68,Ranking!I$1,)</f>
        <v>-0.37</v>
      </c>
      <c r="J261" s="11">
        <f>VLOOKUP($B261,'RD Peer Performance'!$B$1:$K$68,Ranking!J$1,)</f>
        <v>1.68</v>
      </c>
      <c r="K261" s="50" t="s">
        <v>28</v>
      </c>
      <c r="L261" s="11">
        <f>VLOOKUP($B261,'RD Peer Performance'!$B$1:$K$68,Ranking!L$1,)</f>
        <v>-2.11</v>
      </c>
      <c r="M261" s="11">
        <f>VLOOKUP($B261,'RD Peer Performance'!$B$1:$K$68,Ranking!M$1,)</f>
        <v>0.27</v>
      </c>
      <c r="N261" s="50" t="s">
        <v>28</v>
      </c>
      <c r="O261" s="19">
        <v>316.48599999999999</v>
      </c>
      <c r="P261" s="13"/>
      <c r="Q261" s="16"/>
      <c r="R261" s="15"/>
      <c r="S261" s="15"/>
      <c r="T261" s="15"/>
      <c r="U261" s="15"/>
      <c r="V261" s="15"/>
      <c r="W261" s="15"/>
      <c r="X261" s="15"/>
      <c r="Y261" s="15"/>
      <c r="Z261" s="15"/>
      <c r="AA261" s="32"/>
      <c r="AB261" s="62" t="str">
        <f t="shared" si="244"/>
        <v/>
      </c>
      <c r="AC261" s="62">
        <f t="shared" si="245"/>
        <v>89.473684210526315</v>
      </c>
      <c r="AD261" s="62">
        <f t="shared" si="273"/>
        <v>89.473684210526315</v>
      </c>
      <c r="AE261" s="62">
        <f t="shared" si="246"/>
        <v>78.94736842105263</v>
      </c>
      <c r="AF261" s="62">
        <f t="shared" si="247"/>
        <v>78.94736842105263</v>
      </c>
      <c r="AG261" s="62">
        <f t="shared" si="248"/>
        <v>84.210526315789465</v>
      </c>
      <c r="AH261" s="62" t="str">
        <f t="shared" si="249"/>
        <v/>
      </c>
      <c r="AI261" s="62">
        <f t="shared" si="250"/>
        <v>100</v>
      </c>
      <c r="AJ261" s="62">
        <f t="shared" si="251"/>
        <v>100</v>
      </c>
      <c r="AK261" s="62" t="str">
        <f t="shared" si="252"/>
        <v/>
      </c>
      <c r="AL261" s="64"/>
      <c r="AM261" s="62" t="str">
        <f t="shared" si="253"/>
        <v/>
      </c>
      <c r="AN261" s="62" t="str">
        <f t="shared" si="254"/>
        <v/>
      </c>
      <c r="AO261" s="62" t="str">
        <f t="shared" si="255"/>
        <v/>
      </c>
      <c r="AP261" s="62" t="str">
        <f t="shared" si="256"/>
        <v/>
      </c>
      <c r="AQ261" s="62" t="str">
        <f t="shared" si="257"/>
        <v/>
      </c>
      <c r="AR261" s="62" t="str">
        <f t="shared" si="258"/>
        <v/>
      </c>
      <c r="AS261" s="62" t="str">
        <f t="shared" si="259"/>
        <v/>
      </c>
      <c r="AT261" s="62" t="str">
        <f t="shared" si="260"/>
        <v/>
      </c>
      <c r="AU261" s="62" t="str">
        <f t="shared" si="261"/>
        <v/>
      </c>
      <c r="AV261" s="62" t="str">
        <f t="shared" si="262"/>
        <v/>
      </c>
      <c r="AW261" s="64"/>
      <c r="AX261" s="62" t="str">
        <f t="shared" si="263"/>
        <v/>
      </c>
      <c r="AY261" s="62">
        <f t="shared" si="264"/>
        <v>18</v>
      </c>
      <c r="AZ261" s="62">
        <f t="shared" si="265"/>
        <v>18</v>
      </c>
      <c r="BA261" s="62">
        <f t="shared" si="266"/>
        <v>16</v>
      </c>
      <c r="BB261" s="62">
        <f t="shared" si="267"/>
        <v>16</v>
      </c>
      <c r="BC261" s="62">
        <f t="shared" si="268"/>
        <v>17</v>
      </c>
      <c r="BD261" s="62" t="str">
        <f t="shared" si="269"/>
        <v/>
      </c>
      <c r="BE261" s="62">
        <f t="shared" si="270"/>
        <v>20</v>
      </c>
      <c r="BF261" s="62">
        <f t="shared" si="271"/>
        <v>20</v>
      </c>
      <c r="BG261" s="62" t="str">
        <f t="shared" si="272"/>
        <v/>
      </c>
    </row>
    <row r="262" spans="1:59" x14ac:dyDescent="0.2">
      <c r="A262" s="9">
        <v>9</v>
      </c>
      <c r="B262" s="10" t="s">
        <v>145</v>
      </c>
      <c r="C262" s="11">
        <f>VLOOKUP($B262,'Peers-Inc or Ho'!$C$127:$G$146,5,)</f>
        <v>0.4023711958177334</v>
      </c>
      <c r="D262" s="11">
        <f>VLOOKUP($B262,'RD Peer Performance'!$B$1:$K$68,Ranking!D$1,)</f>
        <v>5.98</v>
      </c>
      <c r="E262" s="11">
        <f>VLOOKUP($B262,'RD Peer Performance'!$B$1:$K$68,Ranking!E$1,)</f>
        <v>1.17</v>
      </c>
      <c r="F262" s="11">
        <f>VLOOKUP($B262,'RD Peer Performance'!$B$1:$K$68,Ranking!F$1,)</f>
        <v>0.1</v>
      </c>
      <c r="G262" s="11">
        <f>VLOOKUP($B262,'RD Peer Performance'!$B$1:$K$68,Ranking!G$1,)</f>
        <v>1.17</v>
      </c>
      <c r="H262" s="11">
        <f>VLOOKUP($B262,'RD Peer Performance'!$B$1:$K$68,Ranking!H$1,)</f>
        <v>5.39</v>
      </c>
      <c r="I262" s="11">
        <f>VLOOKUP($B262,'RD Peer Performance'!$B$1:$K$68,Ranking!I$1,)</f>
        <v>4.0999999999999996</v>
      </c>
      <c r="J262" s="11">
        <f>VLOOKUP($B262,'RD Peer Performance'!$B$1:$K$68,Ranking!J$1,)</f>
        <v>9.44</v>
      </c>
      <c r="K262" s="50" t="s">
        <v>28</v>
      </c>
      <c r="L262" s="11">
        <f>VLOOKUP($B262,'RD Peer Performance'!$B$1:$K$68,Ranking!L$1,)</f>
        <v>6.07</v>
      </c>
      <c r="M262" s="11">
        <f>VLOOKUP($B262,'RD Peer Performance'!$B$1:$K$68,Ranking!M$1,)</f>
        <v>9.6</v>
      </c>
      <c r="N262" s="50" t="s">
        <v>28</v>
      </c>
      <c r="O262" s="19">
        <v>907.86919999999998</v>
      </c>
      <c r="P262" s="13"/>
      <c r="Q262" s="16"/>
      <c r="R262" s="15"/>
      <c r="S262" s="15"/>
      <c r="T262" s="15"/>
      <c r="U262" s="15"/>
      <c r="V262" s="15"/>
      <c r="W262" s="15"/>
      <c r="X262" s="15"/>
      <c r="Y262" s="15"/>
      <c r="Z262" s="15"/>
      <c r="AA262" s="32"/>
      <c r="AB262" s="62">
        <f t="shared" si="244"/>
        <v>29.411764705882355</v>
      </c>
      <c r="AC262" s="62">
        <f t="shared" si="245"/>
        <v>21.052631578947366</v>
      </c>
      <c r="AD262" s="62">
        <f t="shared" si="273"/>
        <v>1</v>
      </c>
      <c r="AE262" s="62">
        <f t="shared" si="246"/>
        <v>26.315789473684209</v>
      </c>
      <c r="AF262" s="62">
        <f t="shared" si="247"/>
        <v>21.052631578947366</v>
      </c>
      <c r="AG262" s="62">
        <f t="shared" si="248"/>
        <v>21.052631578947366</v>
      </c>
      <c r="AH262" s="62" t="str">
        <f t="shared" si="249"/>
        <v/>
      </c>
      <c r="AI262" s="62">
        <f t="shared" si="250"/>
        <v>21.052631578947366</v>
      </c>
      <c r="AJ262" s="62">
        <f t="shared" si="251"/>
        <v>31.578947368421051</v>
      </c>
      <c r="AK262" s="62" t="str">
        <f t="shared" si="252"/>
        <v/>
      </c>
      <c r="AL262" s="64"/>
      <c r="AM262" s="62" t="str">
        <f t="shared" si="253"/>
        <v/>
      </c>
      <c r="AN262" s="62" t="str">
        <f t="shared" si="254"/>
        <v/>
      </c>
      <c r="AO262" s="62" t="str">
        <f t="shared" si="255"/>
        <v/>
      </c>
      <c r="AP262" s="62" t="str">
        <f t="shared" si="256"/>
        <v/>
      </c>
      <c r="AQ262" s="62" t="str">
        <f t="shared" si="257"/>
        <v/>
      </c>
      <c r="AR262" s="62" t="str">
        <f t="shared" si="258"/>
        <v/>
      </c>
      <c r="AS262" s="62" t="str">
        <f t="shared" si="259"/>
        <v/>
      </c>
      <c r="AT262" s="62" t="str">
        <f t="shared" si="260"/>
        <v/>
      </c>
      <c r="AU262" s="62" t="str">
        <f t="shared" si="261"/>
        <v/>
      </c>
      <c r="AV262" s="62" t="str">
        <f t="shared" si="262"/>
        <v/>
      </c>
      <c r="AW262" s="64"/>
      <c r="AX262" s="62">
        <f t="shared" si="263"/>
        <v>6</v>
      </c>
      <c r="AY262" s="62">
        <f t="shared" si="264"/>
        <v>5</v>
      </c>
      <c r="AZ262" s="62">
        <f t="shared" si="265"/>
        <v>1</v>
      </c>
      <c r="BA262" s="62">
        <f t="shared" si="266"/>
        <v>6</v>
      </c>
      <c r="BB262" s="62">
        <f t="shared" si="267"/>
        <v>5</v>
      </c>
      <c r="BC262" s="62">
        <f t="shared" si="268"/>
        <v>5</v>
      </c>
      <c r="BD262" s="62" t="str">
        <f t="shared" si="269"/>
        <v/>
      </c>
      <c r="BE262" s="62">
        <f t="shared" si="270"/>
        <v>5</v>
      </c>
      <c r="BF262" s="62">
        <f t="shared" si="271"/>
        <v>7</v>
      </c>
      <c r="BG262" s="62" t="str">
        <f t="shared" si="272"/>
        <v/>
      </c>
    </row>
    <row r="263" spans="1:59" x14ac:dyDescent="0.2">
      <c r="A263" s="9">
        <v>10</v>
      </c>
      <c r="B263" s="10" t="s">
        <v>38</v>
      </c>
      <c r="C263" s="11">
        <f>VLOOKUP($B263,'Peers-Inc or Ho'!$C$127:$G$146,5,)</f>
        <v>0.34642988641236844</v>
      </c>
      <c r="D263" s="11">
        <f>VLOOKUP($B263,'RD Peer Performance'!$B$1:$K$68,Ranking!D$1,)</f>
        <v>5.35</v>
      </c>
      <c r="E263" s="11">
        <f>VLOOKUP($B263,'RD Peer Performance'!$B$1:$K$68,Ranking!E$1,)</f>
        <v>0.02</v>
      </c>
      <c r="F263" s="11">
        <f>VLOOKUP($B263,'RD Peer Performance'!$B$1:$K$68,Ranking!F$1,)</f>
        <v>0.03</v>
      </c>
      <c r="G263" s="11">
        <f>VLOOKUP($B263,'RD Peer Performance'!$B$1:$K$68,Ranking!G$1,)</f>
        <v>0.02</v>
      </c>
      <c r="H263" s="11">
        <f>VLOOKUP($B263,'RD Peer Performance'!$B$1:$K$68,Ranking!H$1,)</f>
        <v>5.0599999999999996</v>
      </c>
      <c r="I263" s="11">
        <f>VLOOKUP($B263,'RD Peer Performance'!$B$1:$K$68,Ranking!I$1,)</f>
        <v>3.68</v>
      </c>
      <c r="J263" s="11">
        <f>VLOOKUP($B263,'RD Peer Performance'!$B$1:$K$68,Ranking!J$1,)</f>
        <v>9</v>
      </c>
      <c r="K263" s="50" t="s">
        <v>28</v>
      </c>
      <c r="L263" s="11">
        <f>VLOOKUP($B263,'RD Peer Performance'!$B$1:$K$68,Ranking!L$1,)</f>
        <v>5.21</v>
      </c>
      <c r="M263" s="11">
        <f>VLOOKUP($B263,'RD Peer Performance'!$B$1:$K$68,Ranking!M$1,)</f>
        <v>8.4700000000000006</v>
      </c>
      <c r="N263" s="50" t="s">
        <v>28</v>
      </c>
      <c r="O263" s="19">
        <v>29.00713</v>
      </c>
      <c r="P263" s="13"/>
      <c r="Q263" s="16"/>
      <c r="R263" s="15"/>
      <c r="S263" s="15"/>
      <c r="T263" s="15"/>
      <c r="U263" s="15"/>
      <c r="V263" s="15"/>
      <c r="W263" s="15"/>
      <c r="X263" s="15"/>
      <c r="Y263" s="15"/>
      <c r="Z263" s="15"/>
      <c r="AA263" s="32"/>
      <c r="AB263" s="62">
        <f t="shared" si="244"/>
        <v>58.82352941176471</v>
      </c>
      <c r="AC263" s="62">
        <f t="shared" si="245"/>
        <v>42.105263157894733</v>
      </c>
      <c r="AD263" s="62">
        <f t="shared" si="273"/>
        <v>68.421052631578945</v>
      </c>
      <c r="AE263" s="62">
        <f t="shared" si="246"/>
        <v>36.84210526315789</v>
      </c>
      <c r="AF263" s="62">
        <f t="shared" si="247"/>
        <v>36.84210526315789</v>
      </c>
      <c r="AG263" s="62">
        <f t="shared" si="248"/>
        <v>31.578947368421051</v>
      </c>
      <c r="AH263" s="62" t="str">
        <f t="shared" si="249"/>
        <v/>
      </c>
      <c r="AI263" s="62">
        <f t="shared" si="250"/>
        <v>57.894736842105267</v>
      </c>
      <c r="AJ263" s="62">
        <f t="shared" si="251"/>
        <v>52.631578947368418</v>
      </c>
      <c r="AK263" s="62" t="str">
        <f t="shared" si="252"/>
        <v/>
      </c>
      <c r="AL263" s="64"/>
      <c r="AM263" s="62" t="str">
        <f t="shared" si="253"/>
        <v/>
      </c>
      <c r="AN263" s="62" t="str">
        <f t="shared" si="254"/>
        <v/>
      </c>
      <c r="AO263" s="62" t="str">
        <f t="shared" si="255"/>
        <v/>
      </c>
      <c r="AP263" s="62" t="str">
        <f t="shared" si="256"/>
        <v/>
      </c>
      <c r="AQ263" s="62" t="str">
        <f t="shared" si="257"/>
        <v/>
      </c>
      <c r="AR263" s="62" t="str">
        <f t="shared" si="258"/>
        <v/>
      </c>
      <c r="AS263" s="62" t="str">
        <f t="shared" si="259"/>
        <v/>
      </c>
      <c r="AT263" s="62" t="str">
        <f t="shared" si="260"/>
        <v/>
      </c>
      <c r="AU263" s="62" t="str">
        <f t="shared" si="261"/>
        <v/>
      </c>
      <c r="AV263" s="62" t="str">
        <f t="shared" si="262"/>
        <v/>
      </c>
      <c r="AW263" s="64"/>
      <c r="AX263" s="62">
        <f t="shared" si="263"/>
        <v>11</v>
      </c>
      <c r="AY263" s="62">
        <f t="shared" si="264"/>
        <v>9</v>
      </c>
      <c r="AZ263" s="62">
        <f t="shared" si="265"/>
        <v>14</v>
      </c>
      <c r="BA263" s="62">
        <f t="shared" si="266"/>
        <v>8</v>
      </c>
      <c r="BB263" s="62">
        <f t="shared" si="267"/>
        <v>8</v>
      </c>
      <c r="BC263" s="62">
        <f t="shared" si="268"/>
        <v>7</v>
      </c>
      <c r="BD263" s="62" t="str">
        <f t="shared" si="269"/>
        <v/>
      </c>
      <c r="BE263" s="62">
        <f t="shared" si="270"/>
        <v>12</v>
      </c>
      <c r="BF263" s="62">
        <f t="shared" si="271"/>
        <v>11</v>
      </c>
      <c r="BG263" s="62" t="str">
        <f t="shared" si="272"/>
        <v/>
      </c>
    </row>
    <row r="264" spans="1:59" x14ac:dyDescent="0.2">
      <c r="A264" s="9">
        <v>11</v>
      </c>
      <c r="B264" s="10" t="s">
        <v>36</v>
      </c>
      <c r="C264" s="11">
        <f>VLOOKUP($B264,'Peers-Inc or Ho'!$C$127:$G$146,5,)</f>
        <v>0.4004255533766074</v>
      </c>
      <c r="D264" s="11">
        <f>VLOOKUP($B264,'RD Peer Performance'!$B$1:$K$68,Ranking!D$1,)</f>
        <v>4.88</v>
      </c>
      <c r="E264" s="11">
        <f>VLOOKUP($B264,'RD Peer Performance'!$B$1:$K$68,Ranking!E$1,)</f>
        <v>0.8</v>
      </c>
      <c r="F264" s="11">
        <f>VLOOKUP($B264,'RD Peer Performance'!$B$1:$K$68,Ranking!F$1,)</f>
        <v>0.13</v>
      </c>
      <c r="G264" s="11">
        <f>VLOOKUP($B264,'RD Peer Performance'!$B$1:$K$68,Ranking!G$1,)</f>
        <v>0.8</v>
      </c>
      <c r="H264" s="11">
        <f>VLOOKUP($B264,'RD Peer Performance'!$B$1:$K$68,Ranking!H$1,)</f>
        <v>5.12</v>
      </c>
      <c r="I264" s="11">
        <f>VLOOKUP($B264,'RD Peer Performance'!$B$1:$K$68,Ranking!I$1,)</f>
        <v>3.19</v>
      </c>
      <c r="J264" s="11">
        <f>VLOOKUP($B264,'RD Peer Performance'!$B$1:$K$68,Ranking!J$1,)</f>
        <v>8.4700000000000006</v>
      </c>
      <c r="K264" s="50" t="s">
        <v>28</v>
      </c>
      <c r="L264" s="11">
        <f>VLOOKUP($B264,'RD Peer Performance'!$B$1:$K$68,Ranking!L$1,)</f>
        <v>5.79</v>
      </c>
      <c r="M264" s="11">
        <f>VLOOKUP($B264,'RD Peer Performance'!$B$1:$K$68,Ranking!M$1,)</f>
        <v>10.16</v>
      </c>
      <c r="N264" s="50" t="s">
        <v>28</v>
      </c>
      <c r="O264" s="19">
        <v>52.846959999999996</v>
      </c>
      <c r="P264" s="13"/>
      <c r="Q264" s="16"/>
      <c r="R264" s="15"/>
      <c r="S264" s="15"/>
      <c r="T264" s="15"/>
      <c r="U264" s="15"/>
      <c r="V264" s="15"/>
      <c r="W264" s="15"/>
      <c r="X264" s="15"/>
      <c r="Y264" s="15"/>
      <c r="Z264" s="15"/>
      <c r="AA264" s="32"/>
      <c r="AB264" s="62">
        <f t="shared" si="244"/>
        <v>35.294117647058826</v>
      </c>
      <c r="AC264" s="62">
        <f t="shared" si="245"/>
        <v>52.631578947368418</v>
      </c>
      <c r="AD264" s="62">
        <f t="shared" si="273"/>
        <v>26.315789473684209</v>
      </c>
      <c r="AE264" s="62">
        <f t="shared" si="246"/>
        <v>31.578947368421051</v>
      </c>
      <c r="AF264" s="62">
        <f t="shared" si="247"/>
        <v>47.368421052631575</v>
      </c>
      <c r="AG264" s="62">
        <f t="shared" si="248"/>
        <v>52.631578947368418</v>
      </c>
      <c r="AH264" s="62" t="str">
        <f t="shared" si="249"/>
        <v/>
      </c>
      <c r="AI264" s="62">
        <f t="shared" si="250"/>
        <v>31.578947368421051</v>
      </c>
      <c r="AJ264" s="62">
        <f t="shared" si="251"/>
        <v>15.789473684210526</v>
      </c>
      <c r="AK264" s="62" t="str">
        <f t="shared" si="252"/>
        <v/>
      </c>
      <c r="AL264" s="64"/>
      <c r="AM264" s="62" t="str">
        <f t="shared" si="253"/>
        <v/>
      </c>
      <c r="AN264" s="62" t="str">
        <f t="shared" si="254"/>
        <v/>
      </c>
      <c r="AO264" s="62" t="str">
        <f t="shared" si="255"/>
        <v/>
      </c>
      <c r="AP264" s="62" t="str">
        <f t="shared" si="256"/>
        <v/>
      </c>
      <c r="AQ264" s="62" t="str">
        <f t="shared" si="257"/>
        <v/>
      </c>
      <c r="AR264" s="62" t="str">
        <f t="shared" si="258"/>
        <v/>
      </c>
      <c r="AS264" s="62" t="str">
        <f t="shared" si="259"/>
        <v/>
      </c>
      <c r="AT264" s="62" t="str">
        <f t="shared" si="260"/>
        <v/>
      </c>
      <c r="AU264" s="62" t="str">
        <f t="shared" si="261"/>
        <v/>
      </c>
      <c r="AV264" s="62" t="str">
        <f t="shared" si="262"/>
        <v/>
      </c>
      <c r="AW264" s="64"/>
      <c r="AX264" s="62">
        <f t="shared" si="263"/>
        <v>7</v>
      </c>
      <c r="AY264" s="62">
        <f t="shared" si="264"/>
        <v>11</v>
      </c>
      <c r="AZ264" s="62">
        <f t="shared" si="265"/>
        <v>6</v>
      </c>
      <c r="BA264" s="62">
        <f t="shared" si="266"/>
        <v>7</v>
      </c>
      <c r="BB264" s="62">
        <f t="shared" si="267"/>
        <v>10</v>
      </c>
      <c r="BC264" s="62">
        <f t="shared" si="268"/>
        <v>11</v>
      </c>
      <c r="BD264" s="62" t="str">
        <f t="shared" si="269"/>
        <v/>
      </c>
      <c r="BE264" s="62">
        <f t="shared" si="270"/>
        <v>7</v>
      </c>
      <c r="BF264" s="62">
        <f t="shared" si="271"/>
        <v>4</v>
      </c>
      <c r="BG264" s="62" t="str">
        <f t="shared" si="272"/>
        <v/>
      </c>
    </row>
    <row r="265" spans="1:59" x14ac:dyDescent="0.2">
      <c r="A265" s="9">
        <v>12</v>
      </c>
      <c r="B265" s="10" t="s">
        <v>32</v>
      </c>
      <c r="C265" s="11">
        <f>VLOOKUP($B265,'Peers-Inc or Ho'!$C$127:$G$146,5,)</f>
        <v>-1.83053805225341E-3</v>
      </c>
      <c r="D265" s="11">
        <f>VLOOKUP($B265,'RD Peer Performance'!$B$1:$K$68,Ranking!D$1,)</f>
        <v>0.65</v>
      </c>
      <c r="E265" s="11">
        <f>VLOOKUP($B265,'RD Peer Performance'!$B$1:$K$68,Ranking!E$1,)</f>
        <v>-0.06</v>
      </c>
      <c r="F265" s="11">
        <f>VLOOKUP($B265,'RD Peer Performance'!$B$1:$K$68,Ranking!F$1,)</f>
        <v>0.05</v>
      </c>
      <c r="G265" s="11">
        <f>VLOOKUP($B265,'RD Peer Performance'!$B$1:$K$68,Ranking!G$1,)</f>
        <v>-0.06</v>
      </c>
      <c r="H265" s="11">
        <f>VLOOKUP($B265,'RD Peer Performance'!$B$1:$K$68,Ranking!H$1,)</f>
        <v>2.17</v>
      </c>
      <c r="I265" s="11">
        <f>VLOOKUP($B265,'RD Peer Performance'!$B$1:$K$68,Ranking!I$1,)</f>
        <v>-0.45</v>
      </c>
      <c r="J265" s="11">
        <f>VLOOKUP($B265,'RD Peer Performance'!$B$1:$K$68,Ranking!J$1,)</f>
        <v>1.73</v>
      </c>
      <c r="K265" s="50" t="s">
        <v>28</v>
      </c>
      <c r="L265" s="11">
        <f>VLOOKUP($B265,'RD Peer Performance'!$B$1:$K$68,Ranking!L$1,)</f>
        <v>-0.42</v>
      </c>
      <c r="M265" s="11">
        <f>VLOOKUP($B265,'RD Peer Performance'!$B$1:$K$68,Ranking!M$1,)</f>
        <v>1.22</v>
      </c>
      <c r="N265" s="50" t="s">
        <v>28</v>
      </c>
      <c r="O265" s="19">
        <v>131.2997</v>
      </c>
      <c r="P265" s="13"/>
      <c r="Q265" s="16"/>
      <c r="R265" s="15"/>
      <c r="S265" s="15"/>
      <c r="T265" s="15"/>
      <c r="U265" s="15"/>
      <c r="V265" s="15"/>
      <c r="W265" s="15"/>
      <c r="X265" s="15"/>
      <c r="Y265" s="15"/>
      <c r="Z265" s="15"/>
      <c r="AA265" s="32"/>
      <c r="AB265" s="62">
        <f t="shared" si="244"/>
        <v>88.235294117647058</v>
      </c>
      <c r="AC265" s="62">
        <f t="shared" si="245"/>
        <v>84.210526315789465</v>
      </c>
      <c r="AD265" s="62">
        <f t="shared" si="273"/>
        <v>73.68421052631578</v>
      </c>
      <c r="AE265" s="62">
        <f t="shared" si="246"/>
        <v>73.68421052631578</v>
      </c>
      <c r="AF265" s="62">
        <f t="shared" si="247"/>
        <v>89.473684210526315</v>
      </c>
      <c r="AG265" s="62">
        <f t="shared" si="248"/>
        <v>78.94736842105263</v>
      </c>
      <c r="AH265" s="62" t="str">
        <f t="shared" si="249"/>
        <v/>
      </c>
      <c r="AI265" s="62">
        <f t="shared" si="250"/>
        <v>78.94736842105263</v>
      </c>
      <c r="AJ265" s="62">
        <f t="shared" si="251"/>
        <v>84.210526315789465</v>
      </c>
      <c r="AK265" s="62" t="str">
        <f t="shared" si="252"/>
        <v/>
      </c>
      <c r="AL265" s="64"/>
      <c r="AM265" s="62" t="str">
        <f t="shared" si="253"/>
        <v/>
      </c>
      <c r="AN265" s="62" t="str">
        <f t="shared" si="254"/>
        <v/>
      </c>
      <c r="AO265" s="62" t="str">
        <f t="shared" si="255"/>
        <v/>
      </c>
      <c r="AP265" s="62" t="str">
        <f t="shared" si="256"/>
        <v/>
      </c>
      <c r="AQ265" s="62" t="str">
        <f t="shared" si="257"/>
        <v/>
      </c>
      <c r="AR265" s="62" t="str">
        <f t="shared" si="258"/>
        <v/>
      </c>
      <c r="AS265" s="62" t="str">
        <f t="shared" si="259"/>
        <v/>
      </c>
      <c r="AT265" s="62" t="str">
        <f t="shared" si="260"/>
        <v/>
      </c>
      <c r="AU265" s="62" t="str">
        <f t="shared" si="261"/>
        <v/>
      </c>
      <c r="AV265" s="62" t="str">
        <f t="shared" si="262"/>
        <v/>
      </c>
      <c r="AW265" s="64"/>
      <c r="AX265" s="62">
        <f t="shared" si="263"/>
        <v>16</v>
      </c>
      <c r="AY265" s="62">
        <f t="shared" si="264"/>
        <v>17</v>
      </c>
      <c r="AZ265" s="62">
        <f t="shared" si="265"/>
        <v>15</v>
      </c>
      <c r="BA265" s="62">
        <f t="shared" si="266"/>
        <v>15</v>
      </c>
      <c r="BB265" s="62">
        <f t="shared" si="267"/>
        <v>18</v>
      </c>
      <c r="BC265" s="62">
        <f t="shared" si="268"/>
        <v>16</v>
      </c>
      <c r="BD265" s="62" t="str">
        <f t="shared" si="269"/>
        <v/>
      </c>
      <c r="BE265" s="62">
        <f t="shared" si="270"/>
        <v>16</v>
      </c>
      <c r="BF265" s="62">
        <f t="shared" si="271"/>
        <v>17</v>
      </c>
      <c r="BG265" s="62" t="str">
        <f t="shared" si="272"/>
        <v/>
      </c>
    </row>
    <row r="266" spans="1:59" x14ac:dyDescent="0.2">
      <c r="A266" s="9">
        <v>13</v>
      </c>
      <c r="B266" s="10" t="s">
        <v>2236</v>
      </c>
      <c r="C266" s="11">
        <f>VLOOKUP($B266,'Peers-Inc or Ho'!$C$127:$G$146,5,)</f>
        <v>0.40352989417297003</v>
      </c>
      <c r="D266" s="11">
        <f>VLOOKUP($B266,'RD Peer Performance'!$B$1:$K$68,Ranking!D$1,)</f>
        <v>5.62</v>
      </c>
      <c r="E266" s="11">
        <f>VLOOKUP($B266,'RD Peer Performance'!$B$1:$K$68,Ranking!E$1,)</f>
        <v>0.97</v>
      </c>
      <c r="F266" s="11">
        <f>VLOOKUP($B266,'RD Peer Performance'!$B$1:$K$68,Ranking!F$1,)</f>
        <v>0.13</v>
      </c>
      <c r="G266" s="11">
        <f>VLOOKUP($B266,'RD Peer Performance'!$B$1:$K$68,Ranking!G$1,)</f>
        <v>0.97</v>
      </c>
      <c r="H266" s="11">
        <f>VLOOKUP($B266,'RD Peer Performance'!$B$1:$K$68,Ranking!H$1,)</f>
        <v>4.74</v>
      </c>
      <c r="I266" s="11">
        <f>VLOOKUP($B266,'RD Peer Performance'!$B$1:$K$68,Ranking!I$1,)</f>
        <v>3.17</v>
      </c>
      <c r="J266" s="11">
        <f>VLOOKUP($B266,'RD Peer Performance'!$B$1:$K$68,Ranking!J$1,)</f>
        <v>8.8800000000000008</v>
      </c>
      <c r="K266" s="50" t="s">
        <v>28</v>
      </c>
      <c r="L266" s="11">
        <f>VLOOKUP($B266,'RD Peer Performance'!$B$1:$K$68,Ranking!L$1,)</f>
        <v>6.3</v>
      </c>
      <c r="M266" s="11">
        <f>VLOOKUP($B266,'RD Peer Performance'!$B$1:$K$68,Ranking!M$1,)</f>
        <v>10.050000000000001</v>
      </c>
      <c r="N266" s="50" t="s">
        <v>28</v>
      </c>
      <c r="O266" s="19">
        <v>161.89850000000001</v>
      </c>
      <c r="P266" s="13"/>
      <c r="Q266" s="16"/>
      <c r="R266" s="15"/>
      <c r="S266" s="15"/>
      <c r="T266" s="15"/>
      <c r="U266" s="15"/>
      <c r="V266" s="15"/>
      <c r="W266" s="15"/>
      <c r="X266" s="15"/>
      <c r="Y266" s="15"/>
      <c r="Z266" s="15"/>
      <c r="AA266" s="32"/>
      <c r="AB266" s="62">
        <f t="shared" si="244"/>
        <v>23.52941176470588</v>
      </c>
      <c r="AC266" s="62">
        <f t="shared" si="245"/>
        <v>36.84210526315789</v>
      </c>
      <c r="AD266" s="62">
        <f t="shared" si="273"/>
        <v>21.052631578947366</v>
      </c>
      <c r="AE266" s="62">
        <f t="shared" si="246"/>
        <v>57.894736842105267</v>
      </c>
      <c r="AF266" s="62">
        <f t="shared" si="247"/>
        <v>52.631578947368418</v>
      </c>
      <c r="AG266" s="62">
        <f t="shared" si="248"/>
        <v>36.84210526315789</v>
      </c>
      <c r="AH266" s="62" t="str">
        <f t="shared" si="249"/>
        <v/>
      </c>
      <c r="AI266" s="62">
        <f t="shared" si="250"/>
        <v>15.789473684210526</v>
      </c>
      <c r="AJ266" s="62">
        <f t="shared" si="251"/>
        <v>21.052631578947366</v>
      </c>
      <c r="AK266" s="62" t="str">
        <f t="shared" si="252"/>
        <v/>
      </c>
      <c r="AL266" s="64"/>
      <c r="AM266" s="62" t="str">
        <f t="shared" si="253"/>
        <v/>
      </c>
      <c r="AN266" s="62" t="str">
        <f t="shared" si="254"/>
        <v/>
      </c>
      <c r="AO266" s="62" t="str">
        <f t="shared" si="255"/>
        <v/>
      </c>
      <c r="AP266" s="62" t="str">
        <f t="shared" si="256"/>
        <v/>
      </c>
      <c r="AQ266" s="62" t="str">
        <f t="shared" si="257"/>
        <v/>
      </c>
      <c r="AR266" s="62" t="str">
        <f t="shared" si="258"/>
        <v/>
      </c>
      <c r="AS266" s="62" t="str">
        <f t="shared" si="259"/>
        <v/>
      </c>
      <c r="AT266" s="62" t="str">
        <f t="shared" si="260"/>
        <v/>
      </c>
      <c r="AU266" s="62" t="str">
        <f t="shared" si="261"/>
        <v/>
      </c>
      <c r="AV266" s="62" t="str">
        <f t="shared" si="262"/>
        <v/>
      </c>
      <c r="AW266" s="64"/>
      <c r="AX266" s="62">
        <f t="shared" si="263"/>
        <v>5</v>
      </c>
      <c r="AY266" s="62">
        <f t="shared" si="264"/>
        <v>8</v>
      </c>
      <c r="AZ266" s="62">
        <f t="shared" si="265"/>
        <v>5</v>
      </c>
      <c r="BA266" s="62">
        <f t="shared" si="266"/>
        <v>12</v>
      </c>
      <c r="BB266" s="62">
        <f t="shared" si="267"/>
        <v>11</v>
      </c>
      <c r="BC266" s="62">
        <f t="shared" si="268"/>
        <v>8</v>
      </c>
      <c r="BD266" s="62" t="str">
        <f t="shared" si="269"/>
        <v/>
      </c>
      <c r="BE266" s="62">
        <f t="shared" si="270"/>
        <v>4</v>
      </c>
      <c r="BF266" s="62">
        <f t="shared" si="271"/>
        <v>5</v>
      </c>
      <c r="BG266" s="62" t="str">
        <f t="shared" si="272"/>
        <v/>
      </c>
    </row>
    <row r="267" spans="1:59" x14ac:dyDescent="0.2">
      <c r="A267" s="9">
        <v>14</v>
      </c>
      <c r="B267" s="10" t="s">
        <v>2624</v>
      </c>
      <c r="C267" s="11" t="s">
        <v>28</v>
      </c>
      <c r="D267" s="11">
        <f>VLOOKUP($B267,'RD Peer Performance'!$B$1:$K$68,Ranking!D$1,)</f>
        <v>5.67</v>
      </c>
      <c r="E267" s="11">
        <f>VLOOKUP($B267,'RD Peer Performance'!$B$1:$K$68,Ranking!E$1,)</f>
        <v>0.65</v>
      </c>
      <c r="F267" s="11">
        <f>VLOOKUP($B267,'RD Peer Performance'!$B$1:$K$68,Ranking!F$1,)</f>
        <v>0.04</v>
      </c>
      <c r="G267" s="11">
        <f>VLOOKUP($B267,'RD Peer Performance'!$B$1:$K$68,Ranking!G$1,)</f>
        <v>0.65</v>
      </c>
      <c r="H267" s="11">
        <f>VLOOKUP($B267,'RD Peer Performance'!$B$1:$K$68,Ranking!H$1,)</f>
        <v>4.97</v>
      </c>
      <c r="I267" s="11">
        <f>VLOOKUP($B267,'RD Peer Performance'!$B$1:$K$68,Ranking!I$1,)</f>
        <v>4.09</v>
      </c>
      <c r="J267" s="11">
        <f>VLOOKUP($B267,'RD Peer Performance'!$B$1:$K$68,Ranking!J$1,)</f>
        <v>8.8699999999999992</v>
      </c>
      <c r="K267" s="50" t="s">
        <v>28</v>
      </c>
      <c r="L267" s="11">
        <f>VLOOKUP($B267,'RD Peer Performance'!$B$1:$K$68,Ranking!L$1,)</f>
        <v>4.97</v>
      </c>
      <c r="M267" s="11">
        <f>VLOOKUP($B267,'RD Peer Performance'!$B$1:$K$68,Ranking!M$1,)</f>
        <v>8.59</v>
      </c>
      <c r="N267" s="50" t="s">
        <v>28</v>
      </c>
      <c r="O267" s="19"/>
      <c r="P267" s="13"/>
      <c r="Q267" s="16"/>
      <c r="R267" s="15"/>
      <c r="S267" s="15"/>
      <c r="T267" s="15"/>
      <c r="U267" s="15"/>
      <c r="V267" s="15"/>
      <c r="W267" s="15"/>
      <c r="X267" s="15"/>
      <c r="Y267" s="15"/>
      <c r="Z267" s="15"/>
      <c r="AA267" s="32"/>
      <c r="AB267" s="62" t="str">
        <f t="shared" si="244"/>
        <v/>
      </c>
      <c r="AC267" s="62">
        <f t="shared" si="245"/>
        <v>31.578947368421051</v>
      </c>
      <c r="AD267" s="62">
        <f t="shared" si="273"/>
        <v>36.84210526315789</v>
      </c>
      <c r="AE267" s="62">
        <f t="shared" si="246"/>
        <v>42.105263157894733</v>
      </c>
      <c r="AF267" s="62">
        <f t="shared" si="247"/>
        <v>26.315789473684209</v>
      </c>
      <c r="AG267" s="62">
        <f t="shared" si="248"/>
        <v>42.105263157894733</v>
      </c>
      <c r="AH267" s="62" t="str">
        <f t="shared" si="249"/>
        <v/>
      </c>
      <c r="AI267" s="62">
        <f t="shared" si="250"/>
        <v>63.157894736842103</v>
      </c>
      <c r="AJ267" s="62">
        <f t="shared" si="251"/>
        <v>47.368421052631575</v>
      </c>
      <c r="AK267" s="62" t="str">
        <f t="shared" si="252"/>
        <v/>
      </c>
      <c r="AL267" s="64"/>
      <c r="AM267" s="62" t="str">
        <f t="shared" si="253"/>
        <v/>
      </c>
      <c r="AN267" s="62" t="str">
        <f t="shared" si="254"/>
        <v/>
      </c>
      <c r="AO267" s="62" t="str">
        <f t="shared" si="255"/>
        <v/>
      </c>
      <c r="AP267" s="62" t="str">
        <f t="shared" si="256"/>
        <v/>
      </c>
      <c r="AQ267" s="62" t="str">
        <f t="shared" si="257"/>
        <v/>
      </c>
      <c r="AR267" s="62" t="str">
        <f t="shared" si="258"/>
        <v/>
      </c>
      <c r="AS267" s="62" t="str">
        <f t="shared" si="259"/>
        <v/>
      </c>
      <c r="AT267" s="62" t="str">
        <f t="shared" si="260"/>
        <v/>
      </c>
      <c r="AU267" s="62" t="str">
        <f t="shared" si="261"/>
        <v/>
      </c>
      <c r="AV267" s="62" t="str">
        <f t="shared" si="262"/>
        <v/>
      </c>
      <c r="AW267" s="64"/>
      <c r="AX267" s="62" t="str">
        <f t="shared" si="263"/>
        <v/>
      </c>
      <c r="AY267" s="62">
        <f t="shared" si="264"/>
        <v>7</v>
      </c>
      <c r="AZ267" s="62">
        <f t="shared" si="265"/>
        <v>8</v>
      </c>
      <c r="BA267" s="62">
        <f t="shared" si="266"/>
        <v>9</v>
      </c>
      <c r="BB267" s="62">
        <f t="shared" si="267"/>
        <v>6</v>
      </c>
      <c r="BC267" s="62">
        <f t="shared" si="268"/>
        <v>9</v>
      </c>
      <c r="BD267" s="62" t="str">
        <f t="shared" si="269"/>
        <v/>
      </c>
      <c r="BE267" s="62">
        <f t="shared" si="270"/>
        <v>13</v>
      </c>
      <c r="BF267" s="62">
        <f t="shared" si="271"/>
        <v>10</v>
      </c>
      <c r="BG267" s="62" t="str">
        <f t="shared" si="272"/>
        <v/>
      </c>
    </row>
    <row r="268" spans="1:59" x14ac:dyDescent="0.2">
      <c r="A268" s="9">
        <v>15</v>
      </c>
      <c r="B268" s="10" t="s">
        <v>34</v>
      </c>
      <c r="C268" s="11">
        <f>VLOOKUP($B268,'Peers-Inc or Ho'!$C$127:$G$146,5,)</f>
        <v>1.4253954459243288E-2</v>
      </c>
      <c r="D268" s="11">
        <f>VLOOKUP($B268,'RD Peer Performance'!$B$1:$K$68,Ranking!D$1,)</f>
        <v>-0.22</v>
      </c>
      <c r="E268" s="11">
        <f>VLOOKUP($B268,'RD Peer Performance'!$B$1:$K$68,Ranking!E$1,)</f>
        <v>-0.49</v>
      </c>
      <c r="F268" s="11">
        <f>VLOOKUP($B268,'RD Peer Performance'!$B$1:$K$68,Ranking!F$1,)</f>
        <v>-0.02</v>
      </c>
      <c r="G268" s="11">
        <f>VLOOKUP($B268,'RD Peer Performance'!$B$1:$K$68,Ranking!G$1,)</f>
        <v>-0.49</v>
      </c>
      <c r="H268" s="11">
        <f>VLOOKUP($B268,'RD Peer Performance'!$B$1:$K$68,Ranking!H$1,)</f>
        <v>0.84</v>
      </c>
      <c r="I268" s="11">
        <f>VLOOKUP($B268,'RD Peer Performance'!$B$1:$K$68,Ranking!I$1,)</f>
        <v>-1.24</v>
      </c>
      <c r="J268" s="11">
        <f>VLOOKUP($B268,'RD Peer Performance'!$B$1:$K$68,Ranking!J$1,)</f>
        <v>0.56999999999999995</v>
      </c>
      <c r="K268" s="50" t="s">
        <v>28</v>
      </c>
      <c r="L268" s="11">
        <f>VLOOKUP($B268,'RD Peer Performance'!$B$1:$K$68,Ranking!L$1,)</f>
        <v>-0.59</v>
      </c>
      <c r="M268" s="11">
        <f>VLOOKUP($B268,'RD Peer Performance'!$B$1:$K$68,Ranking!M$1,)</f>
        <v>1.25</v>
      </c>
      <c r="N268" s="50" t="s">
        <v>28</v>
      </c>
      <c r="O268" s="19"/>
      <c r="P268" s="13"/>
      <c r="Q268" s="16"/>
      <c r="R268" s="15"/>
      <c r="S268" s="15"/>
      <c r="T268" s="15"/>
      <c r="U268" s="15"/>
      <c r="V268" s="15"/>
      <c r="W268" s="15"/>
      <c r="X268" s="15"/>
      <c r="Y268" s="15"/>
      <c r="Z268" s="15"/>
      <c r="AA268" s="32"/>
      <c r="AB268" s="62">
        <f t="shared" si="244"/>
        <v>82.35294117647058</v>
      </c>
      <c r="AC268" s="62">
        <f t="shared" si="245"/>
        <v>94.73684210526315</v>
      </c>
      <c r="AD268" s="62">
        <f t="shared" si="273"/>
        <v>94.73684210526315</v>
      </c>
      <c r="AE268" s="62">
        <f t="shared" si="246"/>
        <v>100</v>
      </c>
      <c r="AF268" s="62">
        <f t="shared" si="247"/>
        <v>94.73684210526315</v>
      </c>
      <c r="AG268" s="62">
        <f t="shared" si="248"/>
        <v>94.73684210526315</v>
      </c>
      <c r="AH268" s="62" t="str">
        <f t="shared" si="249"/>
        <v/>
      </c>
      <c r="AI268" s="62">
        <f t="shared" si="250"/>
        <v>84.210526315789465</v>
      </c>
      <c r="AJ268" s="62">
        <f t="shared" si="251"/>
        <v>78.94736842105263</v>
      </c>
      <c r="AK268" s="62" t="str">
        <f t="shared" si="252"/>
        <v/>
      </c>
      <c r="AL268" s="64"/>
      <c r="AM268" s="62" t="str">
        <f t="shared" si="253"/>
        <v/>
      </c>
      <c r="AN268" s="62" t="str">
        <f t="shared" si="254"/>
        <v/>
      </c>
      <c r="AO268" s="62" t="str">
        <f t="shared" si="255"/>
        <v/>
      </c>
      <c r="AP268" s="62" t="str">
        <f t="shared" si="256"/>
        <v/>
      </c>
      <c r="AQ268" s="62" t="str">
        <f t="shared" si="257"/>
        <v/>
      </c>
      <c r="AR268" s="62" t="str">
        <f t="shared" si="258"/>
        <v/>
      </c>
      <c r="AS268" s="62" t="str">
        <f t="shared" si="259"/>
        <v/>
      </c>
      <c r="AT268" s="62" t="str">
        <f t="shared" si="260"/>
        <v/>
      </c>
      <c r="AU268" s="62" t="str">
        <f t="shared" si="261"/>
        <v/>
      </c>
      <c r="AV268" s="62" t="str">
        <f t="shared" si="262"/>
        <v/>
      </c>
      <c r="AW268" s="64"/>
      <c r="AX268" s="62">
        <f t="shared" si="263"/>
        <v>15</v>
      </c>
      <c r="AY268" s="62">
        <f t="shared" si="264"/>
        <v>19</v>
      </c>
      <c r="AZ268" s="62">
        <f t="shared" si="265"/>
        <v>19</v>
      </c>
      <c r="BA268" s="62">
        <f t="shared" si="266"/>
        <v>20</v>
      </c>
      <c r="BB268" s="62">
        <f t="shared" si="267"/>
        <v>19</v>
      </c>
      <c r="BC268" s="62">
        <f t="shared" si="268"/>
        <v>19</v>
      </c>
      <c r="BD268" s="62" t="str">
        <f t="shared" si="269"/>
        <v/>
      </c>
      <c r="BE268" s="62">
        <f t="shared" si="270"/>
        <v>17</v>
      </c>
      <c r="BF268" s="62">
        <f t="shared" si="271"/>
        <v>16</v>
      </c>
      <c r="BG268" s="62" t="str">
        <f t="shared" si="272"/>
        <v/>
      </c>
    </row>
    <row r="269" spans="1:59" x14ac:dyDescent="0.2">
      <c r="A269" s="9">
        <v>16</v>
      </c>
      <c r="B269" s="10" t="s">
        <v>33</v>
      </c>
      <c r="C269" s="11">
        <f>VLOOKUP($B269,'Peers-Inc or Ho'!$C$127:$G$146,5,)</f>
        <v>-4.5112881894368934E-2</v>
      </c>
      <c r="D269" s="11">
        <f>VLOOKUP($B269,'RD Peer Performance'!$B$1:$K$68,Ranking!D$1,)</f>
        <v>1.1200000000000001</v>
      </c>
      <c r="E269" s="11">
        <f>VLOOKUP($B269,'RD Peer Performance'!$B$1:$K$68,Ranking!E$1,)</f>
        <v>0.5</v>
      </c>
      <c r="F269" s="11">
        <f>VLOOKUP($B269,'RD Peer Performance'!$B$1:$K$68,Ranking!F$1,)</f>
        <v>0.12</v>
      </c>
      <c r="G269" s="11">
        <f>VLOOKUP($B269,'RD Peer Performance'!$B$1:$K$68,Ranking!G$1,)</f>
        <v>0.5</v>
      </c>
      <c r="H269" s="11">
        <f>VLOOKUP($B269,'RD Peer Performance'!$B$1:$K$68,Ranking!H$1,)</f>
        <v>5.48</v>
      </c>
      <c r="I269" s="11">
        <f>VLOOKUP($B269,'RD Peer Performance'!$B$1:$K$68,Ranking!I$1,)</f>
        <v>-0.37</v>
      </c>
      <c r="J269" s="11">
        <f>VLOOKUP($B269,'RD Peer Performance'!$B$1:$K$68,Ranking!J$1,)</f>
        <v>2.33</v>
      </c>
      <c r="K269" s="50" t="s">
        <v>28</v>
      </c>
      <c r="L269" s="11">
        <f>VLOOKUP($B269,'RD Peer Performance'!$B$1:$K$68,Ranking!L$1,)</f>
        <v>-0.63</v>
      </c>
      <c r="M269" s="11">
        <f>VLOOKUP($B269,'RD Peer Performance'!$B$1:$K$68,Ranking!M$1,)</f>
        <v>1.57</v>
      </c>
      <c r="N269" s="50" t="s">
        <v>28</v>
      </c>
      <c r="O269" s="19"/>
      <c r="P269" s="13"/>
      <c r="Q269" s="16"/>
      <c r="R269" s="15"/>
      <c r="S269" s="15"/>
      <c r="T269" s="15"/>
      <c r="U269" s="15"/>
      <c r="V269" s="15"/>
      <c r="W269" s="15"/>
      <c r="X269" s="15"/>
      <c r="Y269" s="15"/>
      <c r="Z269" s="15"/>
      <c r="AA269" s="32"/>
      <c r="AB269" s="62">
        <f t="shared" si="244"/>
        <v>100</v>
      </c>
      <c r="AC269" s="62">
        <f t="shared" si="245"/>
        <v>73.68421052631578</v>
      </c>
      <c r="AD269" s="62">
        <f t="shared" si="273"/>
        <v>52.631578947368418</v>
      </c>
      <c r="AE269" s="62">
        <f t="shared" si="246"/>
        <v>21.052631578947366</v>
      </c>
      <c r="AF269" s="62">
        <f t="shared" si="247"/>
        <v>78.94736842105263</v>
      </c>
      <c r="AG269" s="62">
        <f t="shared" si="248"/>
        <v>73.68421052631578</v>
      </c>
      <c r="AH269" s="62" t="str">
        <f t="shared" si="249"/>
        <v/>
      </c>
      <c r="AI269" s="62">
        <f t="shared" si="250"/>
        <v>89.473684210526315</v>
      </c>
      <c r="AJ269" s="62">
        <f t="shared" si="251"/>
        <v>73.68421052631578</v>
      </c>
      <c r="AK269" s="62" t="str">
        <f t="shared" si="252"/>
        <v/>
      </c>
      <c r="AL269" s="64"/>
      <c r="AM269" s="62" t="str">
        <f t="shared" si="253"/>
        <v/>
      </c>
      <c r="AN269" s="62" t="str">
        <f t="shared" si="254"/>
        <v/>
      </c>
      <c r="AO269" s="62" t="str">
        <f t="shared" si="255"/>
        <v/>
      </c>
      <c r="AP269" s="62" t="str">
        <f t="shared" si="256"/>
        <v/>
      </c>
      <c r="AQ269" s="62" t="str">
        <f t="shared" si="257"/>
        <v/>
      </c>
      <c r="AR269" s="62" t="str">
        <f t="shared" si="258"/>
        <v/>
      </c>
      <c r="AS269" s="62" t="str">
        <f t="shared" si="259"/>
        <v/>
      </c>
      <c r="AT269" s="62" t="str">
        <f t="shared" si="260"/>
        <v/>
      </c>
      <c r="AU269" s="62" t="str">
        <f t="shared" si="261"/>
        <v/>
      </c>
      <c r="AV269" s="62" t="str">
        <f t="shared" si="262"/>
        <v/>
      </c>
      <c r="AW269" s="64"/>
      <c r="AX269" s="62">
        <f t="shared" si="263"/>
        <v>18</v>
      </c>
      <c r="AY269" s="62">
        <f t="shared" si="264"/>
        <v>15</v>
      </c>
      <c r="AZ269" s="62">
        <f t="shared" si="265"/>
        <v>11</v>
      </c>
      <c r="BA269" s="62">
        <f t="shared" si="266"/>
        <v>5</v>
      </c>
      <c r="BB269" s="62">
        <f t="shared" si="267"/>
        <v>16</v>
      </c>
      <c r="BC269" s="62">
        <f t="shared" si="268"/>
        <v>15</v>
      </c>
      <c r="BD269" s="62" t="str">
        <f t="shared" si="269"/>
        <v/>
      </c>
      <c r="BE269" s="62">
        <f t="shared" si="270"/>
        <v>18</v>
      </c>
      <c r="BF269" s="62">
        <f t="shared" si="271"/>
        <v>15</v>
      </c>
      <c r="BG269" s="62" t="str">
        <f t="shared" si="272"/>
        <v/>
      </c>
    </row>
    <row r="270" spans="1:59" x14ac:dyDescent="0.2">
      <c r="A270" s="9">
        <v>17</v>
      </c>
      <c r="B270" s="10" t="s">
        <v>30</v>
      </c>
      <c r="C270" s="11">
        <f>VLOOKUP($B270,'Peers-Inc or Ho'!$C$127:$G$146,5,)</f>
        <v>0.39394449028501161</v>
      </c>
      <c r="D270" s="11">
        <f>VLOOKUP($B270,'RD Peer Performance'!$B$1:$K$68,Ranking!D$1,)</f>
        <v>4.17</v>
      </c>
      <c r="E270" s="11">
        <f>VLOOKUP($B270,'RD Peer Performance'!$B$1:$K$68,Ranking!E$1,)</f>
        <v>-7.0000000000000007E-2</v>
      </c>
      <c r="F270" s="11">
        <f>VLOOKUP($B270,'RD Peer Performance'!$B$1:$K$68,Ranking!F$1,)</f>
        <v>0.02</v>
      </c>
      <c r="G270" s="11">
        <f>VLOOKUP($B270,'RD Peer Performance'!$B$1:$K$68,Ranking!G$1,)</f>
        <v>-7.0000000000000007E-2</v>
      </c>
      <c r="H270" s="11">
        <f>VLOOKUP($B270,'RD Peer Performance'!$B$1:$K$68,Ranking!H$1,)</f>
        <v>3.82</v>
      </c>
      <c r="I270" s="11">
        <f>VLOOKUP($B270,'RD Peer Performance'!$B$1:$K$68,Ranking!I$1,)</f>
        <v>2.96</v>
      </c>
      <c r="J270" s="11">
        <f>VLOOKUP($B270,'RD Peer Performance'!$B$1:$K$68,Ranking!J$1,)</f>
        <v>7.79</v>
      </c>
      <c r="K270" s="50" t="s">
        <v>28</v>
      </c>
      <c r="L270" s="11">
        <f>VLOOKUP($B270,'RD Peer Performance'!$B$1:$K$68,Ranking!L$1,)</f>
        <v>5.59</v>
      </c>
      <c r="M270" s="11">
        <f>VLOOKUP($B270,'RD Peer Performance'!$B$1:$K$68,Ranking!M$1,)</f>
        <v>8.4</v>
      </c>
      <c r="N270" s="50" t="s">
        <v>28</v>
      </c>
      <c r="O270" s="19">
        <v>306.7638</v>
      </c>
      <c r="P270" s="13"/>
      <c r="Q270" s="16"/>
      <c r="R270" s="15"/>
      <c r="S270" s="15"/>
      <c r="T270" s="15"/>
      <c r="U270" s="15"/>
      <c r="V270" s="15"/>
      <c r="W270" s="15"/>
      <c r="X270" s="15"/>
      <c r="Y270" s="15"/>
      <c r="Z270" s="15"/>
      <c r="AA270" s="32"/>
      <c r="AB270" s="62">
        <f t="shared" si="244"/>
        <v>41.17647058823529</v>
      </c>
      <c r="AC270" s="62">
        <f t="shared" si="245"/>
        <v>57.894736842105267</v>
      </c>
      <c r="AD270" s="62">
        <f t="shared" si="273"/>
        <v>78.94736842105263</v>
      </c>
      <c r="AE270" s="62">
        <f t="shared" si="246"/>
        <v>63.157894736842103</v>
      </c>
      <c r="AF270" s="62">
        <f t="shared" si="247"/>
        <v>57.894736842105267</v>
      </c>
      <c r="AG270" s="62">
        <f t="shared" si="248"/>
        <v>57.894736842105267</v>
      </c>
      <c r="AH270" s="62" t="str">
        <f t="shared" si="249"/>
        <v/>
      </c>
      <c r="AI270" s="62">
        <f t="shared" si="250"/>
        <v>52.631578947368418</v>
      </c>
      <c r="AJ270" s="62">
        <f t="shared" si="251"/>
        <v>57.894736842105267</v>
      </c>
      <c r="AK270" s="62" t="str">
        <f t="shared" si="252"/>
        <v/>
      </c>
      <c r="AL270" s="64"/>
      <c r="AM270" s="62" t="str">
        <f t="shared" si="253"/>
        <v/>
      </c>
      <c r="AN270" s="62" t="str">
        <f t="shared" si="254"/>
        <v/>
      </c>
      <c r="AO270" s="62" t="str">
        <f t="shared" si="255"/>
        <v/>
      </c>
      <c r="AP270" s="62" t="str">
        <f t="shared" si="256"/>
        <v/>
      </c>
      <c r="AQ270" s="62" t="str">
        <f t="shared" si="257"/>
        <v/>
      </c>
      <c r="AR270" s="62" t="str">
        <f t="shared" si="258"/>
        <v/>
      </c>
      <c r="AS270" s="62" t="str">
        <f t="shared" si="259"/>
        <v/>
      </c>
      <c r="AT270" s="62" t="str">
        <f t="shared" si="260"/>
        <v/>
      </c>
      <c r="AU270" s="62" t="str">
        <f t="shared" si="261"/>
        <v/>
      </c>
      <c r="AV270" s="62" t="str">
        <f t="shared" si="262"/>
        <v/>
      </c>
      <c r="AW270" s="64"/>
      <c r="AX270" s="62">
        <f t="shared" si="263"/>
        <v>8</v>
      </c>
      <c r="AY270" s="62">
        <f t="shared" si="264"/>
        <v>12</v>
      </c>
      <c r="AZ270" s="62">
        <f t="shared" si="265"/>
        <v>16</v>
      </c>
      <c r="BA270" s="62">
        <f t="shared" si="266"/>
        <v>13</v>
      </c>
      <c r="BB270" s="62">
        <f t="shared" si="267"/>
        <v>12</v>
      </c>
      <c r="BC270" s="62">
        <f t="shared" si="268"/>
        <v>12</v>
      </c>
      <c r="BD270" s="62" t="str">
        <f t="shared" si="269"/>
        <v/>
      </c>
      <c r="BE270" s="62">
        <f t="shared" si="270"/>
        <v>11</v>
      </c>
      <c r="BF270" s="62">
        <f t="shared" si="271"/>
        <v>12</v>
      </c>
      <c r="BG270" s="62" t="str">
        <f t="shared" si="272"/>
        <v/>
      </c>
    </row>
    <row r="271" spans="1:59" x14ac:dyDescent="0.2">
      <c r="A271" s="9">
        <v>18</v>
      </c>
      <c r="B271" s="10" t="s">
        <v>147</v>
      </c>
      <c r="C271" s="11">
        <f>VLOOKUP($B271,'Peers-Inc or Ho'!$C$127:$G$146,5,)</f>
        <v>-4.2434882167732106E-2</v>
      </c>
      <c r="D271" s="11">
        <f>VLOOKUP($B271,'RD Peer Performance'!$B$1:$K$68,Ranking!D$1,)</f>
        <v>-0.31</v>
      </c>
      <c r="E271" s="11">
        <f>VLOOKUP($B271,'RD Peer Performance'!$B$1:$K$68,Ranking!E$1,)</f>
        <v>-1.91</v>
      </c>
      <c r="F271" s="11">
        <f>VLOOKUP($B271,'RD Peer Performance'!$B$1:$K$68,Ranking!F$1,)</f>
        <v>0.43</v>
      </c>
      <c r="G271" s="11">
        <f>VLOOKUP($B271,'RD Peer Performance'!$B$1:$K$68,Ranking!G$1,)</f>
        <v>-1.91</v>
      </c>
      <c r="H271" s="11">
        <f>VLOOKUP($B271,'RD Peer Performance'!$B$1:$K$68,Ranking!H$1,)</f>
        <v>1.38</v>
      </c>
      <c r="I271" s="11">
        <f>VLOOKUP($B271,'RD Peer Performance'!$B$1:$K$68,Ranking!I$1,)</f>
        <v>-1.9</v>
      </c>
      <c r="J271" s="11">
        <f>VLOOKUP($B271,'RD Peer Performance'!$B$1:$K$68,Ranking!J$1,)</f>
        <v>0.56000000000000005</v>
      </c>
      <c r="K271" s="50" t="s">
        <v>28</v>
      </c>
      <c r="L271" s="11">
        <f>VLOOKUP($B271,'RD Peer Performance'!$B$1:$K$68,Ranking!L$1,)</f>
        <v>-1.84</v>
      </c>
      <c r="M271" s="11">
        <f>VLOOKUP($B271,'RD Peer Performance'!$B$1:$K$68,Ranking!M$1,)</f>
        <v>0.34</v>
      </c>
      <c r="N271" s="50" t="s">
        <v>28</v>
      </c>
      <c r="O271" s="19">
        <v>28.436430000000001</v>
      </c>
      <c r="P271" s="13"/>
      <c r="Q271" s="16"/>
      <c r="R271" s="15"/>
      <c r="S271" s="15"/>
      <c r="T271" s="15"/>
      <c r="U271" s="15"/>
      <c r="V271" s="15"/>
      <c r="W271" s="15"/>
      <c r="X271" s="15"/>
      <c r="Y271" s="15"/>
      <c r="Z271" s="15"/>
      <c r="AA271" s="32"/>
      <c r="AB271" s="62">
        <f t="shared" si="244"/>
        <v>94.117647058823522</v>
      </c>
      <c r="AC271" s="62">
        <f t="shared" si="245"/>
        <v>100</v>
      </c>
      <c r="AD271" s="62">
        <f t="shared" si="273"/>
        <v>100</v>
      </c>
      <c r="AE271" s="62">
        <f t="shared" si="246"/>
        <v>89.473684210526315</v>
      </c>
      <c r="AF271" s="62">
        <f t="shared" si="247"/>
        <v>100</v>
      </c>
      <c r="AG271" s="62">
        <f t="shared" si="248"/>
        <v>100</v>
      </c>
      <c r="AH271" s="62" t="str">
        <f t="shared" si="249"/>
        <v/>
      </c>
      <c r="AI271" s="62">
        <f t="shared" si="250"/>
        <v>94.73684210526315</v>
      </c>
      <c r="AJ271" s="62">
        <f t="shared" si="251"/>
        <v>94.73684210526315</v>
      </c>
      <c r="AK271" s="62" t="str">
        <f t="shared" si="252"/>
        <v/>
      </c>
      <c r="AL271" s="64"/>
      <c r="AM271" s="62" t="str">
        <f t="shared" si="253"/>
        <v/>
      </c>
      <c r="AN271" s="62" t="str">
        <f t="shared" si="254"/>
        <v/>
      </c>
      <c r="AO271" s="62" t="str">
        <f t="shared" si="255"/>
        <v/>
      </c>
      <c r="AP271" s="62" t="str">
        <f t="shared" si="256"/>
        <v/>
      </c>
      <c r="AQ271" s="62" t="str">
        <f t="shared" si="257"/>
        <v/>
      </c>
      <c r="AR271" s="62" t="str">
        <f t="shared" si="258"/>
        <v/>
      </c>
      <c r="AS271" s="62" t="str">
        <f t="shared" si="259"/>
        <v/>
      </c>
      <c r="AT271" s="62" t="str">
        <f t="shared" si="260"/>
        <v/>
      </c>
      <c r="AU271" s="62" t="str">
        <f t="shared" si="261"/>
        <v/>
      </c>
      <c r="AV271" s="62" t="str">
        <f t="shared" si="262"/>
        <v/>
      </c>
      <c r="AW271" s="64"/>
      <c r="AX271" s="62">
        <f t="shared" si="263"/>
        <v>17</v>
      </c>
      <c r="AY271" s="62">
        <f t="shared" si="264"/>
        <v>20</v>
      </c>
      <c r="AZ271" s="62">
        <f t="shared" si="265"/>
        <v>20</v>
      </c>
      <c r="BA271" s="62">
        <f t="shared" si="266"/>
        <v>18</v>
      </c>
      <c r="BB271" s="62">
        <f t="shared" si="267"/>
        <v>20</v>
      </c>
      <c r="BC271" s="62">
        <f t="shared" si="268"/>
        <v>20</v>
      </c>
      <c r="BD271" s="62" t="str">
        <f t="shared" si="269"/>
        <v/>
      </c>
      <c r="BE271" s="62">
        <f t="shared" si="270"/>
        <v>19</v>
      </c>
      <c r="BF271" s="62">
        <f t="shared" si="271"/>
        <v>19</v>
      </c>
      <c r="BG271" s="62" t="str">
        <f t="shared" si="272"/>
        <v/>
      </c>
    </row>
    <row r="272" spans="1:59" x14ac:dyDescent="0.2">
      <c r="A272" s="9">
        <v>19</v>
      </c>
      <c r="B272" s="10" t="s">
        <v>2261</v>
      </c>
      <c r="C272" s="11">
        <f>VLOOKUP($B272,'Peers-Inc or Ho'!$C$127:$G$146,5,)</f>
        <v>0.24066862949947748</v>
      </c>
      <c r="D272" s="11">
        <f>VLOOKUP($B272,'RD Peer Performance'!$B$1:$K$68,Ranking!D$1,)</f>
        <v>3.28</v>
      </c>
      <c r="E272" s="11">
        <f>VLOOKUP($B272,'RD Peer Performance'!$B$1:$K$68,Ranking!E$1,)</f>
        <v>0.48</v>
      </c>
      <c r="F272" s="11">
        <f>VLOOKUP($B272,'RD Peer Performance'!$B$1:$K$68,Ranking!F$1,)</f>
        <v>-0.05</v>
      </c>
      <c r="G272" s="11">
        <f>VLOOKUP($B272,'RD Peer Performance'!$B$1:$K$68,Ranking!G$1,)</f>
        <v>0.48</v>
      </c>
      <c r="H272" s="11">
        <f>VLOOKUP($B272,'RD Peer Performance'!$B$1:$K$68,Ranking!H$1,)</f>
        <v>1.56</v>
      </c>
      <c r="I272" s="11">
        <f>VLOOKUP($B272,'RD Peer Performance'!$B$1:$K$68,Ranking!I$1,)</f>
        <v>1.21</v>
      </c>
      <c r="J272" s="11">
        <f>VLOOKUP($B272,'RD Peer Performance'!$B$1:$K$68,Ranking!J$1,)</f>
        <v>5.97</v>
      </c>
      <c r="K272" s="50" t="s">
        <v>28</v>
      </c>
      <c r="L272" s="11">
        <f>VLOOKUP($B272,'RD Peer Performance'!$B$1:$K$68,Ranking!L$1,)</f>
        <v>5.98</v>
      </c>
      <c r="M272" s="11">
        <f>VLOOKUP($B272,'RD Peer Performance'!$B$1:$K$68,Ranking!M$1,)</f>
        <v>6.46</v>
      </c>
      <c r="N272" s="50" t="s">
        <v>28</v>
      </c>
      <c r="O272" s="19"/>
      <c r="P272" s="13"/>
      <c r="Q272" s="16"/>
      <c r="R272" s="15"/>
      <c r="S272" s="15"/>
      <c r="T272" s="15"/>
      <c r="U272" s="15"/>
      <c r="V272" s="15"/>
      <c r="W272" s="15"/>
      <c r="X272" s="15"/>
      <c r="Y272" s="15"/>
      <c r="Z272" s="15"/>
      <c r="AA272" s="32"/>
      <c r="AB272" s="62">
        <f t="shared" si="244"/>
        <v>64.705882352941174</v>
      </c>
      <c r="AC272" s="62">
        <f t="shared" si="245"/>
        <v>63.157894736842103</v>
      </c>
      <c r="AD272" s="62">
        <f t="shared" si="273"/>
        <v>57.894736842105267</v>
      </c>
      <c r="AE272" s="62">
        <f t="shared" si="246"/>
        <v>84.210526315789465</v>
      </c>
      <c r="AF272" s="62">
        <f t="shared" si="247"/>
        <v>63.157894736842103</v>
      </c>
      <c r="AG272" s="62">
        <f t="shared" si="248"/>
        <v>63.157894736842103</v>
      </c>
      <c r="AH272" s="62" t="str">
        <f t="shared" si="249"/>
        <v/>
      </c>
      <c r="AI272" s="62">
        <f t="shared" si="250"/>
        <v>26.315789473684209</v>
      </c>
      <c r="AJ272" s="62">
        <f t="shared" si="251"/>
        <v>63.157894736842103</v>
      </c>
      <c r="AK272" s="62" t="str">
        <f t="shared" si="252"/>
        <v/>
      </c>
      <c r="AL272" s="64"/>
      <c r="AM272" s="62" t="str">
        <f t="shared" si="253"/>
        <v/>
      </c>
      <c r="AN272" s="62" t="str">
        <f t="shared" si="254"/>
        <v/>
      </c>
      <c r="AO272" s="62" t="str">
        <f t="shared" si="255"/>
        <v/>
      </c>
      <c r="AP272" s="62" t="str">
        <f t="shared" si="256"/>
        <v/>
      </c>
      <c r="AQ272" s="62" t="str">
        <f t="shared" si="257"/>
        <v/>
      </c>
      <c r="AR272" s="62" t="str">
        <f t="shared" si="258"/>
        <v/>
      </c>
      <c r="AS272" s="62" t="str">
        <f t="shared" si="259"/>
        <v/>
      </c>
      <c r="AT272" s="62" t="str">
        <f t="shared" si="260"/>
        <v/>
      </c>
      <c r="AU272" s="62" t="str">
        <f t="shared" si="261"/>
        <v/>
      </c>
      <c r="AV272" s="62" t="str">
        <f t="shared" si="262"/>
        <v/>
      </c>
      <c r="AW272" s="64"/>
      <c r="AX272" s="62">
        <f t="shared" si="263"/>
        <v>12</v>
      </c>
      <c r="AY272" s="62">
        <f t="shared" si="264"/>
        <v>13</v>
      </c>
      <c r="AZ272" s="62">
        <f t="shared" si="265"/>
        <v>12</v>
      </c>
      <c r="BA272" s="62">
        <f t="shared" si="266"/>
        <v>17</v>
      </c>
      <c r="BB272" s="62">
        <f t="shared" si="267"/>
        <v>13</v>
      </c>
      <c r="BC272" s="62">
        <f t="shared" si="268"/>
        <v>13</v>
      </c>
      <c r="BD272" s="62" t="str">
        <f t="shared" si="269"/>
        <v/>
      </c>
      <c r="BE272" s="62">
        <f t="shared" si="270"/>
        <v>6</v>
      </c>
      <c r="BF272" s="62">
        <f t="shared" si="271"/>
        <v>13</v>
      </c>
      <c r="BG272" s="62" t="str">
        <f t="shared" si="272"/>
        <v/>
      </c>
    </row>
    <row r="273" spans="1:60" s="24" customFormat="1" ht="15" x14ac:dyDescent="0.25">
      <c r="A273" s="9">
        <v>20</v>
      </c>
      <c r="B273" s="10" t="s">
        <v>148</v>
      </c>
      <c r="C273" s="11">
        <f>VLOOKUP($B273,'Peers-Inc or Ho'!$C$127:$G$146,5,)</f>
        <v>2.3726150175084667E-2</v>
      </c>
      <c r="D273" s="11">
        <f>VLOOKUP($B273,'RD Peer Performance'!$B$1:$K$68,Ranking!D$1,)</f>
        <v>0.69</v>
      </c>
      <c r="E273" s="11">
        <f>VLOOKUP($B273,'RD Peer Performance'!$B$1:$K$68,Ranking!E$1,)</f>
        <v>0.39</v>
      </c>
      <c r="F273" s="11">
        <f>VLOOKUP($B273,'RD Peer Performance'!$B$1:$K$68,Ranking!F$1,)</f>
        <v>7.0000000000000007E-2</v>
      </c>
      <c r="G273" s="11">
        <f>VLOOKUP($B273,'RD Peer Performance'!$B$1:$K$68,Ranking!G$1,)</f>
        <v>0.39</v>
      </c>
      <c r="H273" s="11">
        <f>VLOOKUP($B273,'RD Peer Performance'!$B$1:$K$68,Ranking!H$1,)</f>
        <v>1.1599999999999999</v>
      </c>
      <c r="I273" s="11">
        <f>VLOOKUP($B273,'RD Peer Performance'!$B$1:$K$68,Ranking!I$1,)</f>
        <v>0.05</v>
      </c>
      <c r="J273" s="11">
        <f>VLOOKUP($B273,'RD Peer Performance'!$B$1:$K$68,Ranking!J$1,)</f>
        <v>1.22</v>
      </c>
      <c r="K273" s="50" t="s">
        <v>28</v>
      </c>
      <c r="L273" s="11">
        <f>VLOOKUP($B273,'RD Peer Performance'!$B$1:$K$68,Ranking!L$1,)</f>
        <v>-0.16</v>
      </c>
      <c r="M273" s="11">
        <f>VLOOKUP($B273,'RD Peer Performance'!$B$1:$K$68,Ranking!M$1,)</f>
        <v>0.4</v>
      </c>
      <c r="N273" s="50" t="s">
        <v>28</v>
      </c>
      <c r="O273" s="20" t="e">
        <v>#VALUE!</v>
      </c>
      <c r="P273" s="21"/>
      <c r="Q273" s="22"/>
      <c r="R273" s="23"/>
      <c r="S273" s="23"/>
      <c r="T273" s="23"/>
      <c r="U273" s="23"/>
      <c r="V273" s="23"/>
      <c r="W273" s="23"/>
      <c r="X273" s="23"/>
      <c r="Y273" s="23"/>
      <c r="Z273" s="23"/>
      <c r="AA273" s="33"/>
      <c r="AB273" s="62">
        <f t="shared" si="244"/>
        <v>76.470588235294116</v>
      </c>
      <c r="AC273" s="62">
        <f t="shared" si="245"/>
        <v>78.94736842105263</v>
      </c>
      <c r="AD273" s="62">
        <f t="shared" si="273"/>
        <v>63.157894736842103</v>
      </c>
      <c r="AE273" s="62">
        <f t="shared" si="246"/>
        <v>94.73684210526315</v>
      </c>
      <c r="AF273" s="62">
        <f t="shared" si="247"/>
        <v>73.68421052631578</v>
      </c>
      <c r="AG273" s="62">
        <f t="shared" si="248"/>
        <v>89.473684210526315</v>
      </c>
      <c r="AH273" s="62" t="str">
        <f t="shared" si="249"/>
        <v/>
      </c>
      <c r="AI273" s="62">
        <f t="shared" si="250"/>
        <v>73.68421052631578</v>
      </c>
      <c r="AJ273" s="62">
        <f t="shared" si="251"/>
        <v>89.473684210526315</v>
      </c>
      <c r="AK273" s="62" t="str">
        <f t="shared" si="252"/>
        <v/>
      </c>
      <c r="AL273" s="64"/>
      <c r="AM273" s="62" t="str">
        <f t="shared" si="253"/>
        <v/>
      </c>
      <c r="AN273" s="62" t="str">
        <f t="shared" si="254"/>
        <v/>
      </c>
      <c r="AO273" s="62" t="str">
        <f t="shared" si="255"/>
        <v/>
      </c>
      <c r="AP273" s="62" t="str">
        <f t="shared" si="256"/>
        <v/>
      </c>
      <c r="AQ273" s="62" t="str">
        <f t="shared" si="257"/>
        <v/>
      </c>
      <c r="AR273" s="62" t="str">
        <f t="shared" si="258"/>
        <v/>
      </c>
      <c r="AS273" s="62" t="str">
        <f t="shared" si="259"/>
        <v/>
      </c>
      <c r="AT273" s="62" t="str">
        <f t="shared" si="260"/>
        <v/>
      </c>
      <c r="AU273" s="62" t="str">
        <f t="shared" si="261"/>
        <v/>
      </c>
      <c r="AV273" s="62" t="str">
        <f t="shared" si="262"/>
        <v/>
      </c>
      <c r="AW273" s="64"/>
      <c r="AX273" s="62">
        <f t="shared" si="263"/>
        <v>14</v>
      </c>
      <c r="AY273" s="62">
        <f t="shared" si="264"/>
        <v>16</v>
      </c>
      <c r="AZ273" s="62">
        <f t="shared" si="265"/>
        <v>13</v>
      </c>
      <c r="BA273" s="62">
        <f t="shared" si="266"/>
        <v>19</v>
      </c>
      <c r="BB273" s="62">
        <f t="shared" si="267"/>
        <v>15</v>
      </c>
      <c r="BC273" s="62">
        <f t="shared" si="268"/>
        <v>18</v>
      </c>
      <c r="BD273" s="62" t="str">
        <f t="shared" si="269"/>
        <v/>
      </c>
      <c r="BE273" s="62">
        <f t="shared" si="270"/>
        <v>15</v>
      </c>
      <c r="BF273" s="62">
        <f t="shared" si="271"/>
        <v>18</v>
      </c>
      <c r="BG273" s="62" t="str">
        <f t="shared" si="272"/>
        <v/>
      </c>
      <c r="BH273" s="5"/>
    </row>
    <row r="274" spans="1:60" s="24" customFormat="1" ht="15" x14ac:dyDescent="0.25">
      <c r="A274" s="42" t="s">
        <v>197</v>
      </c>
      <c r="B274" s="45" t="s">
        <v>102</v>
      </c>
      <c r="C274" s="46">
        <f t="shared" ref="C274:N274" si="274">IFERROR(AVERAGE(C254:C273),"")</f>
        <v>0.26466577766315108</v>
      </c>
      <c r="D274" s="46">
        <f t="shared" si="274"/>
        <v>3.9264999999999999</v>
      </c>
      <c r="E274" s="46">
        <f t="shared" si="274"/>
        <v>0.35199999999999992</v>
      </c>
      <c r="F274" s="46">
        <f t="shared" si="274"/>
        <v>8.5999999999999993E-2</v>
      </c>
      <c r="G274" s="46">
        <f t="shared" si="274"/>
        <v>0.35199999999999992</v>
      </c>
      <c r="H274" s="46">
        <f t="shared" si="274"/>
        <v>3.9520000000000004</v>
      </c>
      <c r="I274" s="46">
        <f t="shared" si="274"/>
        <v>2.2685</v>
      </c>
      <c r="J274" s="46">
        <f t="shared" si="274"/>
        <v>6.4925000000000015</v>
      </c>
      <c r="K274" s="46" t="str">
        <f t="shared" si="274"/>
        <v/>
      </c>
      <c r="L274" s="46">
        <f>IFERROR(AVERAGE(L254:L273),"")</f>
        <v>3.6689999999999996</v>
      </c>
      <c r="M274" s="46">
        <f>IFERROR(AVERAGE(M254:M273),"")</f>
        <v>6.6154999999999999</v>
      </c>
      <c r="N274" s="46" t="str">
        <f t="shared" si="274"/>
        <v/>
      </c>
      <c r="O274" s="43" t="e">
        <f>AVERAGE(O251:O273)</f>
        <v>#VALUE!</v>
      </c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4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57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57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5"/>
    </row>
    <row r="275" spans="1:60" x14ac:dyDescent="0.2">
      <c r="C275" s="49"/>
      <c r="D275" s="49"/>
      <c r="E275" s="49"/>
      <c r="F275" s="49"/>
      <c r="G275" s="49"/>
      <c r="H275" s="49"/>
    </row>
    <row r="276" spans="1:60" ht="15.75" x14ac:dyDescent="0.25">
      <c r="A276" s="5" t="s">
        <v>203</v>
      </c>
      <c r="B276" s="6"/>
      <c r="C276" s="34" t="s">
        <v>41</v>
      </c>
      <c r="D276" s="34"/>
      <c r="E276" s="34"/>
      <c r="F276" s="35"/>
      <c r="G276" s="35"/>
      <c r="H276" s="34"/>
      <c r="I276" s="34"/>
      <c r="J276" s="34"/>
      <c r="K276" s="34"/>
      <c r="L276" s="34"/>
      <c r="M276" s="34"/>
      <c r="N276" s="34"/>
      <c r="V276" s="1"/>
      <c r="W276" s="1"/>
      <c r="X276" s="1"/>
      <c r="Y276" s="1"/>
      <c r="Z276" s="1"/>
      <c r="AB276" s="36" t="s">
        <v>40</v>
      </c>
      <c r="AC276" s="37"/>
      <c r="AD276" s="37"/>
      <c r="AE276" s="37"/>
      <c r="AF276" s="37"/>
      <c r="AG276" s="38"/>
      <c r="AH276" s="37"/>
      <c r="AI276" s="36"/>
      <c r="AJ276" s="37"/>
      <c r="AK276" s="37"/>
      <c r="AL276" s="55"/>
      <c r="AM276" s="36"/>
      <c r="AN276" s="53"/>
      <c r="AO276" s="53"/>
      <c r="AP276" s="53"/>
      <c r="AQ276" s="53" t="s">
        <v>120</v>
      </c>
      <c r="AR276" s="53"/>
      <c r="AS276" s="53"/>
      <c r="AT276" s="53"/>
      <c r="AU276" s="53"/>
      <c r="AV276" s="54"/>
      <c r="AW276" s="55"/>
      <c r="AX276" s="36"/>
      <c r="AY276" s="53"/>
      <c r="AZ276" s="53"/>
      <c r="BA276" s="53"/>
      <c r="BB276" s="53" t="s">
        <v>119</v>
      </c>
      <c r="BC276" s="53"/>
      <c r="BD276" s="53"/>
      <c r="BE276" s="53"/>
      <c r="BF276" s="53"/>
      <c r="BG276" s="54"/>
    </row>
    <row r="277" spans="1:60" ht="15.75" x14ac:dyDescent="0.25">
      <c r="A277" s="8" t="s">
        <v>9</v>
      </c>
      <c r="B277" s="8" t="s">
        <v>10</v>
      </c>
      <c r="C277" s="8" t="s">
        <v>11</v>
      </c>
      <c r="D277" s="8" t="s">
        <v>1</v>
      </c>
      <c r="E277" s="8" t="s">
        <v>2</v>
      </c>
      <c r="F277" s="8" t="s">
        <v>3</v>
      </c>
      <c r="G277" s="8" t="s">
        <v>4</v>
      </c>
      <c r="H277" s="8" t="s">
        <v>5</v>
      </c>
      <c r="I277" s="8" t="s">
        <v>6</v>
      </c>
      <c r="J277" s="8" t="s">
        <v>7</v>
      </c>
      <c r="K277" s="8" t="s">
        <v>95</v>
      </c>
      <c r="L277" s="8" t="s">
        <v>42</v>
      </c>
      <c r="M277" s="8" t="s">
        <v>43</v>
      </c>
      <c r="N277" s="8" t="s">
        <v>97</v>
      </c>
      <c r="O277" s="8" t="s">
        <v>12</v>
      </c>
      <c r="P277" s="8"/>
      <c r="Q277" s="8" t="s">
        <v>13</v>
      </c>
      <c r="R277" s="8" t="s">
        <v>0</v>
      </c>
      <c r="S277" s="8" t="s">
        <v>14</v>
      </c>
      <c r="T277" s="8" t="s">
        <v>1</v>
      </c>
      <c r="U277" s="8" t="s">
        <v>2</v>
      </c>
      <c r="V277" s="8" t="s">
        <v>3</v>
      </c>
      <c r="W277" s="8" t="s">
        <v>4</v>
      </c>
      <c r="X277" s="8" t="s">
        <v>5</v>
      </c>
      <c r="Y277" s="8" t="s">
        <v>6</v>
      </c>
      <c r="Z277" s="8" t="s">
        <v>7</v>
      </c>
      <c r="AA277" s="31"/>
      <c r="AB277" s="8" t="s">
        <v>96</v>
      </c>
      <c r="AC277" s="8" t="s">
        <v>1</v>
      </c>
      <c r="AD277" s="8" t="s">
        <v>4</v>
      </c>
      <c r="AE277" s="8" t="s">
        <v>5</v>
      </c>
      <c r="AF277" s="8" t="s">
        <v>6</v>
      </c>
      <c r="AG277" s="8" t="s">
        <v>7</v>
      </c>
      <c r="AH277" s="8" t="s">
        <v>95</v>
      </c>
      <c r="AI277" s="8" t="s">
        <v>42</v>
      </c>
      <c r="AJ277" s="8" t="s">
        <v>43</v>
      </c>
      <c r="AK277" s="8" t="s">
        <v>97</v>
      </c>
      <c r="AL277" s="58"/>
      <c r="AM277" s="8" t="s">
        <v>96</v>
      </c>
      <c r="AN277" s="8" t="s">
        <v>1</v>
      </c>
      <c r="AO277" s="8" t="s">
        <v>4</v>
      </c>
      <c r="AP277" s="8" t="s">
        <v>5</v>
      </c>
      <c r="AQ277" s="8" t="s">
        <v>6</v>
      </c>
      <c r="AR277" s="8" t="s">
        <v>7</v>
      </c>
      <c r="AS277" s="8" t="s">
        <v>95</v>
      </c>
      <c r="AT277" s="8" t="s">
        <v>42</v>
      </c>
      <c r="AU277" s="8" t="s">
        <v>43</v>
      </c>
      <c r="AV277" s="52" t="s">
        <v>97</v>
      </c>
      <c r="AW277" s="58"/>
      <c r="AX277" s="8" t="s">
        <v>96</v>
      </c>
      <c r="AY277" s="8" t="s">
        <v>1</v>
      </c>
      <c r="AZ277" s="8" t="s">
        <v>4</v>
      </c>
      <c r="BA277" s="8" t="s">
        <v>5</v>
      </c>
      <c r="BB277" s="8" t="s">
        <v>6</v>
      </c>
      <c r="BC277" s="8" t="s">
        <v>7</v>
      </c>
      <c r="BD277" s="8" t="s">
        <v>95</v>
      </c>
      <c r="BE277" s="8" t="s">
        <v>42</v>
      </c>
      <c r="BF277" s="8" t="s">
        <v>43</v>
      </c>
      <c r="BG277" s="52" t="s">
        <v>97</v>
      </c>
    </row>
    <row r="278" spans="1:60" x14ac:dyDescent="0.2">
      <c r="A278" s="17">
        <v>1</v>
      </c>
      <c r="B278" s="10" t="s">
        <v>22</v>
      </c>
      <c r="C278" s="68" t="s">
        <v>28</v>
      </c>
      <c r="D278" s="69">
        <f>(VLOOKUP($B278,'PRUlink Peer Performance'!$B$4:$K$119,D$119,))*100</f>
        <v>-16.290264487035998</v>
      </c>
      <c r="E278" s="69">
        <f>(VLOOKUP($B278,'PRUlink Peer Performance'!$B$4:$K$119,E$119,))*100</f>
        <v>1.438294049840505</v>
      </c>
      <c r="F278" s="68" t="s">
        <v>28</v>
      </c>
      <c r="G278" s="69">
        <f>(VLOOKUP($B278,'PRUlink Peer Performance'!$B$4:$K$119,G$119,))*100</f>
        <v>1.438294049840505</v>
      </c>
      <c r="H278" s="69">
        <f>(VLOOKUP($B278,'PRUlink Peer Performance'!$B$4:$K$119,H$119,))*100</f>
        <v>12.115632734329495</v>
      </c>
      <c r="I278" s="69">
        <f>(VLOOKUP($B278,'PRUlink Peer Performance'!$B$4:$K$119,I$119,))*100</f>
        <v>-5.0538536919610522</v>
      </c>
      <c r="J278" s="69">
        <f>(VLOOKUP($B278,'PRUlink Peer Performance'!$B$4:$K$119,J$119,))*100</f>
        <v>-18.299618796245987</v>
      </c>
      <c r="K278" s="68" t="s">
        <v>28</v>
      </c>
      <c r="L278" s="68">
        <f>(VLOOKUP($B278,'PRUlink Peer Performance'!$B$4:$K$119,L$119,))*100</f>
        <v>-3.1145849455828878</v>
      </c>
      <c r="M278" s="68">
        <f>(VLOOKUP($B278,'PRUlink Peer Performance'!$B$4:$K$119,M$119,))*100</f>
        <v>2.7105866942158219</v>
      </c>
      <c r="N278" s="68" t="s">
        <v>28</v>
      </c>
      <c r="O278" s="12">
        <v>1192.924</v>
      </c>
      <c r="P278" s="13"/>
      <c r="Q278" s="14"/>
      <c r="R278" s="15"/>
      <c r="S278" s="27"/>
      <c r="T278" s="15"/>
      <c r="U278" s="15"/>
      <c r="V278" s="15"/>
      <c r="W278" s="15"/>
      <c r="X278" s="15"/>
      <c r="Y278" s="15"/>
      <c r="Z278" s="15"/>
      <c r="AA278" s="32"/>
      <c r="AB278" s="62" t="str">
        <f>IF(C278="n.a.","",IF(RANK(C278,C$278:C$293)=1,1,(RANK(C278,C$278:C$293)-1)/(COUNT(C$278:C$293)-1)*100))</f>
        <v/>
      </c>
      <c r="AC278" s="62">
        <f>IF(D278="n.a.","",IF(RANK(D278,D$278:D$293)=1,1,(RANK(D278,D$278:D$293)-1)/(COUNT(D$278:D$293)-1)*100))</f>
        <v>14.285714285714285</v>
      </c>
      <c r="AD278" s="62">
        <f>IF(E278="n.a.","",IF(RANK(E278,E$278:E$293)=1,1,(RANK(E278,E$278:E$293)-1)/(COUNT(E$278:E$293)-1)*100))</f>
        <v>85.714285714285708</v>
      </c>
      <c r="AE278" s="62">
        <f t="shared" ref="AE278:AK278" si="275">IF(H278="n.a.","",IF(RANK(H278,H$278:H$293)=1,1,(RANK(H278,H$278:H$293)-1)/(COUNT(H$278:H$293)-1)*100))</f>
        <v>85.714285714285708</v>
      </c>
      <c r="AF278" s="62">
        <f t="shared" si="275"/>
        <v>50</v>
      </c>
      <c r="AG278" s="62">
        <f t="shared" si="275"/>
        <v>38.461538461538467</v>
      </c>
      <c r="AH278" s="62" t="str">
        <f t="shared" si="275"/>
        <v/>
      </c>
      <c r="AI278" s="62">
        <f t="shared" si="275"/>
        <v>1</v>
      </c>
      <c r="AJ278" s="62">
        <f t="shared" si="275"/>
        <v>7.6923076923076925</v>
      </c>
      <c r="AK278" s="62" t="str">
        <f t="shared" si="275"/>
        <v/>
      </c>
      <c r="AL278" s="64"/>
      <c r="AM278" s="62" t="str">
        <f>IF($AA278="","",COUNT(C$278:C$292))</f>
        <v/>
      </c>
      <c r="AN278" s="62" t="str">
        <f>IF($AA278="","",COUNT(D$278:D$292))</f>
        <v/>
      </c>
      <c r="AO278" s="62" t="str">
        <f t="shared" ref="AO278:AV278" si="276">IF($AA278="","",COUNT(G$278:G$292))</f>
        <v/>
      </c>
      <c r="AP278" s="62" t="str">
        <f t="shared" si="276"/>
        <v/>
      </c>
      <c r="AQ278" s="62" t="str">
        <f t="shared" si="276"/>
        <v/>
      </c>
      <c r="AR278" s="62" t="str">
        <f t="shared" si="276"/>
        <v/>
      </c>
      <c r="AS278" s="62" t="str">
        <f t="shared" si="276"/>
        <v/>
      </c>
      <c r="AT278" s="62" t="str">
        <f t="shared" si="276"/>
        <v/>
      </c>
      <c r="AU278" s="62" t="str">
        <f t="shared" si="276"/>
        <v/>
      </c>
      <c r="AV278" s="62" t="str">
        <f t="shared" si="276"/>
        <v/>
      </c>
      <c r="AW278" s="64"/>
      <c r="AX278" s="62" t="str">
        <f>IF(C278="n.a.","",RANK(C278,C$278:C$293))</f>
        <v/>
      </c>
      <c r="AY278" s="62">
        <f>IF(D278="n.a.","",RANK(D278,D$278:D$293))</f>
        <v>3</v>
      </c>
      <c r="AZ278" s="62">
        <f>IF(E278="n.a.","",RANK(E278,E$278:E$293))</f>
        <v>13</v>
      </c>
      <c r="BA278" s="62">
        <f t="shared" ref="BA278:BG278" si="277">IF(H278="n.a.","",RANK(H278,H$278:H$293))</f>
        <v>13</v>
      </c>
      <c r="BB278" s="62">
        <f t="shared" si="277"/>
        <v>8</v>
      </c>
      <c r="BC278" s="62">
        <f t="shared" si="277"/>
        <v>6</v>
      </c>
      <c r="BD278" s="62" t="str">
        <f t="shared" si="277"/>
        <v/>
      </c>
      <c r="BE278" s="62">
        <f t="shared" si="277"/>
        <v>1</v>
      </c>
      <c r="BF278" s="62">
        <f t="shared" si="277"/>
        <v>2</v>
      </c>
      <c r="BG278" s="62" t="str">
        <f t="shared" si="277"/>
        <v/>
      </c>
    </row>
    <row r="279" spans="1:60" x14ac:dyDescent="0.2">
      <c r="A279" s="17">
        <v>2</v>
      </c>
      <c r="B279" s="10" t="s">
        <v>25</v>
      </c>
      <c r="C279" s="68" t="s">
        <v>28</v>
      </c>
      <c r="D279" s="69">
        <f>(VLOOKUP($B279,'PRUlink Peer Performance'!$B$4:$K$119,D$119,))*100</f>
        <v>-19.372795514153928</v>
      </c>
      <c r="E279" s="69">
        <f>(VLOOKUP($B279,'PRUlink Peer Performance'!$B$4:$K$119,E$119,))*100</f>
        <v>1.1381652651133889</v>
      </c>
      <c r="F279" s="68" t="s">
        <v>28</v>
      </c>
      <c r="G279" s="69">
        <f>(VLOOKUP($B279,'PRUlink Peer Performance'!$B$4:$K$119,G$119,))*100</f>
        <v>1.1381652651133889</v>
      </c>
      <c r="H279" s="69">
        <f>(VLOOKUP($B279,'PRUlink Peer Performance'!$B$4:$K$119,H$119,))*100</f>
        <v>13.300671038584721</v>
      </c>
      <c r="I279" s="69">
        <f>(VLOOKUP($B279,'PRUlink Peer Performance'!$B$4:$K$119,I$119,))*100</f>
        <v>-4.5217223671034539</v>
      </c>
      <c r="J279" s="69">
        <f>(VLOOKUP($B279,'PRUlink Peer Performance'!$B$4:$K$119,J$119,))*100</f>
        <v>-23.792610448976458</v>
      </c>
      <c r="K279" s="68" t="s">
        <v>28</v>
      </c>
      <c r="L279" s="68">
        <f>(VLOOKUP($B279,'PRUlink Peer Performance'!$B$4:$K$119,L$119,))*100</f>
        <v>-6.6166092915273307</v>
      </c>
      <c r="M279" s="68">
        <f>(VLOOKUP($B279,'PRUlink Peer Performance'!$B$4:$K$119,M$119,))*100</f>
        <v>-0.49922443550537432</v>
      </c>
      <c r="N279" s="68" t="s">
        <v>28</v>
      </c>
      <c r="O279" s="12"/>
      <c r="P279" s="13"/>
      <c r="Q279" s="14"/>
      <c r="R279" s="15"/>
      <c r="S279" s="27"/>
      <c r="T279" s="15"/>
      <c r="U279" s="15"/>
      <c r="V279" s="15"/>
      <c r="W279" s="15"/>
      <c r="X279" s="15"/>
      <c r="Y279" s="15"/>
      <c r="Z279" s="15"/>
      <c r="AA279" s="32"/>
      <c r="AB279" s="62"/>
      <c r="AC279" s="62">
        <f t="shared" ref="AC279:AC292" si="278">IF(D279="n.a.","",IF(RANK(D279,D$278:D$293)=1,1,(RANK(D279,D$278:D$293)-1)/(COUNT(D$278:D$293)-1)*100))</f>
        <v>100</v>
      </c>
      <c r="AD279" s="62">
        <f t="shared" ref="AD279:AD292" si="279">IF(E279="n.a.","",IF(RANK(E279,E$278:E$293)=1,1,(RANK(E279,E$278:E$293)-1)/(COUNT(E$278:E$293)-1)*100))</f>
        <v>92.857142857142861</v>
      </c>
      <c r="AE279" s="62">
        <f t="shared" ref="AE279:AE292" si="280">IF(H279="n.a.","",IF(RANK(H279,H$278:H$293)=1,1,(RANK(H279,H$278:H$293)-1)/(COUNT(H$278:H$293)-1)*100))</f>
        <v>50</v>
      </c>
      <c r="AF279" s="62">
        <f t="shared" ref="AF279:AF292" si="281">IF(I279="n.a.","",IF(RANK(I279,I$278:I$293)=1,1,(RANK(I279,I$278:I$293)-1)/(COUNT(I$278:I$293)-1)*100))</f>
        <v>21.428571428571427</v>
      </c>
      <c r="AG279" s="62">
        <f t="shared" ref="AG279:AG292" si="282">IF(J279="n.a.","",IF(RANK(J279,J$278:J$293)=1,1,(RANK(J279,J$278:J$293)-1)/(COUNT(J$278:J$293)-1)*100))</f>
        <v>100</v>
      </c>
      <c r="AH279" s="62"/>
      <c r="AI279" s="62">
        <f t="shared" ref="AI279:AI292" si="283">IF(L279="n.a.","",IF(RANK(L279,L$278:L$293)=1,1,(RANK(L279,L$278:L$293)-1)/(COUNT(L$278:L$293)-1)*100))</f>
        <v>61.53846153846154</v>
      </c>
      <c r="AJ279" s="62">
        <f t="shared" ref="AJ279:AJ287" si="284">IF(M279="n.a.","",IF(RANK(M279,M$278:M$293)=1,1,(RANK(M279,M$278:M$293)-1)/(COUNT(M$278:M$293)-1)*100))</f>
        <v>84.615384615384613</v>
      </c>
      <c r="AK279" s="62"/>
      <c r="AL279" s="64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4"/>
      <c r="AX279" s="62"/>
      <c r="AY279" s="62">
        <f t="shared" ref="AY279:AY292" si="285">IF(D279="n.a.","",RANK(D279,D$278:D$293))</f>
        <v>15</v>
      </c>
      <c r="AZ279" s="62">
        <f t="shared" ref="AZ279:AZ292" si="286">IF(E279="n.a.","",RANK(E279,E$278:E$293))</f>
        <v>14</v>
      </c>
      <c r="BA279" s="62">
        <f t="shared" ref="BA279:BA292" si="287">IF(H279="n.a.","",RANK(H279,H$278:H$293))</f>
        <v>8</v>
      </c>
      <c r="BB279" s="62">
        <f t="shared" ref="BB279:BB292" si="288">IF(I279="n.a.","",RANK(I279,I$278:I$293))</f>
        <v>4</v>
      </c>
      <c r="BC279" s="62">
        <f t="shared" ref="BC279:BC292" si="289">IF(J279="n.a.","",RANK(J279,J$278:J$293))</f>
        <v>14</v>
      </c>
      <c r="BD279" s="62" t="str">
        <f t="shared" ref="BD279:BD292" si="290">IF(K279="n.a.","",RANK(K279,K$278:K$293))</f>
        <v/>
      </c>
      <c r="BE279" s="62">
        <f t="shared" ref="BE279:BE292" si="291">IF(L279="n.a.","",RANK(L279,L$278:L$293))</f>
        <v>9</v>
      </c>
      <c r="BF279" s="62">
        <f t="shared" ref="BF279:BF287" si="292">IF(M279="n.a.","",RANK(M279,M$278:M$293))</f>
        <v>12</v>
      </c>
      <c r="BG279" s="62"/>
    </row>
    <row r="280" spans="1:60" x14ac:dyDescent="0.2">
      <c r="A280" s="17">
        <v>3</v>
      </c>
      <c r="B280" s="10" t="s">
        <v>20</v>
      </c>
      <c r="C280" s="68" t="s">
        <v>28</v>
      </c>
      <c r="D280" s="69">
        <f>(VLOOKUP($B280,'PRUlink Peer Performance'!$B$4:$K$119,D$119,))*100</f>
        <v>-17.814077263102668</v>
      </c>
      <c r="E280" s="69">
        <f>(VLOOKUP($B280,'PRUlink Peer Performance'!$B$4:$K$119,E$119,))*100</f>
        <v>2.8408704318139133</v>
      </c>
      <c r="F280" s="68" t="s">
        <v>28</v>
      </c>
      <c r="G280" s="69">
        <f>(VLOOKUP($B280,'PRUlink Peer Performance'!$B$4:$K$119,G$119,))*100</f>
        <v>2.8408704318139133</v>
      </c>
      <c r="H280" s="69">
        <f>(VLOOKUP($B280,'PRUlink Peer Performance'!$B$4:$K$119,H$119,))*100</f>
        <v>14.288827804613335</v>
      </c>
      <c r="I280" s="69">
        <f>(VLOOKUP($B280,'PRUlink Peer Performance'!$B$4:$K$119,I$119,))*100</f>
        <v>-5.8973682861265475</v>
      </c>
      <c r="J280" s="69">
        <f>(VLOOKUP($B280,'PRUlink Peer Performance'!$B$4:$K$119,J$119,))*100</f>
        <v>-17.968355925601941</v>
      </c>
      <c r="K280" s="68" t="s">
        <v>28</v>
      </c>
      <c r="L280" s="68">
        <f>(VLOOKUP($B280,'PRUlink Peer Performance'!$B$4:$K$119,L$119,))*100</f>
        <v>-6.2531717543034215</v>
      </c>
      <c r="M280" s="68">
        <f>(VLOOKUP($B280,'PRUlink Peer Performance'!$B$4:$K$119,M$119,))*100</f>
        <v>1.1817642000528039</v>
      </c>
      <c r="N280" s="68" t="s">
        <v>28</v>
      </c>
      <c r="O280" s="12"/>
      <c r="P280" s="13"/>
      <c r="Q280" s="14"/>
      <c r="R280" s="15"/>
      <c r="S280" s="27"/>
      <c r="T280" s="15"/>
      <c r="U280" s="15"/>
      <c r="V280" s="15"/>
      <c r="W280" s="15"/>
      <c r="X280" s="15"/>
      <c r="Y280" s="15"/>
      <c r="Z280" s="15"/>
      <c r="AA280" s="32"/>
      <c r="AB280" s="62"/>
      <c r="AC280" s="62">
        <f t="shared" si="278"/>
        <v>64.285714285714292</v>
      </c>
      <c r="AD280" s="62">
        <f t="shared" si="279"/>
        <v>28.571428571428569</v>
      </c>
      <c r="AE280" s="62">
        <f t="shared" si="280"/>
        <v>28.571428571428569</v>
      </c>
      <c r="AF280" s="62">
        <f t="shared" si="281"/>
        <v>71.428571428571431</v>
      </c>
      <c r="AG280" s="62">
        <f t="shared" si="282"/>
        <v>30.76923076923077</v>
      </c>
      <c r="AH280" s="62"/>
      <c r="AI280" s="62">
        <f t="shared" si="283"/>
        <v>53.846153846153847</v>
      </c>
      <c r="AJ280" s="62">
        <f t="shared" si="284"/>
        <v>38.461538461538467</v>
      </c>
      <c r="AK280" s="62"/>
      <c r="AL280" s="64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4"/>
      <c r="AX280" s="62"/>
      <c r="AY280" s="62">
        <f t="shared" si="285"/>
        <v>10</v>
      </c>
      <c r="AZ280" s="62">
        <f t="shared" si="286"/>
        <v>5</v>
      </c>
      <c r="BA280" s="62">
        <f t="shared" si="287"/>
        <v>5</v>
      </c>
      <c r="BB280" s="62">
        <f t="shared" si="288"/>
        <v>11</v>
      </c>
      <c r="BC280" s="62">
        <f t="shared" si="289"/>
        <v>5</v>
      </c>
      <c r="BD280" s="62" t="str">
        <f t="shared" si="290"/>
        <v/>
      </c>
      <c r="BE280" s="62">
        <f t="shared" si="291"/>
        <v>8</v>
      </c>
      <c r="BF280" s="62">
        <f t="shared" si="292"/>
        <v>6</v>
      </c>
      <c r="BG280" s="62"/>
    </row>
    <row r="281" spans="1:60" x14ac:dyDescent="0.2">
      <c r="A281" s="17">
        <v>4</v>
      </c>
      <c r="B281" s="10" t="s">
        <v>678</v>
      </c>
      <c r="C281" s="68" t="s">
        <v>28</v>
      </c>
      <c r="D281" s="69">
        <f>(VLOOKUP($B281,'PRUlink Peer Performance'!$B$4:$K$119,D$119,))*100</f>
        <v>-15.210000737275852</v>
      </c>
      <c r="E281" s="69">
        <f>(VLOOKUP($B281,'PRUlink Peer Performance'!$B$4:$K$119,E$119,))*100</f>
        <v>3.1789861934905073</v>
      </c>
      <c r="F281" s="68" t="s">
        <v>28</v>
      </c>
      <c r="G281" s="69">
        <f>(VLOOKUP($B281,'PRUlink Peer Performance'!$B$4:$K$119,G$119,))*100</f>
        <v>3.1789861934905073</v>
      </c>
      <c r="H281" s="69">
        <f>(VLOOKUP($B281,'PRUlink Peer Performance'!$B$4:$K$119,H$119,))*100</f>
        <v>15.468885963542235</v>
      </c>
      <c r="I281" s="69">
        <f>(VLOOKUP($B281,'PRUlink Peer Performance'!$B$4:$K$119,I$119,))*100</f>
        <v>-3.8745867231323672</v>
      </c>
      <c r="J281" s="69">
        <f>(VLOOKUP($B281,'PRUlink Peer Performance'!$B$4:$K$119,J$119,))*100</f>
        <v>-17.245790492028725</v>
      </c>
      <c r="K281" s="68" t="s">
        <v>28</v>
      </c>
      <c r="L281" s="68">
        <f>(VLOOKUP($B281,'PRUlink Peer Performance'!$B$4:$K$119,L$119,))*100</f>
        <v>-4.7227080966624317</v>
      </c>
      <c r="M281" s="68">
        <f>(VLOOKUP($B281,'PRUlink Peer Performance'!$B$4:$K$119,M$119,))*100</f>
        <v>2.7709167065007367</v>
      </c>
      <c r="N281" s="68" t="s">
        <v>28</v>
      </c>
      <c r="O281" s="12"/>
      <c r="P281" s="13"/>
      <c r="Q281" s="14"/>
      <c r="R281" s="15"/>
      <c r="S281" s="27"/>
      <c r="T281" s="15"/>
      <c r="U281" s="15"/>
      <c r="V281" s="15"/>
      <c r="W281" s="15"/>
      <c r="X281" s="15"/>
      <c r="Y281" s="15"/>
      <c r="Z281" s="15"/>
      <c r="AA281" s="32"/>
      <c r="AB281" s="62"/>
      <c r="AC281" s="62">
        <f t="shared" si="278"/>
        <v>7.1428571428571423</v>
      </c>
      <c r="AD281" s="62">
        <f t="shared" si="279"/>
        <v>1</v>
      </c>
      <c r="AE281" s="62">
        <f t="shared" si="280"/>
        <v>7.1428571428571423</v>
      </c>
      <c r="AF281" s="62">
        <f t="shared" si="281"/>
        <v>7.1428571428571423</v>
      </c>
      <c r="AG281" s="62">
        <f t="shared" si="282"/>
        <v>7.6923076923076925</v>
      </c>
      <c r="AH281" s="62"/>
      <c r="AI281" s="62">
        <f t="shared" si="283"/>
        <v>15.384615384615385</v>
      </c>
      <c r="AJ281" s="62">
        <f t="shared" si="284"/>
        <v>1</v>
      </c>
      <c r="AK281" s="62"/>
      <c r="AL281" s="64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4"/>
      <c r="AX281" s="62"/>
      <c r="AY281" s="62">
        <f t="shared" si="285"/>
        <v>2</v>
      </c>
      <c r="AZ281" s="62">
        <f t="shared" si="286"/>
        <v>1</v>
      </c>
      <c r="BA281" s="62">
        <f t="shared" si="287"/>
        <v>2</v>
      </c>
      <c r="BB281" s="62">
        <f t="shared" si="288"/>
        <v>2</v>
      </c>
      <c r="BC281" s="62">
        <f t="shared" si="289"/>
        <v>2</v>
      </c>
      <c r="BD281" s="62" t="str">
        <f t="shared" si="290"/>
        <v/>
      </c>
      <c r="BE281" s="62">
        <f t="shared" si="291"/>
        <v>3</v>
      </c>
      <c r="BF281" s="62">
        <f t="shared" si="292"/>
        <v>1</v>
      </c>
      <c r="BG281" s="62"/>
    </row>
    <row r="282" spans="1:60" x14ac:dyDescent="0.2">
      <c r="A282" s="17">
        <v>5</v>
      </c>
      <c r="B282" s="26" t="s">
        <v>204</v>
      </c>
      <c r="C282" s="25" t="s">
        <v>28</v>
      </c>
      <c r="D282" s="25">
        <f>(VLOOKUP($B282,'PRUlink Peer Performance'!$B$4:$K$119,D$119,))*100</f>
        <v>-18.442138228581999</v>
      </c>
      <c r="E282" s="25">
        <f>(VLOOKUP($B282,'PRUlink Peer Performance'!$B$4:$K$119,E$119,))*100</f>
        <v>2.4107096166919399</v>
      </c>
      <c r="F282" s="25" t="s">
        <v>28</v>
      </c>
      <c r="G282" s="25">
        <f>(VLOOKUP($B282,'PRUlink Peer Performance'!$B$4:$K$119,G$119,))*100</f>
        <v>2.4107096166919399</v>
      </c>
      <c r="H282" s="25">
        <f>(VLOOKUP($B282,'PRUlink Peer Performance'!$B$4:$K$119,H$119,))*100</f>
        <v>11.8740502930525</v>
      </c>
      <c r="I282" s="25">
        <f>(VLOOKUP($B282,'PRUlink Peer Performance'!$B$4:$K$119,I$119,))*100</f>
        <v>-7.0517992577054294</v>
      </c>
      <c r="J282" s="25">
        <f>(VLOOKUP($B282,'PRUlink Peer Performance'!$B$4:$K$119,J$119,))*100</f>
        <v>-20.6515133098336</v>
      </c>
      <c r="K282" s="25" t="s">
        <v>28</v>
      </c>
      <c r="L282" s="25">
        <f>(VLOOKUP($B282,'PRUlink Peer Performance'!$B$4:$K$119,L$119,))*100</f>
        <v>-5.6037710652711699</v>
      </c>
      <c r="M282" s="25">
        <f>(VLOOKUP($B282,'PRUlink Peer Performance'!$B$4:$K$119,M$119,))*100</f>
        <v>1.2126061983488601</v>
      </c>
      <c r="N282" s="25" t="s">
        <v>28</v>
      </c>
      <c r="O282" s="19"/>
      <c r="P282" s="13"/>
      <c r="Q282" s="16"/>
      <c r="R282" s="15"/>
      <c r="S282" s="27"/>
      <c r="T282" s="15"/>
      <c r="U282" s="15"/>
      <c r="V282" s="15"/>
      <c r="W282" s="15"/>
      <c r="X282" s="15"/>
      <c r="Y282" s="15"/>
      <c r="Z282" s="15"/>
      <c r="AA282" s="26" t="s">
        <v>210</v>
      </c>
      <c r="AB282" s="65"/>
      <c r="AC282" s="66">
        <f t="shared" si="278"/>
        <v>92.857142857142861</v>
      </c>
      <c r="AD282" s="66">
        <f t="shared" si="279"/>
        <v>50</v>
      </c>
      <c r="AE282" s="66">
        <f t="shared" si="280"/>
        <v>92.857142857142861</v>
      </c>
      <c r="AF282" s="66">
        <f t="shared" si="281"/>
        <v>100</v>
      </c>
      <c r="AG282" s="66">
        <f t="shared" si="282"/>
        <v>84.615384615384613</v>
      </c>
      <c r="AH282" s="66"/>
      <c r="AI282" s="63">
        <f t="shared" si="283"/>
        <v>23.076923076923077</v>
      </c>
      <c r="AJ282" s="66">
        <f t="shared" si="284"/>
        <v>30.76923076923077</v>
      </c>
      <c r="AK282" s="67"/>
      <c r="AL282" s="64"/>
      <c r="AM282" s="65">
        <f>IF($AA282="","",COUNT(C$309:C$323))</f>
        <v>15</v>
      </c>
      <c r="AN282" s="66">
        <f>IF($AA282="","",COUNT(D$309:D$323))</f>
        <v>15</v>
      </c>
      <c r="AO282" s="66">
        <f t="shared" ref="AO282:AV282" si="293">IF($AA282="","",COUNT(G$309:G$323))</f>
        <v>15</v>
      </c>
      <c r="AP282" s="66">
        <f t="shared" si="293"/>
        <v>15</v>
      </c>
      <c r="AQ282" s="66">
        <f t="shared" si="293"/>
        <v>15</v>
      </c>
      <c r="AR282" s="66">
        <f t="shared" si="293"/>
        <v>15</v>
      </c>
      <c r="AS282" s="66">
        <f t="shared" si="293"/>
        <v>0</v>
      </c>
      <c r="AT282" s="63">
        <f t="shared" si="293"/>
        <v>14</v>
      </c>
      <c r="AU282" s="66">
        <f t="shared" si="293"/>
        <v>0</v>
      </c>
      <c r="AV282" s="67">
        <f t="shared" si="293"/>
        <v>0</v>
      </c>
      <c r="AW282" s="64"/>
      <c r="AX282" s="65"/>
      <c r="AY282" s="66">
        <f t="shared" si="285"/>
        <v>14</v>
      </c>
      <c r="AZ282" s="66">
        <f t="shared" si="286"/>
        <v>8</v>
      </c>
      <c r="BA282" s="66">
        <f t="shared" si="287"/>
        <v>14</v>
      </c>
      <c r="BB282" s="66">
        <f t="shared" si="288"/>
        <v>15</v>
      </c>
      <c r="BC282" s="66">
        <f t="shared" si="289"/>
        <v>12</v>
      </c>
      <c r="BD282" s="66" t="str">
        <f t="shared" si="290"/>
        <v/>
      </c>
      <c r="BE282" s="63">
        <f t="shared" si="291"/>
        <v>4</v>
      </c>
      <c r="BF282" s="67">
        <f t="shared" si="292"/>
        <v>5</v>
      </c>
      <c r="BG282" s="67"/>
    </row>
    <row r="283" spans="1:60" x14ac:dyDescent="0.2">
      <c r="A283" s="17">
        <v>6</v>
      </c>
      <c r="B283" s="10" t="s">
        <v>1817</v>
      </c>
      <c r="C283" s="68" t="s">
        <v>28</v>
      </c>
      <c r="D283" s="69">
        <f>(VLOOKUP($B283,'PRUlink Peer Performance'!$B$4:$K$119,D$119,))*100</f>
        <v>-16.62498930206684</v>
      </c>
      <c r="E283" s="69">
        <f>(VLOOKUP($B283,'PRUlink Peer Performance'!$B$4:$K$119,E$119,))*100</f>
        <v>2.6154822261923449</v>
      </c>
      <c r="F283" s="68" t="s">
        <v>28</v>
      </c>
      <c r="G283" s="69">
        <f>(VLOOKUP($B283,'PRUlink Peer Performance'!$B$4:$K$119,G$119,))*100</f>
        <v>2.6154822261923449</v>
      </c>
      <c r="H283" s="69">
        <f>(VLOOKUP($B283,'PRUlink Peer Performance'!$B$4:$K$119,H$119,))*100</f>
        <v>13.625242723754628</v>
      </c>
      <c r="I283" s="69">
        <f>(VLOOKUP($B283,'PRUlink Peer Performance'!$B$4:$K$119,I$119,))*100</f>
        <v>-4.5239289310174406</v>
      </c>
      <c r="J283" s="69">
        <f>(VLOOKUP($B283,'PRUlink Peer Performance'!$B$4:$K$119,J$119,))*100</f>
        <v>-17.935505100361958</v>
      </c>
      <c r="K283" s="68" t="s">
        <v>28</v>
      </c>
      <c r="L283" s="68">
        <f>(VLOOKUP($B283,'PRUlink Peer Performance'!$B$4:$K$119,L$119,))*100</f>
        <v>-4.1249090236538883</v>
      </c>
      <c r="M283" s="68">
        <f>(VLOOKUP($B283,'PRUlink Peer Performance'!$B$4:$K$119,M$119,))*100</f>
        <v>2.6294774086399686</v>
      </c>
      <c r="N283" s="68" t="s">
        <v>28</v>
      </c>
      <c r="O283" s="12"/>
      <c r="P283" s="13"/>
      <c r="Q283" s="14"/>
      <c r="R283" s="15"/>
      <c r="S283" s="27"/>
      <c r="T283" s="15"/>
      <c r="U283" s="15"/>
      <c r="V283" s="15"/>
      <c r="W283" s="15"/>
      <c r="X283" s="15"/>
      <c r="Y283" s="15"/>
      <c r="Z283" s="15"/>
      <c r="AA283" s="32"/>
      <c r="AB283" s="62"/>
      <c r="AC283" s="62">
        <f t="shared" si="278"/>
        <v>28.571428571428569</v>
      </c>
      <c r="AD283" s="62">
        <f t="shared" si="279"/>
        <v>35.714285714285715</v>
      </c>
      <c r="AE283" s="62">
        <f t="shared" si="280"/>
        <v>35.714285714285715</v>
      </c>
      <c r="AF283" s="62">
        <f t="shared" si="281"/>
        <v>28.571428571428569</v>
      </c>
      <c r="AG283" s="62">
        <f t="shared" si="282"/>
        <v>23.076923076923077</v>
      </c>
      <c r="AH283" s="62"/>
      <c r="AI283" s="62">
        <f t="shared" si="283"/>
        <v>7.6923076923076925</v>
      </c>
      <c r="AJ283" s="62">
        <f t="shared" si="284"/>
        <v>15.384615384615385</v>
      </c>
      <c r="AK283" s="62"/>
      <c r="AL283" s="64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4"/>
      <c r="AX283" s="62"/>
      <c r="AY283" s="62">
        <f t="shared" si="285"/>
        <v>5</v>
      </c>
      <c r="AZ283" s="62">
        <f t="shared" si="286"/>
        <v>6</v>
      </c>
      <c r="BA283" s="62">
        <f t="shared" si="287"/>
        <v>6</v>
      </c>
      <c r="BB283" s="62">
        <f t="shared" si="288"/>
        <v>5</v>
      </c>
      <c r="BC283" s="62">
        <f t="shared" si="289"/>
        <v>4</v>
      </c>
      <c r="BD283" s="62" t="str">
        <f t="shared" si="290"/>
        <v/>
      </c>
      <c r="BE283" s="62">
        <f t="shared" si="291"/>
        <v>2</v>
      </c>
      <c r="BF283" s="62">
        <f t="shared" si="292"/>
        <v>3</v>
      </c>
      <c r="BG283" s="62"/>
    </row>
    <row r="284" spans="1:60" x14ac:dyDescent="0.2">
      <c r="A284" s="17">
        <v>7</v>
      </c>
      <c r="B284" s="10" t="s">
        <v>23</v>
      </c>
      <c r="C284" s="68" t="s">
        <v>28</v>
      </c>
      <c r="D284" s="69">
        <f>(VLOOKUP($B284,'PRUlink Peer Performance'!$B$4:$K$119,D$119,))*100</f>
        <v>-18.164465685694221</v>
      </c>
      <c r="E284" s="69">
        <f>(VLOOKUP($B284,'PRUlink Peer Performance'!$B$4:$K$119,E$119,))*100</f>
        <v>3.1769999237397872</v>
      </c>
      <c r="F284" s="68" t="s">
        <v>28</v>
      </c>
      <c r="G284" s="69">
        <f>(VLOOKUP($B284,'PRUlink Peer Performance'!$B$4:$K$119,G$119,))*100</f>
        <v>3.1769999237397872</v>
      </c>
      <c r="H284" s="69">
        <f>(VLOOKUP($B284,'PRUlink Peer Performance'!$B$4:$K$119,H$119,))*100</f>
        <v>16.799181111296079</v>
      </c>
      <c r="I284" s="69">
        <f>(VLOOKUP($B284,'PRUlink Peer Performance'!$B$4:$K$119,I$119,))*100</f>
        <v>-4.9209458190984989</v>
      </c>
      <c r="J284" s="69">
        <f>(VLOOKUP($B284,'PRUlink Peer Performance'!$B$4:$K$119,J$119,))*100</f>
        <v>-19.538780718641636</v>
      </c>
      <c r="K284" s="68" t="s">
        <v>28</v>
      </c>
      <c r="L284" s="68">
        <f>(VLOOKUP($B284,'PRUlink Peer Performance'!$B$4:$K$119,L$119,))*100</f>
        <v>-8.3301264325477575</v>
      </c>
      <c r="M284" s="68">
        <f>(VLOOKUP($B284,'PRUlink Peer Performance'!$B$4:$K$119,M$119,))*100</f>
        <v>-1.0279495552621865</v>
      </c>
      <c r="N284" s="68" t="s">
        <v>28</v>
      </c>
      <c r="O284" s="12"/>
      <c r="P284" s="13"/>
      <c r="Q284" s="14"/>
      <c r="R284" s="15"/>
      <c r="S284" s="27"/>
      <c r="T284" s="15"/>
      <c r="U284" s="15"/>
      <c r="V284" s="15"/>
      <c r="W284" s="15"/>
      <c r="X284" s="15"/>
      <c r="Y284" s="15"/>
      <c r="Z284" s="15"/>
      <c r="AA284" s="32"/>
      <c r="AB284" s="62"/>
      <c r="AC284" s="62">
        <f t="shared" si="278"/>
        <v>78.571428571428569</v>
      </c>
      <c r="AD284" s="62">
        <f t="shared" si="279"/>
        <v>7.1428571428571423</v>
      </c>
      <c r="AE284" s="62">
        <f t="shared" si="280"/>
        <v>1</v>
      </c>
      <c r="AF284" s="62">
        <f t="shared" si="281"/>
        <v>35.714285714285715</v>
      </c>
      <c r="AG284" s="62">
        <f t="shared" si="282"/>
        <v>61.53846153846154</v>
      </c>
      <c r="AH284" s="62"/>
      <c r="AI284" s="62">
        <f t="shared" si="283"/>
        <v>100</v>
      </c>
      <c r="AJ284" s="62">
        <f t="shared" si="284"/>
        <v>92.307692307692307</v>
      </c>
      <c r="AK284" s="62"/>
      <c r="AL284" s="64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4"/>
      <c r="AX284" s="62"/>
      <c r="AY284" s="62">
        <f t="shared" si="285"/>
        <v>12</v>
      </c>
      <c r="AZ284" s="62">
        <f t="shared" si="286"/>
        <v>2</v>
      </c>
      <c r="BA284" s="62">
        <f t="shared" si="287"/>
        <v>1</v>
      </c>
      <c r="BB284" s="62">
        <f t="shared" si="288"/>
        <v>6</v>
      </c>
      <c r="BC284" s="62">
        <f t="shared" si="289"/>
        <v>9</v>
      </c>
      <c r="BD284" s="62" t="str">
        <f t="shared" si="290"/>
        <v/>
      </c>
      <c r="BE284" s="62">
        <f t="shared" si="291"/>
        <v>14</v>
      </c>
      <c r="BF284" s="62">
        <f t="shared" si="292"/>
        <v>13</v>
      </c>
      <c r="BG284" s="62"/>
    </row>
    <row r="285" spans="1:60" x14ac:dyDescent="0.2">
      <c r="A285" s="17">
        <v>8</v>
      </c>
      <c r="B285" s="10" t="s">
        <v>740</v>
      </c>
      <c r="C285" s="68" t="s">
        <v>28</v>
      </c>
      <c r="D285" s="69">
        <f>(VLOOKUP($B285,'PRUlink Peer Performance'!$B$4:$K$119,D$119,))*100</f>
        <v>-16.399919062609325</v>
      </c>
      <c r="E285" s="69">
        <f>(VLOOKUP($B285,'PRUlink Peer Performance'!$B$4:$K$119,E$119,))*100</f>
        <v>2.9369722570113277</v>
      </c>
      <c r="F285" s="68" t="s">
        <v>28</v>
      </c>
      <c r="G285" s="69">
        <f>(VLOOKUP($B285,'PRUlink Peer Performance'!$B$4:$K$119,G$119,))*100</f>
        <v>2.9369722570113277</v>
      </c>
      <c r="H285" s="69">
        <f>(VLOOKUP($B285,'PRUlink Peer Performance'!$B$4:$K$119,H$119,))*100</f>
        <v>14.492210895630532</v>
      </c>
      <c r="I285" s="69">
        <f>(VLOOKUP($B285,'PRUlink Peer Performance'!$B$4:$K$119,I$119,))*100</f>
        <v>-4.3092307313761902</v>
      </c>
      <c r="J285" s="69">
        <f>(VLOOKUP($B285,'PRUlink Peer Performance'!$B$4:$K$119,J$119,))*100</f>
        <v>-17.845373642909969</v>
      </c>
      <c r="K285" s="68" t="s">
        <v>28</v>
      </c>
      <c r="L285" s="68">
        <f>(VLOOKUP($B285,'PRUlink Peer Performance'!$B$4:$K$119,L$119,))*100</f>
        <v>-6.7163323269980202</v>
      </c>
      <c r="M285" s="68">
        <f>(VLOOKUP($B285,'PRUlink Peer Performance'!$B$4:$K$119,M$119,))*100</f>
        <v>0.2616416823635781</v>
      </c>
      <c r="N285" s="68" t="s">
        <v>28</v>
      </c>
      <c r="O285" s="12"/>
      <c r="P285" s="13"/>
      <c r="Q285" s="14"/>
      <c r="R285" s="15"/>
      <c r="S285" s="27"/>
      <c r="T285" s="15"/>
      <c r="U285" s="15"/>
      <c r="V285" s="15"/>
      <c r="W285" s="15"/>
      <c r="X285" s="15"/>
      <c r="Y285" s="15"/>
      <c r="Z285" s="15"/>
      <c r="AA285" s="32"/>
      <c r="AB285" s="62"/>
      <c r="AC285" s="62">
        <f t="shared" si="278"/>
        <v>21.428571428571427</v>
      </c>
      <c r="AD285" s="62">
        <f t="shared" si="279"/>
        <v>14.285714285714285</v>
      </c>
      <c r="AE285" s="62">
        <f t="shared" si="280"/>
        <v>21.428571428571427</v>
      </c>
      <c r="AF285" s="62">
        <f t="shared" si="281"/>
        <v>14.285714285714285</v>
      </c>
      <c r="AG285" s="62">
        <f t="shared" si="282"/>
        <v>15.384615384615385</v>
      </c>
      <c r="AH285" s="62"/>
      <c r="AI285" s="62">
        <f t="shared" si="283"/>
        <v>69.230769230769226</v>
      </c>
      <c r="AJ285" s="62">
        <f t="shared" si="284"/>
        <v>61.53846153846154</v>
      </c>
      <c r="AK285" s="62"/>
      <c r="AL285" s="64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4"/>
      <c r="AX285" s="62"/>
      <c r="AY285" s="62">
        <f t="shared" si="285"/>
        <v>4</v>
      </c>
      <c r="AZ285" s="62">
        <f t="shared" si="286"/>
        <v>3</v>
      </c>
      <c r="BA285" s="62">
        <f t="shared" si="287"/>
        <v>4</v>
      </c>
      <c r="BB285" s="62">
        <f t="shared" si="288"/>
        <v>3</v>
      </c>
      <c r="BC285" s="62">
        <f t="shared" si="289"/>
        <v>3</v>
      </c>
      <c r="BD285" s="62" t="str">
        <f t="shared" si="290"/>
        <v/>
      </c>
      <c r="BE285" s="62">
        <f t="shared" si="291"/>
        <v>10</v>
      </c>
      <c r="BF285" s="62">
        <f t="shared" si="292"/>
        <v>9</v>
      </c>
      <c r="BG285" s="62"/>
    </row>
    <row r="286" spans="1:60" x14ac:dyDescent="0.2">
      <c r="A286" s="17">
        <v>9</v>
      </c>
      <c r="B286" s="10" t="s">
        <v>19</v>
      </c>
      <c r="C286" s="68" t="s">
        <v>28</v>
      </c>
      <c r="D286" s="69">
        <f>(VLOOKUP($B286,'PRUlink Peer Performance'!$B$4:$K$119,D$119,))*100</f>
        <v>-17.804974074540848</v>
      </c>
      <c r="E286" s="69">
        <f>(VLOOKUP($B286,'PRUlink Peer Performance'!$B$4:$K$119,E$119,))*100</f>
        <v>2.3431156800534758</v>
      </c>
      <c r="F286" s="68" t="s">
        <v>28</v>
      </c>
      <c r="G286" s="69">
        <f>(VLOOKUP($B286,'PRUlink Peer Performance'!$B$4:$K$119,G$119,))*100</f>
        <v>2.3431156800534758</v>
      </c>
      <c r="H286" s="69">
        <f>(VLOOKUP($B286,'PRUlink Peer Performance'!$B$4:$K$119,H$119,))*100</f>
        <v>12.851259053120989</v>
      </c>
      <c r="I286" s="69">
        <f>(VLOOKUP($B286,'PRUlink Peer Performance'!$B$4:$K$119,I$119,))*100</f>
        <v>-6.3755473308885087</v>
      </c>
      <c r="J286" s="69">
        <f>(VLOOKUP($B286,'PRUlink Peer Performance'!$B$4:$K$119,J$119,))*100</f>
        <v>-20.796695885870641</v>
      </c>
      <c r="K286" s="68" t="s">
        <v>28</v>
      </c>
      <c r="L286" s="68">
        <f>(VLOOKUP($B286,'PRUlink Peer Performance'!$B$4:$K$119,L$119,))*100</f>
        <v>-7.1099827376449154</v>
      </c>
      <c r="M286" s="68">
        <f>(VLOOKUP($B286,'PRUlink Peer Performance'!$B$4:$K$119,M$119,))*100</f>
        <v>0.17418405319968855</v>
      </c>
      <c r="N286" s="68" t="s">
        <v>28</v>
      </c>
      <c r="O286" s="12"/>
      <c r="P286" s="13"/>
      <c r="Q286" s="14"/>
      <c r="R286" s="15"/>
      <c r="S286" s="27"/>
      <c r="T286" s="15"/>
      <c r="U286" s="15"/>
      <c r="V286" s="15"/>
      <c r="W286" s="15"/>
      <c r="X286" s="15"/>
      <c r="Y286" s="15"/>
      <c r="Z286" s="15"/>
      <c r="AA286" s="32"/>
      <c r="AB286" s="62"/>
      <c r="AC286" s="62">
        <f t="shared" si="278"/>
        <v>57.142857142857139</v>
      </c>
      <c r="AD286" s="62">
        <f t="shared" si="279"/>
        <v>64.285714285714292</v>
      </c>
      <c r="AE286" s="62">
        <f t="shared" si="280"/>
        <v>71.428571428571431</v>
      </c>
      <c r="AF286" s="62">
        <f t="shared" si="281"/>
        <v>85.714285714285708</v>
      </c>
      <c r="AG286" s="62">
        <f t="shared" si="282"/>
        <v>92.307692307692307</v>
      </c>
      <c r="AH286" s="62"/>
      <c r="AI286" s="62">
        <f t="shared" si="283"/>
        <v>84.615384615384613</v>
      </c>
      <c r="AJ286" s="62">
        <f t="shared" si="284"/>
        <v>69.230769230769226</v>
      </c>
      <c r="AK286" s="62"/>
      <c r="AL286" s="64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4"/>
      <c r="AX286" s="62"/>
      <c r="AY286" s="62">
        <f t="shared" si="285"/>
        <v>9</v>
      </c>
      <c r="AZ286" s="62">
        <f t="shared" si="286"/>
        <v>10</v>
      </c>
      <c r="BA286" s="62">
        <f t="shared" si="287"/>
        <v>11</v>
      </c>
      <c r="BB286" s="62">
        <f t="shared" si="288"/>
        <v>13</v>
      </c>
      <c r="BC286" s="62">
        <f t="shared" si="289"/>
        <v>13</v>
      </c>
      <c r="BD286" s="62" t="str">
        <f t="shared" si="290"/>
        <v/>
      </c>
      <c r="BE286" s="62">
        <f t="shared" si="291"/>
        <v>12</v>
      </c>
      <c r="BF286" s="62">
        <f t="shared" si="292"/>
        <v>10</v>
      </c>
      <c r="BG286" s="62"/>
    </row>
    <row r="287" spans="1:60" x14ac:dyDescent="0.2">
      <c r="A287" s="17">
        <v>10</v>
      </c>
      <c r="B287" s="10" t="s">
        <v>1249</v>
      </c>
      <c r="C287" s="68" t="s">
        <v>28</v>
      </c>
      <c r="D287" s="69">
        <f>(VLOOKUP($B287,'PRUlink Peer Performance'!$B$4:$K$119,D$119,))*100</f>
        <v>-17.353344203813847</v>
      </c>
      <c r="E287" s="69">
        <f>(VLOOKUP($B287,'PRUlink Peer Performance'!$B$4:$K$119,E$119,))*100</f>
        <v>2.9185216255636304</v>
      </c>
      <c r="F287" s="68" t="s">
        <v>28</v>
      </c>
      <c r="G287" s="69">
        <f>(VLOOKUP($B287,'PRUlink Peer Performance'!$B$4:$K$119,G$119,))*100</f>
        <v>2.9185216255636304</v>
      </c>
      <c r="H287" s="69">
        <f>(VLOOKUP($B287,'PRUlink Peer Performance'!$B$4:$K$119,H$119,))*100</f>
        <v>14.948813091923485</v>
      </c>
      <c r="I287" s="69">
        <f>(VLOOKUP($B287,'PRUlink Peer Performance'!$B$4:$K$119,I$119,))*100</f>
        <v>-5.0412518031171967</v>
      </c>
      <c r="J287" s="69">
        <f>(VLOOKUP($B287,'PRUlink Peer Performance'!$B$4:$K$119,J$119,))*100</f>
        <v>-18.871525886070472</v>
      </c>
      <c r="K287" s="68" t="s">
        <v>28</v>
      </c>
      <c r="L287" s="68">
        <f>(VLOOKUP($B287,'PRUlink Peer Performance'!$B$4:$K$119,L$119,))*100</f>
        <v>-5.7335877016833408</v>
      </c>
      <c r="M287" s="68">
        <f>(VLOOKUP($B287,'PRUlink Peer Performance'!$B$4:$K$119,M$119,))*100</f>
        <v>0.81133644821302919</v>
      </c>
      <c r="N287" s="68" t="s">
        <v>28</v>
      </c>
      <c r="O287" s="12"/>
      <c r="P287" s="13"/>
      <c r="Q287" s="14"/>
      <c r="R287" s="15"/>
      <c r="S287" s="27"/>
      <c r="T287" s="15"/>
      <c r="U287" s="15"/>
      <c r="V287" s="15"/>
      <c r="W287" s="15"/>
      <c r="X287" s="15"/>
      <c r="Y287" s="15"/>
      <c r="Z287" s="15"/>
      <c r="AA287" s="32"/>
      <c r="AB287" s="62"/>
      <c r="AC287" s="62">
        <f t="shared" si="278"/>
        <v>35.714285714285715</v>
      </c>
      <c r="AD287" s="62">
        <f t="shared" si="279"/>
        <v>21.428571428571427</v>
      </c>
      <c r="AE287" s="62">
        <f t="shared" si="280"/>
        <v>14.285714285714285</v>
      </c>
      <c r="AF287" s="62">
        <f t="shared" si="281"/>
        <v>42.857142857142854</v>
      </c>
      <c r="AG287" s="62">
        <f t="shared" si="282"/>
        <v>46.153846153846153</v>
      </c>
      <c r="AH287" s="62"/>
      <c r="AI287" s="62">
        <f t="shared" si="283"/>
        <v>30.76923076923077</v>
      </c>
      <c r="AJ287" s="62">
        <f t="shared" si="284"/>
        <v>46.153846153846153</v>
      </c>
      <c r="AK287" s="62"/>
      <c r="AL287" s="64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4"/>
      <c r="AX287" s="62"/>
      <c r="AY287" s="62">
        <f t="shared" si="285"/>
        <v>6</v>
      </c>
      <c r="AZ287" s="62">
        <f t="shared" si="286"/>
        <v>4</v>
      </c>
      <c r="BA287" s="62">
        <f t="shared" si="287"/>
        <v>3</v>
      </c>
      <c r="BB287" s="62">
        <f t="shared" si="288"/>
        <v>7</v>
      </c>
      <c r="BC287" s="62">
        <f t="shared" si="289"/>
        <v>7</v>
      </c>
      <c r="BD287" s="62" t="str">
        <f t="shared" si="290"/>
        <v/>
      </c>
      <c r="BE287" s="62">
        <f t="shared" si="291"/>
        <v>5</v>
      </c>
      <c r="BF287" s="62">
        <f t="shared" si="292"/>
        <v>7</v>
      </c>
      <c r="BG287" s="62"/>
    </row>
    <row r="288" spans="1:60" x14ac:dyDescent="0.2">
      <c r="A288" s="17">
        <v>11</v>
      </c>
      <c r="B288" s="10" t="s">
        <v>18</v>
      </c>
      <c r="C288" s="68" t="s">
        <v>28</v>
      </c>
      <c r="D288" s="69">
        <f>(VLOOKUP($B288,'PRUlink Peer Performance'!$B$4:$K$119,D$119,))*100</f>
        <v>-17.480385524385213</v>
      </c>
      <c r="E288" s="69">
        <f>(VLOOKUP($B288,'PRUlink Peer Performance'!$B$4:$K$119,E$119,))*100</f>
        <v>1.7787964001451995</v>
      </c>
      <c r="F288" s="68" t="s">
        <v>28</v>
      </c>
      <c r="G288" s="69">
        <f>(VLOOKUP($B288,'PRUlink Peer Performance'!$B$4:$K$119,G$119,))*100</f>
        <v>1.7787964001451995</v>
      </c>
      <c r="H288" s="69">
        <f>(VLOOKUP($B288,'PRUlink Peer Performance'!$B$4:$K$119,H$119,))*100</f>
        <v>10.404344563711842</v>
      </c>
      <c r="I288" s="69">
        <f>(VLOOKUP($B288,'PRUlink Peer Performance'!$B$4:$K$119,I$119,))*100</f>
        <v>-5.3574007705252225</v>
      </c>
      <c r="J288" s="69">
        <f>(VLOOKUP($B288,'PRUlink Peer Performance'!$B$4:$K$119,J$119,))*100</f>
        <v>-19.71203711091102</v>
      </c>
      <c r="K288" s="68" t="s">
        <v>28</v>
      </c>
      <c r="L288" s="68">
        <f>(VLOOKUP($B288,'PRUlink Peer Performance'!$B$4:$K$119,L$119,))*100</f>
        <v>-7.2068697993196267</v>
      </c>
      <c r="M288" s="68">
        <f>(VLOOKUP($B288,'PRUlink Peer Performance'!$B$4:$K$119,M$119,))*100</f>
        <v>-1.1139344058958667</v>
      </c>
      <c r="N288" s="68" t="s">
        <v>28</v>
      </c>
      <c r="O288" s="19">
        <v>392.09100000000001</v>
      </c>
      <c r="P288" s="13"/>
      <c r="Q288" s="16"/>
      <c r="R288" s="15"/>
      <c r="S288" s="27"/>
      <c r="T288" s="15"/>
      <c r="U288" s="15"/>
      <c r="V288" s="15"/>
      <c r="W288" s="15"/>
      <c r="X288" s="15"/>
      <c r="Y288" s="15"/>
      <c r="Z288" s="15"/>
      <c r="AA288" s="32"/>
      <c r="AB288" s="62" t="str">
        <f>IF(C288="n.a.","",IF(RANK(C288,C$278:C$293)=1,1,(RANK(C288,C$278:C$293)-1)/(COUNT(C$278:C$293)-1)*100))</f>
        <v/>
      </c>
      <c r="AC288" s="62">
        <f t="shared" si="278"/>
        <v>42.857142857142854</v>
      </c>
      <c r="AD288" s="62">
        <f t="shared" si="279"/>
        <v>78.571428571428569</v>
      </c>
      <c r="AE288" s="62">
        <f t="shared" si="280"/>
        <v>100</v>
      </c>
      <c r="AF288" s="62">
        <f t="shared" si="281"/>
        <v>57.142857142857139</v>
      </c>
      <c r="AG288" s="62">
        <f t="shared" si="282"/>
        <v>69.230769230769226</v>
      </c>
      <c r="AH288" s="62" t="str">
        <f>IF(K288="n.a.","",IF(RANK(K288,K$278:K$293)=1,1,(RANK(K288,K$278:K$293)-1)/(COUNT(K$278:K$293)-1)*100))</f>
        <v/>
      </c>
      <c r="AI288" s="62">
        <f t="shared" si="283"/>
        <v>92.307692307692307</v>
      </c>
      <c r="AJ288" s="62">
        <f t="shared" ref="AJ288:AK292" si="294">IF(M288="n.a.","",IF(RANK(M288,M$278:M$293)=1,1,(RANK(M288,M$278:M$293)-1)/(COUNT(M$278:M$293)-1)*100))</f>
        <v>100</v>
      </c>
      <c r="AK288" s="62" t="str">
        <f t="shared" si="294"/>
        <v/>
      </c>
      <c r="AL288" s="64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4"/>
      <c r="AX288" s="62" t="str">
        <f>IF(C288="n.a.","",RANK(C288,C$278:C$293))</f>
        <v/>
      </c>
      <c r="AY288" s="62">
        <f t="shared" si="285"/>
        <v>7</v>
      </c>
      <c r="AZ288" s="62">
        <f t="shared" si="286"/>
        <v>12</v>
      </c>
      <c r="BA288" s="62">
        <f t="shared" si="287"/>
        <v>15</v>
      </c>
      <c r="BB288" s="62">
        <f t="shared" si="288"/>
        <v>9</v>
      </c>
      <c r="BC288" s="62">
        <f t="shared" si="289"/>
        <v>10</v>
      </c>
      <c r="BD288" s="62" t="str">
        <f t="shared" si="290"/>
        <v/>
      </c>
      <c r="BE288" s="62">
        <f t="shared" si="291"/>
        <v>13</v>
      </c>
      <c r="BF288" s="62">
        <f t="shared" ref="BF288:BG292" si="295">IF(M288="n.a.","",RANK(M288,M$278:M$293))</f>
        <v>14</v>
      </c>
      <c r="BG288" s="62" t="str">
        <f t="shared" si="295"/>
        <v/>
      </c>
    </row>
    <row r="289" spans="1:59" x14ac:dyDescent="0.2">
      <c r="A289" s="17">
        <v>12</v>
      </c>
      <c r="B289" s="10" t="s">
        <v>662</v>
      </c>
      <c r="C289" s="68" t="s">
        <v>28</v>
      </c>
      <c r="D289" s="69">
        <f>(VLOOKUP($B289,'PRUlink Peer Performance'!$B$4:$K$119,D$119,))*100</f>
        <v>-17.681415840240465</v>
      </c>
      <c r="E289" s="69">
        <f>(VLOOKUP($B289,'PRUlink Peer Performance'!$B$4:$K$119,E$119,))*100</f>
        <v>2.5574870998446908</v>
      </c>
      <c r="F289" s="68" t="s">
        <v>28</v>
      </c>
      <c r="G289" s="69">
        <f>(VLOOKUP($B289,'PRUlink Peer Performance'!$B$4:$K$119,G$119,))*100</f>
        <v>2.5574870998446908</v>
      </c>
      <c r="H289" s="69">
        <f>(VLOOKUP($B289,'PRUlink Peer Performance'!$B$4:$K$119,H$119,))*100</f>
        <v>13.473663788922297</v>
      </c>
      <c r="I289" s="69">
        <f>(VLOOKUP($B289,'PRUlink Peer Performance'!$B$4:$K$119,I$119,))*100</f>
        <v>-6.1661338191985493</v>
      </c>
      <c r="J289" s="69">
        <f>(VLOOKUP($B289,'PRUlink Peer Performance'!$B$4:$K$119,J$119,))*100</f>
        <v>-19.7282645989158</v>
      </c>
      <c r="K289" s="68" t="s">
        <v>28</v>
      </c>
      <c r="L289" s="68">
        <f>(VLOOKUP($B289,'PRUlink Peer Performance'!$B$4:$K$119,L$119,))*100</f>
        <v>-6.1711678977389495</v>
      </c>
      <c r="M289" s="68">
        <f>(VLOOKUP($B289,'PRUlink Peer Performance'!$B$4:$K$119,M$119,))*100</f>
        <v>1.2933647917979796</v>
      </c>
      <c r="N289" s="68" t="s">
        <v>28</v>
      </c>
      <c r="O289" s="19">
        <v>86.870220000000003</v>
      </c>
      <c r="P289" s="13"/>
      <c r="Q289" s="16"/>
      <c r="R289" s="15"/>
      <c r="S289" s="27"/>
      <c r="T289" s="15"/>
      <c r="U289" s="15"/>
      <c r="V289" s="15"/>
      <c r="W289" s="15"/>
      <c r="X289" s="15"/>
      <c r="Y289" s="15"/>
      <c r="Z289" s="15"/>
      <c r="AA289" s="32"/>
      <c r="AB289" s="62" t="str">
        <f>IF(C289="n.a.","",IF(RANK(C289,C$278:C$293)=1,1,(RANK(C289,C$278:C$293)-1)/(COUNT(C$278:C$293)-1)*100))</f>
        <v/>
      </c>
      <c r="AC289" s="62">
        <f t="shared" si="278"/>
        <v>50</v>
      </c>
      <c r="AD289" s="62">
        <f t="shared" si="279"/>
        <v>42.857142857142854</v>
      </c>
      <c r="AE289" s="62">
        <f t="shared" si="280"/>
        <v>42.857142857142854</v>
      </c>
      <c r="AF289" s="62">
        <f t="shared" si="281"/>
        <v>78.571428571428569</v>
      </c>
      <c r="AG289" s="62">
        <f t="shared" si="282"/>
        <v>76.923076923076934</v>
      </c>
      <c r="AH289" s="62" t="str">
        <f>IF(K289="n.a.","",IF(RANK(K289,K$278:K$293)=1,1,(RANK(K289,K$278:K$293)-1)/(COUNT(K$278:K$293)-1)*100))</f>
        <v/>
      </c>
      <c r="AI289" s="62">
        <f t="shared" si="283"/>
        <v>46.153846153846153</v>
      </c>
      <c r="AJ289" s="62">
        <f t="shared" si="294"/>
        <v>23.076923076923077</v>
      </c>
      <c r="AK289" s="62" t="str">
        <f t="shared" si="294"/>
        <v/>
      </c>
      <c r="AL289" s="64"/>
      <c r="AM289" s="62" t="str">
        <f t="shared" ref="AM289:AN292" si="296">IF($AA289="","",COUNT(C$278:C$292))</f>
        <v/>
      </c>
      <c r="AN289" s="62" t="str">
        <f t="shared" si="296"/>
        <v/>
      </c>
      <c r="AO289" s="62" t="str">
        <f t="shared" ref="AO289:AV292" si="297">IF($AA289="","",COUNT(G$278:G$292))</f>
        <v/>
      </c>
      <c r="AP289" s="62" t="str">
        <f t="shared" si="297"/>
        <v/>
      </c>
      <c r="AQ289" s="62" t="str">
        <f t="shared" si="297"/>
        <v/>
      </c>
      <c r="AR289" s="62" t="str">
        <f t="shared" si="297"/>
        <v/>
      </c>
      <c r="AS289" s="62" t="str">
        <f t="shared" si="297"/>
        <v/>
      </c>
      <c r="AT289" s="62" t="str">
        <f t="shared" si="297"/>
        <v/>
      </c>
      <c r="AU289" s="62" t="str">
        <f t="shared" si="297"/>
        <v/>
      </c>
      <c r="AV289" s="62" t="str">
        <f t="shared" si="297"/>
        <v/>
      </c>
      <c r="AW289" s="64"/>
      <c r="AX289" s="62" t="str">
        <f>IF(C289="n.a.","",RANK(C289,C$278:C$293))</f>
        <v/>
      </c>
      <c r="AY289" s="62">
        <f t="shared" si="285"/>
        <v>8</v>
      </c>
      <c r="AZ289" s="62">
        <f t="shared" si="286"/>
        <v>7</v>
      </c>
      <c r="BA289" s="62">
        <f t="shared" si="287"/>
        <v>7</v>
      </c>
      <c r="BB289" s="62">
        <f t="shared" si="288"/>
        <v>12</v>
      </c>
      <c r="BC289" s="62">
        <f t="shared" si="289"/>
        <v>11</v>
      </c>
      <c r="BD289" s="62" t="str">
        <f t="shared" si="290"/>
        <v/>
      </c>
      <c r="BE289" s="62">
        <f t="shared" si="291"/>
        <v>7</v>
      </c>
      <c r="BF289" s="62">
        <f t="shared" si="295"/>
        <v>4</v>
      </c>
      <c r="BG289" s="62" t="str">
        <f t="shared" si="295"/>
        <v/>
      </c>
    </row>
    <row r="290" spans="1:59" x14ac:dyDescent="0.2">
      <c r="A290" s="17">
        <v>13</v>
      </c>
      <c r="B290" s="10" t="s">
        <v>1310</v>
      </c>
      <c r="C290" s="68" t="s">
        <v>28</v>
      </c>
      <c r="D290" s="69">
        <f>(VLOOKUP($B290,'PRUlink Peer Performance'!$B$4:$K$119,D$119,))*100</f>
        <v>-14.685358790913494</v>
      </c>
      <c r="E290" s="69">
        <f>(VLOOKUP($B290,'PRUlink Peer Performance'!$B$4:$K$119,E$119,))*100</f>
        <v>2.2981742770340929</v>
      </c>
      <c r="F290" s="68" t="s">
        <v>28</v>
      </c>
      <c r="G290" s="69">
        <f>(VLOOKUP($B290,'PRUlink Peer Performance'!$B$4:$K$119,G$119,))*100</f>
        <v>2.2981742770340929</v>
      </c>
      <c r="H290" s="69">
        <f>(VLOOKUP($B290,'PRUlink Peer Performance'!$B$4:$K$119,H$119,))*100</f>
        <v>13.05706755899525</v>
      </c>
      <c r="I290" s="69">
        <f>(VLOOKUP($B290,'PRUlink Peer Performance'!$B$4:$K$119,I$119,))*100</f>
        <v>-3.324673775977649</v>
      </c>
      <c r="J290" s="69">
        <f>(VLOOKUP($B290,'PRUlink Peer Performance'!$B$4:$K$119,J$119,))*100</f>
        <v>-17.090006761740419</v>
      </c>
      <c r="K290" s="68" t="s">
        <v>28</v>
      </c>
      <c r="L290" s="68">
        <f>(VLOOKUP($B290,'PRUlink Peer Performance'!$B$4:$K$119,L$119,))*100</f>
        <v>-6.0428415745353847</v>
      </c>
      <c r="M290" s="68">
        <f>(VLOOKUP($B290,'PRUlink Peer Performance'!$B$4:$K$119,M$119,))*100</f>
        <v>-0.13450479012628858</v>
      </c>
      <c r="N290" s="68" t="s">
        <v>28</v>
      </c>
      <c r="O290" s="19">
        <v>798.68319999999994</v>
      </c>
      <c r="P290" s="13"/>
      <c r="Q290" s="16"/>
      <c r="R290" s="15"/>
      <c r="S290" s="27"/>
      <c r="T290" s="15"/>
      <c r="U290" s="15"/>
      <c r="V290" s="15"/>
      <c r="W290" s="15"/>
      <c r="X290" s="15"/>
      <c r="Y290" s="15"/>
      <c r="Z290" s="15"/>
      <c r="AA290" s="32"/>
      <c r="AB290" s="62" t="str">
        <f>IF(C290="n.a.","",IF(RANK(C290,C$278:C$293)=1,1,(RANK(C290,C$278:C$293)-1)/(COUNT(C$278:C$293)-1)*100))</f>
        <v/>
      </c>
      <c r="AC290" s="62">
        <f t="shared" si="278"/>
        <v>1</v>
      </c>
      <c r="AD290" s="62">
        <f t="shared" si="279"/>
        <v>71.428571428571431</v>
      </c>
      <c r="AE290" s="62">
        <f t="shared" si="280"/>
        <v>57.142857142857139</v>
      </c>
      <c r="AF290" s="62">
        <f t="shared" si="281"/>
        <v>1</v>
      </c>
      <c r="AG290" s="62">
        <f t="shared" si="282"/>
        <v>1</v>
      </c>
      <c r="AH290" s="62" t="str">
        <f>IF(K290="n.a.","",IF(RANK(K290,K$278:K$293)=1,1,(RANK(K290,K$278:K$293)-1)/(COUNT(K$278:K$293)-1)*100))</f>
        <v/>
      </c>
      <c r="AI290" s="62">
        <f t="shared" si="283"/>
        <v>38.461538461538467</v>
      </c>
      <c r="AJ290" s="62">
        <f t="shared" si="294"/>
        <v>76.923076923076934</v>
      </c>
      <c r="AK290" s="62" t="str">
        <f t="shared" si="294"/>
        <v/>
      </c>
      <c r="AL290" s="64"/>
      <c r="AM290" s="62" t="str">
        <f t="shared" si="296"/>
        <v/>
      </c>
      <c r="AN290" s="62" t="str">
        <f t="shared" si="296"/>
        <v/>
      </c>
      <c r="AO290" s="62" t="str">
        <f t="shared" si="297"/>
        <v/>
      </c>
      <c r="AP290" s="62" t="str">
        <f t="shared" si="297"/>
        <v/>
      </c>
      <c r="AQ290" s="62" t="str">
        <f t="shared" si="297"/>
        <v/>
      </c>
      <c r="AR290" s="62" t="str">
        <f t="shared" si="297"/>
        <v/>
      </c>
      <c r="AS290" s="62" t="str">
        <f t="shared" si="297"/>
        <v/>
      </c>
      <c r="AT290" s="62" t="str">
        <f t="shared" si="297"/>
        <v/>
      </c>
      <c r="AU290" s="62" t="str">
        <f t="shared" si="297"/>
        <v/>
      </c>
      <c r="AV290" s="62" t="str">
        <f t="shared" si="297"/>
        <v/>
      </c>
      <c r="AW290" s="64"/>
      <c r="AX290" s="62" t="str">
        <f>IF(C290="n.a.","",RANK(C290,C$278:C$293))</f>
        <v/>
      </c>
      <c r="AY290" s="62">
        <f t="shared" si="285"/>
        <v>1</v>
      </c>
      <c r="AZ290" s="62">
        <f t="shared" si="286"/>
        <v>11</v>
      </c>
      <c r="BA290" s="62">
        <f t="shared" si="287"/>
        <v>9</v>
      </c>
      <c r="BB290" s="62">
        <f t="shared" si="288"/>
        <v>1</v>
      </c>
      <c r="BC290" s="62">
        <f t="shared" si="289"/>
        <v>1</v>
      </c>
      <c r="BD290" s="62" t="str">
        <f t="shared" si="290"/>
        <v/>
      </c>
      <c r="BE290" s="62">
        <f t="shared" si="291"/>
        <v>6</v>
      </c>
      <c r="BF290" s="62">
        <f t="shared" si="295"/>
        <v>11</v>
      </c>
      <c r="BG290" s="62" t="str">
        <f t="shared" si="295"/>
        <v/>
      </c>
    </row>
    <row r="291" spans="1:59" x14ac:dyDescent="0.2">
      <c r="A291" s="17">
        <v>14</v>
      </c>
      <c r="B291" s="10" t="s">
        <v>1460</v>
      </c>
      <c r="C291" s="68" t="s">
        <v>28</v>
      </c>
      <c r="D291" s="69">
        <f>(VLOOKUP($B291,'PRUlink Peer Performance'!$B$4:$K$119,D$119,))*100</f>
        <v>-18.340563415224629</v>
      </c>
      <c r="E291" s="69">
        <f>(VLOOKUP($B291,'PRUlink Peer Performance'!$B$4:$K$119,E$119,))*100</f>
        <v>2.353166202148893</v>
      </c>
      <c r="F291" s="68" t="s">
        <v>28</v>
      </c>
      <c r="G291" s="69">
        <f>(VLOOKUP($B291,'PRUlink Peer Performance'!$B$4:$K$119,G$119,))*100</f>
        <v>2.353166202148893</v>
      </c>
      <c r="H291" s="69">
        <f>(VLOOKUP($B291,'PRUlink Peer Performance'!$B$4:$K$119,H$119,))*100</f>
        <v>12.990219454430306</v>
      </c>
      <c r="I291" s="69">
        <f>(VLOOKUP($B291,'PRUlink Peer Performance'!$B$4:$K$119,I$119,))*100</f>
        <v>-5.7992645311801034</v>
      </c>
      <c r="J291" s="69">
        <f>(VLOOKUP($B291,'PRUlink Peer Performance'!$B$4:$K$119,J$119,))*100</f>
        <v>-19.094173639041212</v>
      </c>
      <c r="K291" s="68" t="s">
        <v>28</v>
      </c>
      <c r="L291" s="68">
        <f>(VLOOKUP($B291,'PRUlink Peer Performance'!$B$4:$K$119,L$119,))*100</f>
        <v>-6.730975187815968</v>
      </c>
      <c r="M291" s="68">
        <f>(VLOOKUP($B291,'PRUlink Peer Performance'!$B$4:$K$119,M$119,))*100</f>
        <v>0.4845247784711848</v>
      </c>
      <c r="N291" s="68" t="s">
        <v>28</v>
      </c>
      <c r="O291" s="19">
        <v>1044.6030000000001</v>
      </c>
      <c r="P291" s="13"/>
      <c r="Q291" s="16"/>
      <c r="R291" s="15"/>
      <c r="S291" s="27"/>
      <c r="T291" s="15"/>
      <c r="U291" s="15"/>
      <c r="V291" s="15"/>
      <c r="W291" s="15"/>
      <c r="X291" s="15"/>
      <c r="Y291" s="15"/>
      <c r="Z291" s="15"/>
      <c r="AA291" s="32"/>
      <c r="AB291" s="62" t="str">
        <f>IF(C291="n.a.","",IF(RANK(C291,C$278:C$293)=1,1,(RANK(C291,C$278:C$293)-1)/(COUNT(C$278:C$293)-1)*100))</f>
        <v/>
      </c>
      <c r="AC291" s="62">
        <f t="shared" si="278"/>
        <v>85.714285714285708</v>
      </c>
      <c r="AD291" s="62">
        <f t="shared" si="279"/>
        <v>57.142857142857139</v>
      </c>
      <c r="AE291" s="62">
        <f t="shared" si="280"/>
        <v>64.285714285714292</v>
      </c>
      <c r="AF291" s="62">
        <f t="shared" si="281"/>
        <v>64.285714285714292</v>
      </c>
      <c r="AG291" s="62">
        <f t="shared" si="282"/>
        <v>53.846153846153847</v>
      </c>
      <c r="AH291" s="62" t="str">
        <f>IF(K291="n.a.","",IF(RANK(K291,K$278:K$293)=1,1,(RANK(K291,K$278:K$293)-1)/(COUNT(K$278:K$293)-1)*100))</f>
        <v/>
      </c>
      <c r="AI291" s="62">
        <f t="shared" si="283"/>
        <v>76.923076923076934</v>
      </c>
      <c r="AJ291" s="62">
        <f t="shared" si="294"/>
        <v>53.846153846153847</v>
      </c>
      <c r="AK291" s="62" t="str">
        <f t="shared" si="294"/>
        <v/>
      </c>
      <c r="AL291" s="64"/>
      <c r="AM291" s="62" t="str">
        <f t="shared" si="296"/>
        <v/>
      </c>
      <c r="AN291" s="62" t="str">
        <f t="shared" si="296"/>
        <v/>
      </c>
      <c r="AO291" s="62" t="str">
        <f t="shared" si="297"/>
        <v/>
      </c>
      <c r="AP291" s="62" t="str">
        <f t="shared" si="297"/>
        <v/>
      </c>
      <c r="AQ291" s="62" t="str">
        <f t="shared" si="297"/>
        <v/>
      </c>
      <c r="AR291" s="62" t="str">
        <f t="shared" si="297"/>
        <v/>
      </c>
      <c r="AS291" s="62" t="str">
        <f t="shared" si="297"/>
        <v/>
      </c>
      <c r="AT291" s="62" t="str">
        <f t="shared" si="297"/>
        <v/>
      </c>
      <c r="AU291" s="62" t="str">
        <f t="shared" si="297"/>
        <v/>
      </c>
      <c r="AV291" s="62" t="str">
        <f t="shared" si="297"/>
        <v/>
      </c>
      <c r="AW291" s="64"/>
      <c r="AX291" s="62" t="str">
        <f>IF(C291="n.a.","",RANK(C291,C$278:C$293))</f>
        <v/>
      </c>
      <c r="AY291" s="62">
        <f t="shared" si="285"/>
        <v>13</v>
      </c>
      <c r="AZ291" s="62">
        <f t="shared" si="286"/>
        <v>9</v>
      </c>
      <c r="BA291" s="62">
        <f t="shared" si="287"/>
        <v>10</v>
      </c>
      <c r="BB291" s="62">
        <f t="shared" si="288"/>
        <v>10</v>
      </c>
      <c r="BC291" s="62">
        <f t="shared" si="289"/>
        <v>8</v>
      </c>
      <c r="BD291" s="62" t="str">
        <f t="shared" si="290"/>
        <v/>
      </c>
      <c r="BE291" s="62">
        <f t="shared" si="291"/>
        <v>11</v>
      </c>
      <c r="BF291" s="62">
        <f t="shared" si="295"/>
        <v>8</v>
      </c>
      <c r="BG291" s="62" t="str">
        <f t="shared" si="295"/>
        <v/>
      </c>
    </row>
    <row r="292" spans="1:59" x14ac:dyDescent="0.2">
      <c r="A292" s="17">
        <v>15</v>
      </c>
      <c r="B292" s="10" t="s">
        <v>1465</v>
      </c>
      <c r="C292" s="68" t="s">
        <v>28</v>
      </c>
      <c r="D292" s="69">
        <f>(VLOOKUP($B292,'PRUlink Peer Performance'!$B$4:$K$119,D$119,))*100</f>
        <v>-17.87057744432191</v>
      </c>
      <c r="E292" s="69">
        <f>(VLOOKUP($B292,'PRUlink Peer Performance'!$B$4:$K$119,E$119,))*100</f>
        <v>0.49052987314317509</v>
      </c>
      <c r="F292" s="68" t="s">
        <v>28</v>
      </c>
      <c r="G292" s="69">
        <f>(VLOOKUP($B292,'PRUlink Peer Performance'!$B$4:$K$119,G$119,))*100</f>
        <v>0.49052987314317509</v>
      </c>
      <c r="H292" s="69">
        <f>(VLOOKUP($B292,'PRUlink Peer Performance'!$B$4:$K$119,H$119,))*100</f>
        <v>12.779326644117672</v>
      </c>
      <c r="I292" s="69">
        <f>(VLOOKUP($B292,'PRUlink Peer Performance'!$B$4:$K$119,I$119,))*100</f>
        <v>-6.5537054409005595</v>
      </c>
      <c r="J292" s="68" t="s">
        <v>28</v>
      </c>
      <c r="K292" s="68" t="s">
        <v>28</v>
      </c>
      <c r="L292" s="68" t="s">
        <v>28</v>
      </c>
      <c r="M292" s="68" t="s">
        <v>28</v>
      </c>
      <c r="N292" s="68" t="s">
        <v>28</v>
      </c>
      <c r="O292" s="19">
        <v>152.61860000000001</v>
      </c>
      <c r="P292" s="13"/>
      <c r="Q292" s="16"/>
      <c r="R292" s="15"/>
      <c r="S292" s="27"/>
      <c r="T292" s="15"/>
      <c r="U292" s="15"/>
      <c r="V292" s="15"/>
      <c r="W292" s="15"/>
      <c r="X292" s="15"/>
      <c r="Y292" s="15"/>
      <c r="Z292" s="15"/>
      <c r="AA292" s="32"/>
      <c r="AB292" s="62" t="str">
        <f>IF(C292="n.a.","",IF(RANK(C292,C$278:C$293)=1,1,(RANK(C292,C$278:C$293)-1)/(COUNT(C$278:C$293)-1)*100))</f>
        <v/>
      </c>
      <c r="AC292" s="62">
        <f t="shared" si="278"/>
        <v>71.428571428571431</v>
      </c>
      <c r="AD292" s="62">
        <f t="shared" si="279"/>
        <v>100</v>
      </c>
      <c r="AE292" s="62">
        <f t="shared" si="280"/>
        <v>78.571428571428569</v>
      </c>
      <c r="AF292" s="62">
        <f t="shared" si="281"/>
        <v>92.857142857142861</v>
      </c>
      <c r="AG292" s="62" t="str">
        <f t="shared" si="282"/>
        <v/>
      </c>
      <c r="AH292" s="62" t="str">
        <f>IF(K292="n.a.","",IF(RANK(K292,K$278:K$293)=1,1,(RANK(K292,K$278:K$293)-1)/(COUNT(K$278:K$293)-1)*100))</f>
        <v/>
      </c>
      <c r="AI292" s="62" t="str">
        <f t="shared" si="283"/>
        <v/>
      </c>
      <c r="AJ292" s="62" t="str">
        <f t="shared" si="294"/>
        <v/>
      </c>
      <c r="AK292" s="62" t="str">
        <f t="shared" si="294"/>
        <v/>
      </c>
      <c r="AL292" s="64"/>
      <c r="AM292" s="62" t="str">
        <f t="shared" si="296"/>
        <v/>
      </c>
      <c r="AN292" s="62" t="str">
        <f t="shared" si="296"/>
        <v/>
      </c>
      <c r="AO292" s="62" t="str">
        <f t="shared" si="297"/>
        <v/>
      </c>
      <c r="AP292" s="62" t="str">
        <f t="shared" si="297"/>
        <v/>
      </c>
      <c r="AQ292" s="62" t="str">
        <f t="shared" si="297"/>
        <v/>
      </c>
      <c r="AR292" s="62" t="str">
        <f t="shared" si="297"/>
        <v/>
      </c>
      <c r="AS292" s="62" t="str">
        <f t="shared" si="297"/>
        <v/>
      </c>
      <c r="AT292" s="62" t="str">
        <f t="shared" si="297"/>
        <v/>
      </c>
      <c r="AU292" s="62" t="str">
        <f t="shared" si="297"/>
        <v/>
      </c>
      <c r="AV292" s="62" t="str">
        <f t="shared" si="297"/>
        <v/>
      </c>
      <c r="AW292" s="64"/>
      <c r="AX292" s="62" t="str">
        <f>IF(C292="n.a.","",RANK(C292,C$278:C$293))</f>
        <v/>
      </c>
      <c r="AY292" s="62">
        <f t="shared" si="285"/>
        <v>11</v>
      </c>
      <c r="AZ292" s="62">
        <f t="shared" si="286"/>
        <v>15</v>
      </c>
      <c r="BA292" s="62">
        <f t="shared" si="287"/>
        <v>12</v>
      </c>
      <c r="BB292" s="62">
        <f t="shared" si="288"/>
        <v>14</v>
      </c>
      <c r="BC292" s="62" t="str">
        <f t="shared" si="289"/>
        <v/>
      </c>
      <c r="BD292" s="62" t="str">
        <f t="shared" si="290"/>
        <v/>
      </c>
      <c r="BE292" s="62" t="str">
        <f t="shared" si="291"/>
        <v/>
      </c>
      <c r="BF292" s="62" t="str">
        <f t="shared" si="295"/>
        <v/>
      </c>
      <c r="BG292" s="62" t="str">
        <f t="shared" si="295"/>
        <v/>
      </c>
    </row>
    <row r="293" spans="1:59" x14ac:dyDescent="0.2">
      <c r="A293" s="17"/>
      <c r="B293" s="10"/>
      <c r="C293" s="50"/>
      <c r="D293" s="11"/>
      <c r="E293" s="50"/>
      <c r="F293" s="50"/>
      <c r="G293" s="11"/>
      <c r="H293" s="11"/>
      <c r="I293" s="11"/>
      <c r="J293" s="11"/>
      <c r="K293" s="50"/>
      <c r="L293" s="11"/>
      <c r="M293" s="11"/>
      <c r="N293" s="50"/>
      <c r="O293" s="19">
        <v>316.48599999999999</v>
      </c>
      <c r="P293" s="13"/>
      <c r="Q293" s="16"/>
      <c r="R293" s="15"/>
      <c r="S293" s="27"/>
      <c r="T293" s="15"/>
      <c r="U293" s="15"/>
      <c r="V293" s="15"/>
      <c r="W293" s="15"/>
      <c r="X293" s="15"/>
      <c r="Y293" s="15"/>
      <c r="Z293" s="15"/>
      <c r="AA293" s="32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60"/>
      <c r="AM293" s="59"/>
      <c r="AN293" s="61"/>
      <c r="AO293" s="61"/>
      <c r="AP293" s="61"/>
      <c r="AQ293" s="61"/>
      <c r="AR293" s="61"/>
      <c r="AS293" s="61"/>
      <c r="AT293" s="61"/>
      <c r="AU293" s="61"/>
      <c r="AV293" s="61"/>
      <c r="AW293" s="60"/>
      <c r="AX293" s="59"/>
      <c r="AY293" s="61"/>
      <c r="AZ293" s="61"/>
      <c r="BA293" s="61"/>
      <c r="BB293" s="61"/>
      <c r="BC293" s="61"/>
      <c r="BD293" s="61"/>
      <c r="BE293" s="61"/>
      <c r="BF293" s="61"/>
      <c r="BG293" s="61"/>
    </row>
    <row r="294" spans="1:59" x14ac:dyDescent="0.2">
      <c r="A294" s="42" t="s">
        <v>210</v>
      </c>
      <c r="B294" s="45" t="s">
        <v>102</v>
      </c>
      <c r="C294" s="46"/>
      <c r="D294" s="46">
        <f>AVERAGE(D278:D293)</f>
        <v>-17.302351304930749</v>
      </c>
      <c r="E294" s="46">
        <f>AVERAGE(E278:E293)</f>
        <v>2.2984180747884579</v>
      </c>
      <c r="F294" s="46"/>
      <c r="G294" s="46">
        <f>AVERAGE(G278:G293)</f>
        <v>2.2984180747884579</v>
      </c>
      <c r="H294" s="46">
        <f>AVERAGE(H278:H293)</f>
        <v>13.497959781335025</v>
      </c>
      <c r="I294" s="46">
        <f>AVERAGE(I278:I293)</f>
        <v>-5.2514275519539177</v>
      </c>
      <c r="J294" s="46">
        <f>AVERAGE(J278:J293)</f>
        <v>-19.183589451224993</v>
      </c>
      <c r="K294" s="46"/>
      <c r="L294" s="46">
        <f>AVERAGE(L278:L293)</f>
        <v>-6.0341169882346497</v>
      </c>
      <c r="M294" s="46">
        <f>AVERAGE(M278:M293)</f>
        <v>0.76819926964385243</v>
      </c>
      <c r="N294" s="46"/>
      <c r="O294" s="19">
        <v>907.86919999999998</v>
      </c>
      <c r="P294" s="13"/>
      <c r="Q294" s="16"/>
      <c r="R294" s="15"/>
      <c r="S294" s="27"/>
      <c r="T294" s="15"/>
      <c r="U294" s="15"/>
      <c r="V294" s="15"/>
      <c r="W294" s="15"/>
      <c r="X294" s="15"/>
      <c r="Y294" s="15"/>
      <c r="Z294" s="15"/>
      <c r="AA294" s="32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57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57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</row>
    <row r="295" spans="1:59" x14ac:dyDescent="0.2">
      <c r="C295" s="49"/>
      <c r="D295" s="49"/>
      <c r="E295" s="49"/>
      <c r="F295" s="49"/>
      <c r="G295" s="49"/>
      <c r="H295" s="49"/>
    </row>
    <row r="296" spans="1:59" ht="15.75" x14ac:dyDescent="0.25">
      <c r="A296" s="5" t="s">
        <v>205</v>
      </c>
      <c r="B296" s="6"/>
      <c r="C296" s="34" t="s">
        <v>41</v>
      </c>
      <c r="D296" s="34"/>
      <c r="E296" s="34"/>
      <c r="F296" s="35"/>
      <c r="G296" s="35"/>
      <c r="H296" s="34"/>
      <c r="I296" s="34"/>
      <c r="J296" s="34"/>
      <c r="K296" s="34"/>
      <c r="L296" s="34"/>
      <c r="M296" s="34"/>
      <c r="N296" s="34"/>
      <c r="V296" s="1"/>
      <c r="W296" s="1"/>
      <c r="X296" s="1"/>
      <c r="Y296" s="1"/>
      <c r="Z296" s="1"/>
      <c r="AB296" s="36" t="s">
        <v>40</v>
      </c>
      <c r="AC296" s="37"/>
      <c r="AD296" s="37"/>
      <c r="AE296" s="37"/>
      <c r="AF296" s="37"/>
      <c r="AG296" s="38"/>
      <c r="AH296" s="37"/>
      <c r="AI296" s="36"/>
      <c r="AJ296" s="37"/>
      <c r="AK296" s="37"/>
      <c r="AL296" s="55"/>
      <c r="AM296" s="36"/>
      <c r="AN296" s="53"/>
      <c r="AO296" s="53"/>
      <c r="AP296" s="53"/>
      <c r="AQ296" s="53" t="s">
        <v>120</v>
      </c>
      <c r="AR296" s="53"/>
      <c r="AS296" s="53"/>
      <c r="AT296" s="53"/>
      <c r="AU296" s="53"/>
      <c r="AV296" s="54"/>
      <c r="AW296" s="55"/>
      <c r="AX296" s="36"/>
      <c r="AY296" s="53"/>
      <c r="AZ296" s="53"/>
      <c r="BA296" s="53"/>
      <c r="BB296" s="53" t="s">
        <v>119</v>
      </c>
      <c r="BC296" s="53"/>
      <c r="BD296" s="53"/>
      <c r="BE296" s="53"/>
      <c r="BF296" s="53"/>
      <c r="BG296" s="54"/>
    </row>
    <row r="297" spans="1:59" ht="15.75" x14ac:dyDescent="0.25">
      <c r="A297" s="8" t="s">
        <v>9</v>
      </c>
      <c r="B297" s="8" t="s">
        <v>10</v>
      </c>
      <c r="C297" s="8" t="s">
        <v>11</v>
      </c>
      <c r="D297" s="8" t="s">
        <v>1</v>
      </c>
      <c r="E297" s="8" t="s">
        <v>2</v>
      </c>
      <c r="F297" s="8" t="s">
        <v>3</v>
      </c>
      <c r="G297" s="8" t="s">
        <v>4</v>
      </c>
      <c r="H297" s="8" t="s">
        <v>5</v>
      </c>
      <c r="I297" s="8" t="s">
        <v>6</v>
      </c>
      <c r="J297" s="8" t="s">
        <v>7</v>
      </c>
      <c r="K297" s="8" t="s">
        <v>95</v>
      </c>
      <c r="L297" s="8" t="s">
        <v>42</v>
      </c>
      <c r="M297" s="8" t="s">
        <v>43</v>
      </c>
      <c r="N297" s="8" t="s">
        <v>97</v>
      </c>
      <c r="O297" s="8" t="s">
        <v>12</v>
      </c>
      <c r="P297" s="8"/>
      <c r="Q297" s="8" t="s">
        <v>13</v>
      </c>
      <c r="R297" s="8" t="s">
        <v>0</v>
      </c>
      <c r="S297" s="8" t="s">
        <v>14</v>
      </c>
      <c r="T297" s="8" t="s">
        <v>1</v>
      </c>
      <c r="U297" s="8" t="s">
        <v>2</v>
      </c>
      <c r="V297" s="8" t="s">
        <v>3</v>
      </c>
      <c r="W297" s="8" t="s">
        <v>4</v>
      </c>
      <c r="X297" s="8" t="s">
        <v>5</v>
      </c>
      <c r="Y297" s="8" t="s">
        <v>6</v>
      </c>
      <c r="Z297" s="8" t="s">
        <v>7</v>
      </c>
      <c r="AA297" s="31"/>
      <c r="AB297" s="8" t="s">
        <v>96</v>
      </c>
      <c r="AC297" s="8" t="s">
        <v>1</v>
      </c>
      <c r="AD297" s="8" t="s">
        <v>4</v>
      </c>
      <c r="AE297" s="8" t="s">
        <v>5</v>
      </c>
      <c r="AF297" s="8" t="s">
        <v>6</v>
      </c>
      <c r="AG297" s="8" t="s">
        <v>7</v>
      </c>
      <c r="AH297" s="8" t="s">
        <v>95</v>
      </c>
      <c r="AI297" s="8" t="s">
        <v>42</v>
      </c>
      <c r="AJ297" s="8" t="s">
        <v>43</v>
      </c>
      <c r="AK297" s="8" t="s">
        <v>97</v>
      </c>
      <c r="AL297" s="58"/>
      <c r="AM297" s="8" t="s">
        <v>96</v>
      </c>
      <c r="AN297" s="8" t="s">
        <v>1</v>
      </c>
      <c r="AO297" s="8" t="s">
        <v>4</v>
      </c>
      <c r="AP297" s="8" t="s">
        <v>5</v>
      </c>
      <c r="AQ297" s="8" t="s">
        <v>6</v>
      </c>
      <c r="AR297" s="8" t="s">
        <v>7</v>
      </c>
      <c r="AS297" s="8" t="s">
        <v>95</v>
      </c>
      <c r="AT297" s="8" t="s">
        <v>42</v>
      </c>
      <c r="AU297" s="8" t="s">
        <v>43</v>
      </c>
      <c r="AV297" s="52" t="s">
        <v>97</v>
      </c>
      <c r="AW297" s="58"/>
      <c r="AX297" s="8" t="s">
        <v>96</v>
      </c>
      <c r="AY297" s="8" t="s">
        <v>1</v>
      </c>
      <c r="AZ297" s="8" t="s">
        <v>4</v>
      </c>
      <c r="BA297" s="8" t="s">
        <v>5</v>
      </c>
      <c r="BB297" s="8" t="s">
        <v>6</v>
      </c>
      <c r="BC297" s="8" t="s">
        <v>7</v>
      </c>
      <c r="BD297" s="8" t="s">
        <v>95</v>
      </c>
      <c r="BE297" s="8" t="s">
        <v>42</v>
      </c>
      <c r="BF297" s="8" t="s">
        <v>43</v>
      </c>
      <c r="BG297" s="52" t="s">
        <v>97</v>
      </c>
    </row>
    <row r="298" spans="1:59" x14ac:dyDescent="0.2">
      <c r="A298" s="17">
        <v>1</v>
      </c>
      <c r="B298" s="10" t="s">
        <v>206</v>
      </c>
      <c r="C298" s="68">
        <f>VLOOKUP(Ranking!B298,'Peers-Inc or Ho'!$C$201:$G$206,5,)</f>
        <v>0</v>
      </c>
      <c r="D298" s="69">
        <f>(VLOOKUP($B298,'PRUlink Peer Performance'!$B$4:$K$194,D$119,))*100</f>
        <v>-17.417260424132554</v>
      </c>
      <c r="E298" s="69">
        <f>(VLOOKUP($B298,'PRUlink Peer Performance'!$B$4:$K$194,E$119,))*100</f>
        <v>1.8956063963710967</v>
      </c>
      <c r="F298" s="68" t="s">
        <v>28</v>
      </c>
      <c r="G298" s="69">
        <f>(VLOOKUP($B298,'PRUlink Peer Performance'!$B$4:$K$194,G$119,))*100</f>
        <v>1.8956063963710967</v>
      </c>
      <c r="H298" s="69">
        <f>(VLOOKUP($B298,'PRUlink Peer Performance'!$B$4:$K$194,H$119,))*100</f>
        <v>11.607580367622772</v>
      </c>
      <c r="I298" s="69">
        <f>(VLOOKUP($B298,'PRUlink Peer Performance'!$B$4:$K$194,I$119,))*100</f>
        <v>-1.1625677407635426</v>
      </c>
      <c r="J298" s="69">
        <f>(VLOOKUP($B298,'PRUlink Peer Performance'!$B$4:$K$194,J$119,))*100</f>
        <v>-19.266849116328146</v>
      </c>
      <c r="K298" s="68" t="s">
        <v>28</v>
      </c>
      <c r="L298" s="69">
        <f>(VLOOKUP($B298,'PRUlink Peer Performance'!$B$4:$K$194,L$119,))*100</f>
        <v>-6.1811024226527405</v>
      </c>
      <c r="M298" s="69">
        <f>(VLOOKUP($B298,'PRUlink Peer Performance'!$B$4:$K$194,M$119,))*100</f>
        <v>-0.12369854711462569</v>
      </c>
      <c r="N298" s="68" t="s">
        <v>28</v>
      </c>
      <c r="O298" s="12">
        <v>1192.924</v>
      </c>
      <c r="P298" s="13"/>
      <c r="Q298" s="14"/>
      <c r="R298" s="15"/>
      <c r="S298" s="27"/>
      <c r="T298" s="15"/>
      <c r="U298" s="15"/>
      <c r="V298" s="15"/>
      <c r="W298" s="15"/>
      <c r="X298" s="15"/>
      <c r="Y298" s="15"/>
      <c r="Z298" s="15"/>
      <c r="AA298" s="32"/>
      <c r="AB298" s="62">
        <f t="shared" ref="AB298:AC303" si="298">IF(C298="n.a.","",IF(RANK(C298,C$298:C$304)=1,1,(RANK(C298,C$298:C$304)-1)/(COUNT(C$298:C$304)-1)*100))</f>
        <v>1</v>
      </c>
      <c r="AC298" s="62">
        <f t="shared" si="298"/>
        <v>80</v>
      </c>
      <c r="AD298" s="62">
        <f t="shared" ref="AD298:AD303" si="299">IF(G298="n.a.","",IF(RANK(G298,G$298:G$304)=1,1,(RANK(G298,G$298:G$304)-1)/(COUNT(G$298:G$304)-1)*100))</f>
        <v>20</v>
      </c>
      <c r="AE298" s="62">
        <f t="shared" ref="AE298:AK303" si="300">IF(H298="n.a.","",IF(RANK(H298,H$298:H$304)=1,1,(RANK(H298,H$298:H$304)-1)/(COUNT(H$298:H$304)-1)*100))</f>
        <v>20</v>
      </c>
      <c r="AF298" s="62">
        <f t="shared" si="300"/>
        <v>80</v>
      </c>
      <c r="AG298" s="62">
        <f>IF(J298="n.a.","",IF(RANK(J298,J$298:J$304)=1,1,(RANK(J298,J$298:J$304)-1)/(COUNT(J$298:J$304)-1)*100))</f>
        <v>20</v>
      </c>
      <c r="AH298" s="62" t="str">
        <f t="shared" si="300"/>
        <v/>
      </c>
      <c r="AI298" s="62">
        <f t="shared" si="300"/>
        <v>1</v>
      </c>
      <c r="AJ298" s="62">
        <f t="shared" si="300"/>
        <v>1</v>
      </c>
      <c r="AK298" s="62" t="str">
        <f t="shared" si="300"/>
        <v/>
      </c>
      <c r="AL298" s="64"/>
      <c r="AM298" s="62" t="str">
        <f t="shared" ref="AM298:AN301" si="301">IF($AA298="","",COUNT(C$298:C$303))</f>
        <v/>
      </c>
      <c r="AN298" s="62" t="str">
        <f t="shared" si="301"/>
        <v/>
      </c>
      <c r="AO298" s="62" t="str">
        <f t="shared" ref="AO298:AV301" si="302">IF($AA298="","",COUNT(G$298:G$303))</f>
        <v/>
      </c>
      <c r="AP298" s="62" t="str">
        <f t="shared" si="302"/>
        <v/>
      </c>
      <c r="AQ298" s="62" t="str">
        <f t="shared" si="302"/>
        <v/>
      </c>
      <c r="AR298" s="62" t="str">
        <f t="shared" si="302"/>
        <v/>
      </c>
      <c r="AS298" s="62" t="str">
        <f t="shared" si="302"/>
        <v/>
      </c>
      <c r="AT298" s="62" t="str">
        <f t="shared" si="302"/>
        <v/>
      </c>
      <c r="AU298" s="62" t="str">
        <f t="shared" si="302"/>
        <v/>
      </c>
      <c r="AV298" s="62" t="str">
        <f t="shared" si="302"/>
        <v/>
      </c>
      <c r="AW298" s="64"/>
      <c r="AX298" s="62">
        <f t="shared" ref="AX298:AY303" si="303">IF(C298="n.a.","",RANK(C298,C$298:C$304))</f>
        <v>1</v>
      </c>
      <c r="AY298" s="62">
        <f t="shared" si="303"/>
        <v>5</v>
      </c>
      <c r="AZ298" s="62">
        <f t="shared" ref="AZ298:AZ303" si="304">IF(G298="n.a.","",RANK(G298,G$298:G$304))</f>
        <v>2</v>
      </c>
      <c r="BA298" s="62">
        <f t="shared" ref="BA298:BG303" si="305">IF(H298="n.a.","",RANK(H298,H$298:H$304))</f>
        <v>2</v>
      </c>
      <c r="BB298" s="62">
        <f t="shared" si="305"/>
        <v>5</v>
      </c>
      <c r="BC298" s="62">
        <f t="shared" si="305"/>
        <v>2</v>
      </c>
      <c r="BD298" s="62" t="str">
        <f t="shared" si="305"/>
        <v/>
      </c>
      <c r="BE298" s="62">
        <f>IF(L298="n.a.","",RANK(L298,L$298:L$304))</f>
        <v>1</v>
      </c>
      <c r="BF298" s="62">
        <f t="shared" si="305"/>
        <v>1</v>
      </c>
      <c r="BG298" s="62" t="str">
        <f t="shared" si="305"/>
        <v/>
      </c>
    </row>
    <row r="299" spans="1:59" x14ac:dyDescent="0.2">
      <c r="A299" s="17">
        <v>2</v>
      </c>
      <c r="B299" s="10" t="s">
        <v>207</v>
      </c>
      <c r="C299" s="68">
        <f>VLOOKUP(Ranking!B299,'Peers-Inc or Ho'!$C$201:$G$206,5,)</f>
        <v>-0.21114388021244476</v>
      </c>
      <c r="D299" s="69">
        <f>(VLOOKUP($B299,'PRUlink Peer Performance'!$B$4:$K$194,D$119,))*100</f>
        <v>-16.954009887125242</v>
      </c>
      <c r="E299" s="69">
        <f>(VLOOKUP($B299,'PRUlink Peer Performance'!$B$4:$K$194,E$119,))*100</f>
        <v>2.0734431164090017</v>
      </c>
      <c r="F299" s="68" t="s">
        <v>28</v>
      </c>
      <c r="G299" s="69">
        <f>(VLOOKUP($B299,'PRUlink Peer Performance'!$B$4:$K$194,G$119,))*100</f>
        <v>2.0734431164090017</v>
      </c>
      <c r="H299" s="69">
        <f>(VLOOKUP($B299,'PRUlink Peer Performance'!$B$4:$K$194,H$119,))*100</f>
        <v>12.447415534134688</v>
      </c>
      <c r="I299" s="69">
        <f>(VLOOKUP($B299,'PRUlink Peer Performance'!$B$4:$K$194,I$119,))*100</f>
        <v>-0.11124603392220767</v>
      </c>
      <c r="J299" s="69">
        <f>(VLOOKUP($B299,'PRUlink Peer Performance'!$B$4:$K$194,J$119,))*100</f>
        <v>-19.930796716925926</v>
      </c>
      <c r="K299" s="68" t="s">
        <v>28</v>
      </c>
      <c r="L299" s="69">
        <f>(VLOOKUP($B299,'PRUlink Peer Performance'!$B$4:$K$194,L$119,))*100</f>
        <v>-8.3341507216563304</v>
      </c>
      <c r="M299" s="69">
        <f>(VLOOKUP($B299,'PRUlink Peer Performance'!$B$4:$K$194,M$119,))*100</f>
        <v>-1.8978990145664065</v>
      </c>
      <c r="N299" s="68" t="s">
        <v>28</v>
      </c>
      <c r="O299" s="19">
        <v>392.09100000000001</v>
      </c>
      <c r="P299" s="13"/>
      <c r="Q299" s="16"/>
      <c r="R299" s="15"/>
      <c r="S299" s="27"/>
      <c r="T299" s="15"/>
      <c r="U299" s="15"/>
      <c r="V299" s="15"/>
      <c r="W299" s="15"/>
      <c r="X299" s="15"/>
      <c r="Y299" s="15"/>
      <c r="Z299" s="15"/>
      <c r="AA299" s="32"/>
      <c r="AB299" s="62">
        <f t="shared" si="298"/>
        <v>100</v>
      </c>
      <c r="AC299" s="62">
        <f t="shared" si="298"/>
        <v>60</v>
      </c>
      <c r="AD299" s="62">
        <f t="shared" si="299"/>
        <v>1</v>
      </c>
      <c r="AE299" s="62">
        <f t="shared" si="300"/>
        <v>1</v>
      </c>
      <c r="AF299" s="62">
        <f>IF(I299="n.a.","",IF(RANK(I299,I$298:I$304)=1,1,(RANK(I299,I$298:I$304)-1)/(COUNT(I$298:I$304)-1)*100))</f>
        <v>40</v>
      </c>
      <c r="AG299" s="62">
        <f t="shared" si="300"/>
        <v>60</v>
      </c>
      <c r="AH299" s="62" t="str">
        <f t="shared" si="300"/>
        <v/>
      </c>
      <c r="AI299" s="62">
        <f t="shared" si="300"/>
        <v>75</v>
      </c>
      <c r="AJ299" s="62">
        <f t="shared" si="300"/>
        <v>100</v>
      </c>
      <c r="AK299" s="62" t="str">
        <f t="shared" si="300"/>
        <v/>
      </c>
      <c r="AL299" s="64"/>
      <c r="AM299" s="62" t="str">
        <f>IF($AA299="","",COUNT(C$298:C$303))</f>
        <v/>
      </c>
      <c r="AN299" s="62" t="str">
        <f>IF($AA299="","",COUNT(D$298:D$303))</f>
        <v/>
      </c>
      <c r="AO299" s="62" t="str">
        <f t="shared" ref="AO299:AV299" si="306">IF($AA299="","",COUNT(G$298:G$303))</f>
        <v/>
      </c>
      <c r="AP299" s="62" t="str">
        <f t="shared" si="306"/>
        <v/>
      </c>
      <c r="AQ299" s="62" t="str">
        <f t="shared" si="306"/>
        <v/>
      </c>
      <c r="AR299" s="62" t="str">
        <f t="shared" si="306"/>
        <v/>
      </c>
      <c r="AS299" s="62" t="str">
        <f t="shared" si="306"/>
        <v/>
      </c>
      <c r="AT299" s="62" t="str">
        <f t="shared" si="306"/>
        <v/>
      </c>
      <c r="AU299" s="62" t="str">
        <f t="shared" si="306"/>
        <v/>
      </c>
      <c r="AV299" s="62" t="str">
        <f t="shared" si="306"/>
        <v/>
      </c>
      <c r="AW299" s="64"/>
      <c r="AX299" s="62">
        <f t="shared" si="303"/>
        <v>3</v>
      </c>
      <c r="AY299" s="62">
        <f t="shared" si="303"/>
        <v>4</v>
      </c>
      <c r="AZ299" s="62">
        <f t="shared" si="304"/>
        <v>1</v>
      </c>
      <c r="BA299" s="62">
        <f t="shared" si="305"/>
        <v>1</v>
      </c>
      <c r="BB299" s="62">
        <f t="shared" si="305"/>
        <v>3</v>
      </c>
      <c r="BC299" s="62">
        <f t="shared" si="305"/>
        <v>4</v>
      </c>
      <c r="BD299" s="62" t="str">
        <f t="shared" si="305"/>
        <v/>
      </c>
      <c r="BE299" s="62">
        <f t="shared" si="305"/>
        <v>4</v>
      </c>
      <c r="BF299" s="62">
        <f t="shared" si="305"/>
        <v>5</v>
      </c>
      <c r="BG299" s="62" t="str">
        <f t="shared" si="305"/>
        <v/>
      </c>
    </row>
    <row r="300" spans="1:59" x14ac:dyDescent="0.2">
      <c r="A300" s="17">
        <v>3</v>
      </c>
      <c r="B300" s="10" t="s">
        <v>1957</v>
      </c>
      <c r="C300" s="68" t="s">
        <v>28</v>
      </c>
      <c r="D300" s="69">
        <f>(VLOOKUP($B300,'PRUlink Peer Performance'!$B$4:$K$194,D$119,))*100</f>
        <v>-17.759064786511392</v>
      </c>
      <c r="E300" s="69">
        <f>(VLOOKUP($B300,'PRUlink Peer Performance'!$B$4:$K$194,E$119,))*100</f>
        <v>1.5176617617610466</v>
      </c>
      <c r="F300" s="68" t="s">
        <v>28</v>
      </c>
      <c r="G300" s="69">
        <f>(VLOOKUP($B300,'PRUlink Peer Performance'!$B$4:$K$194,G$119,))*100</f>
        <v>1.5176617617610466</v>
      </c>
      <c r="H300" s="69">
        <f>(VLOOKUP($B300,'PRUlink Peer Performance'!$B$4:$K$194,H$119,))*100</f>
        <v>11.063249602161008</v>
      </c>
      <c r="I300" s="69">
        <f>(VLOOKUP($B300,'PRUlink Peer Performance'!$B$4:$K$194,I$119,))*100</f>
        <v>-2.7762617701751924</v>
      </c>
      <c r="J300" s="69">
        <f>(VLOOKUP($B300,'PRUlink Peer Performance'!$B$4:$K$194,J$119,))*100</f>
        <v>-19.608254659213408</v>
      </c>
      <c r="K300" s="68" t="s">
        <v>28</v>
      </c>
      <c r="L300" s="69">
        <f>(VLOOKUP($B300,'PRUlink Peer Performance'!$B$4:$K$194,L$119,))*100</f>
        <v>-7.9222855316166569</v>
      </c>
      <c r="M300" s="69">
        <f>(VLOOKUP($B300,'PRUlink Peer Performance'!$B$4:$K$194,M$119,))*100</f>
        <v>-1.7441914806286096</v>
      </c>
      <c r="N300" s="68" t="s">
        <v>28</v>
      </c>
      <c r="O300" s="19">
        <v>86.870220000000003</v>
      </c>
      <c r="P300" s="13"/>
      <c r="Q300" s="16"/>
      <c r="R300" s="15"/>
      <c r="S300" s="27"/>
      <c r="T300" s="15"/>
      <c r="U300" s="15"/>
      <c r="V300" s="15"/>
      <c r="W300" s="15"/>
      <c r="X300" s="15"/>
      <c r="Y300" s="15"/>
      <c r="Z300" s="15"/>
      <c r="AA300" s="32"/>
      <c r="AB300" s="62" t="str">
        <f t="shared" si="298"/>
        <v/>
      </c>
      <c r="AC300" s="62">
        <f t="shared" si="298"/>
        <v>100</v>
      </c>
      <c r="AD300" s="62">
        <f t="shared" si="299"/>
        <v>100</v>
      </c>
      <c r="AE300" s="62">
        <f t="shared" si="300"/>
        <v>40</v>
      </c>
      <c r="AF300" s="62">
        <f t="shared" si="300"/>
        <v>100</v>
      </c>
      <c r="AG300" s="62">
        <f t="shared" si="300"/>
        <v>40</v>
      </c>
      <c r="AH300" s="62" t="str">
        <f t="shared" si="300"/>
        <v/>
      </c>
      <c r="AI300" s="62">
        <f t="shared" si="300"/>
        <v>25</v>
      </c>
      <c r="AJ300" s="62">
        <f t="shared" si="300"/>
        <v>75</v>
      </c>
      <c r="AK300" s="62" t="str">
        <f t="shared" si="300"/>
        <v/>
      </c>
      <c r="AL300" s="64"/>
      <c r="AM300" s="62" t="str">
        <f t="shared" si="301"/>
        <v/>
      </c>
      <c r="AN300" s="62" t="str">
        <f t="shared" si="301"/>
        <v/>
      </c>
      <c r="AO300" s="62" t="str">
        <f t="shared" si="302"/>
        <v/>
      </c>
      <c r="AP300" s="62" t="str">
        <f t="shared" si="302"/>
        <v/>
      </c>
      <c r="AQ300" s="62" t="str">
        <f t="shared" si="302"/>
        <v/>
      </c>
      <c r="AR300" s="62" t="str">
        <f t="shared" si="302"/>
        <v/>
      </c>
      <c r="AS300" s="62" t="str">
        <f t="shared" si="302"/>
        <v/>
      </c>
      <c r="AT300" s="62" t="str">
        <f t="shared" si="302"/>
        <v/>
      </c>
      <c r="AU300" s="62" t="str">
        <f t="shared" si="302"/>
        <v/>
      </c>
      <c r="AV300" s="62" t="str">
        <f t="shared" si="302"/>
        <v/>
      </c>
      <c r="AW300" s="64"/>
      <c r="AX300" s="62" t="str">
        <f t="shared" si="303"/>
        <v/>
      </c>
      <c r="AY300" s="62">
        <f t="shared" si="303"/>
        <v>6</v>
      </c>
      <c r="AZ300" s="62">
        <f t="shared" si="304"/>
        <v>6</v>
      </c>
      <c r="BA300" s="62">
        <f t="shared" si="305"/>
        <v>3</v>
      </c>
      <c r="BB300" s="62">
        <f t="shared" si="305"/>
        <v>6</v>
      </c>
      <c r="BC300" s="62">
        <f t="shared" si="305"/>
        <v>3</v>
      </c>
      <c r="BD300" s="62" t="str">
        <f t="shared" si="305"/>
        <v/>
      </c>
      <c r="BE300" s="62">
        <f t="shared" si="305"/>
        <v>2</v>
      </c>
      <c r="BF300" s="62">
        <f t="shared" si="305"/>
        <v>4</v>
      </c>
      <c r="BG300" s="62" t="str">
        <f t="shared" si="305"/>
        <v/>
      </c>
    </row>
    <row r="301" spans="1:59" x14ac:dyDescent="0.2">
      <c r="A301" s="17">
        <v>4</v>
      </c>
      <c r="B301" s="10" t="s">
        <v>1757</v>
      </c>
      <c r="C301" s="68" t="s">
        <v>28</v>
      </c>
      <c r="D301" s="69">
        <f>(VLOOKUP($B301,'PRUlink Peer Performance'!$B$4:$K$194,D$119,))*100</f>
        <v>-16.702156107320075</v>
      </c>
      <c r="E301" s="69">
        <f>(VLOOKUP($B301,'PRUlink Peer Performance'!$B$4:$K$194,E$119,))*100</f>
        <v>1.6878453372668023</v>
      </c>
      <c r="F301" s="68" t="s">
        <v>28</v>
      </c>
      <c r="G301" s="69">
        <f>(VLOOKUP($B301,'PRUlink Peer Performance'!$B$4:$K$194,G$119,))*100</f>
        <v>1.6878453372668023</v>
      </c>
      <c r="H301" s="69">
        <f>(VLOOKUP($B301,'PRUlink Peer Performance'!$B$4:$K$194,H$119,))*100</f>
        <v>9.8478417031280685</v>
      </c>
      <c r="I301" s="69">
        <f>(VLOOKUP($B301,'PRUlink Peer Performance'!$B$4:$K$194,I$119,))*100</f>
        <v>-0.23605048396280193</v>
      </c>
      <c r="J301" s="69">
        <f>(VLOOKUP($B301,'PRUlink Peer Performance'!$B$4:$K$194,J$119,))*100</f>
        <v>-20.89446952595938</v>
      </c>
      <c r="K301" s="68" t="s">
        <v>28</v>
      </c>
      <c r="L301" s="68" t="s">
        <v>28</v>
      </c>
      <c r="M301" s="68" t="s">
        <v>28</v>
      </c>
      <c r="N301" s="68" t="s">
        <v>28</v>
      </c>
      <c r="O301" s="19">
        <v>798.68319999999994</v>
      </c>
      <c r="P301" s="13"/>
      <c r="Q301" s="16"/>
      <c r="R301" s="15"/>
      <c r="S301" s="27"/>
      <c r="T301" s="15"/>
      <c r="U301" s="15"/>
      <c r="V301" s="15"/>
      <c r="W301" s="15"/>
      <c r="X301" s="15"/>
      <c r="Y301" s="15"/>
      <c r="Z301" s="15"/>
      <c r="AA301" s="32"/>
      <c r="AB301" s="62" t="str">
        <f t="shared" si="298"/>
        <v/>
      </c>
      <c r="AC301" s="62">
        <f t="shared" si="298"/>
        <v>40</v>
      </c>
      <c r="AD301" s="62">
        <f t="shared" si="299"/>
        <v>40</v>
      </c>
      <c r="AE301" s="62">
        <f>IF(H301="n.a.","",IF(RANK(H301,H$298:H$304)=1,1,(RANK(H301,H$298:H$304)-1)/(COUNT(H$298:H$304)-1)*100))</f>
        <v>100</v>
      </c>
      <c r="AF301" s="62">
        <f t="shared" si="300"/>
        <v>60</v>
      </c>
      <c r="AG301" s="62">
        <f t="shared" si="300"/>
        <v>100</v>
      </c>
      <c r="AH301" s="62" t="str">
        <f t="shared" si="300"/>
        <v/>
      </c>
      <c r="AI301" s="62" t="str">
        <f t="shared" si="300"/>
        <v/>
      </c>
      <c r="AJ301" s="62" t="str">
        <f t="shared" si="300"/>
        <v/>
      </c>
      <c r="AK301" s="62" t="str">
        <f t="shared" si="300"/>
        <v/>
      </c>
      <c r="AL301" s="64"/>
      <c r="AM301" s="62" t="str">
        <f t="shared" si="301"/>
        <v/>
      </c>
      <c r="AN301" s="62" t="str">
        <f t="shared" si="301"/>
        <v/>
      </c>
      <c r="AO301" s="62" t="str">
        <f t="shared" si="302"/>
        <v/>
      </c>
      <c r="AP301" s="62" t="str">
        <f t="shared" si="302"/>
        <v/>
      </c>
      <c r="AQ301" s="62" t="str">
        <f t="shared" si="302"/>
        <v/>
      </c>
      <c r="AR301" s="62" t="str">
        <f t="shared" si="302"/>
        <v/>
      </c>
      <c r="AS301" s="62" t="str">
        <f t="shared" si="302"/>
        <v/>
      </c>
      <c r="AT301" s="62" t="str">
        <f t="shared" si="302"/>
        <v/>
      </c>
      <c r="AU301" s="62" t="str">
        <f t="shared" si="302"/>
        <v/>
      </c>
      <c r="AV301" s="62" t="str">
        <f t="shared" si="302"/>
        <v/>
      </c>
      <c r="AW301" s="64"/>
      <c r="AX301" s="62" t="str">
        <f t="shared" si="303"/>
        <v/>
      </c>
      <c r="AY301" s="62">
        <f t="shared" si="303"/>
        <v>3</v>
      </c>
      <c r="AZ301" s="62">
        <f t="shared" si="304"/>
        <v>3</v>
      </c>
      <c r="BA301" s="62">
        <f t="shared" si="305"/>
        <v>6</v>
      </c>
      <c r="BB301" s="62">
        <f t="shared" si="305"/>
        <v>4</v>
      </c>
      <c r="BC301" s="62">
        <f t="shared" si="305"/>
        <v>6</v>
      </c>
      <c r="BD301" s="62" t="str">
        <f t="shared" si="305"/>
        <v/>
      </c>
      <c r="BE301" s="62" t="str">
        <f t="shared" si="305"/>
        <v/>
      </c>
      <c r="BF301" s="62" t="str">
        <f t="shared" si="305"/>
        <v/>
      </c>
      <c r="BG301" s="62" t="str">
        <f t="shared" si="305"/>
        <v/>
      </c>
    </row>
    <row r="302" spans="1:59" x14ac:dyDescent="0.2">
      <c r="A302" s="17">
        <v>5</v>
      </c>
      <c r="B302" s="10" t="s">
        <v>1758</v>
      </c>
      <c r="C302" s="68" t="s">
        <v>28</v>
      </c>
      <c r="D302" s="69">
        <f>(VLOOKUP($B302,'PRUlink Peer Performance'!$B$4:$K$194,D$119,))*100</f>
        <v>-16.205271334603466</v>
      </c>
      <c r="E302" s="69">
        <f>(VLOOKUP($B302,'PRUlink Peer Performance'!$B$4:$K$194,E$119,))*100</f>
        <v>1.6691946617768183</v>
      </c>
      <c r="F302" s="68" t="s">
        <v>28</v>
      </c>
      <c r="G302" s="69">
        <f>(VLOOKUP($B302,'PRUlink Peer Performance'!$B$4:$K$194,G$119,))*100</f>
        <v>1.6691946617768183</v>
      </c>
      <c r="H302" s="69">
        <f>(VLOOKUP($B302,'PRUlink Peer Performance'!$B$4:$K$194,H$119,))*100</f>
        <v>9.9354264923267053</v>
      </c>
      <c r="I302" s="69">
        <f>(VLOOKUP($B302,'PRUlink Peer Performance'!$B$4:$K$194,I$119,))*100</f>
        <v>0.13059761793177138</v>
      </c>
      <c r="J302" s="69">
        <f>(VLOOKUP($B302,'PRUlink Peer Performance'!$B$4:$K$194,J$119,))*100</f>
        <v>-20.392561834150136</v>
      </c>
      <c r="K302" s="68" t="s">
        <v>28</v>
      </c>
      <c r="L302" s="69">
        <f>(VLOOKUP($B302,'PRUlink Peer Performance'!$B$4:$K$194,L$119,))*100</f>
        <v>-8.052645289324456</v>
      </c>
      <c r="M302" s="69">
        <f>(VLOOKUP($B302,'PRUlink Peer Performance'!$B$4:$K$194,M$119,))*100</f>
        <v>-0.5621944138093804</v>
      </c>
      <c r="N302" s="68" t="s">
        <v>28</v>
      </c>
      <c r="O302" s="19">
        <v>1044.6030000000001</v>
      </c>
      <c r="P302" s="13"/>
      <c r="Q302" s="16"/>
      <c r="R302" s="15"/>
      <c r="S302" s="27"/>
      <c r="T302" s="15"/>
      <c r="U302" s="15"/>
      <c r="V302" s="15"/>
      <c r="W302" s="15"/>
      <c r="X302" s="15"/>
      <c r="Y302" s="15"/>
      <c r="Z302" s="15"/>
      <c r="AA302" s="32"/>
      <c r="AB302" s="62" t="str">
        <f t="shared" si="298"/>
        <v/>
      </c>
      <c r="AC302" s="62">
        <f>IF(D302="n.a.","",IF(RANK(D302,D$298:D$304)=1,1,(RANK(D302,D$298:D$304)-1)/(COUNT(D$298:D$304)-1)*100))</f>
        <v>20</v>
      </c>
      <c r="AD302" s="62">
        <f t="shared" si="299"/>
        <v>60</v>
      </c>
      <c r="AE302" s="62">
        <f t="shared" si="300"/>
        <v>80</v>
      </c>
      <c r="AF302" s="62">
        <f t="shared" si="300"/>
        <v>20</v>
      </c>
      <c r="AG302" s="62">
        <f t="shared" si="300"/>
        <v>80</v>
      </c>
      <c r="AH302" s="62" t="str">
        <f t="shared" si="300"/>
        <v/>
      </c>
      <c r="AI302" s="62">
        <f t="shared" si="300"/>
        <v>50</v>
      </c>
      <c r="AJ302" s="62">
        <f t="shared" si="300"/>
        <v>25</v>
      </c>
      <c r="AK302" s="62" t="str">
        <f t="shared" si="300"/>
        <v/>
      </c>
      <c r="AL302" s="64"/>
      <c r="AM302" s="62" t="str">
        <f>IF($AA302="","",COUNT(C$298:C$303))</f>
        <v/>
      </c>
      <c r="AN302" s="62" t="str">
        <f>IF($AA302="","",COUNT(D$298:D$303))</f>
        <v/>
      </c>
      <c r="AO302" s="62" t="str">
        <f t="shared" ref="AO302:AV303" si="307">IF($AA302="","",COUNT(G$298:G$303))</f>
        <v/>
      </c>
      <c r="AP302" s="62" t="str">
        <f t="shared" si="307"/>
        <v/>
      </c>
      <c r="AQ302" s="62" t="str">
        <f t="shared" si="307"/>
        <v/>
      </c>
      <c r="AR302" s="62" t="str">
        <f t="shared" si="307"/>
        <v/>
      </c>
      <c r="AS302" s="62" t="str">
        <f t="shared" si="307"/>
        <v/>
      </c>
      <c r="AT302" s="62" t="str">
        <f t="shared" si="307"/>
        <v/>
      </c>
      <c r="AU302" s="62" t="str">
        <f t="shared" si="307"/>
        <v/>
      </c>
      <c r="AV302" s="62" t="str">
        <f t="shared" si="307"/>
        <v/>
      </c>
      <c r="AW302" s="64"/>
      <c r="AX302" s="62" t="str">
        <f t="shared" si="303"/>
        <v/>
      </c>
      <c r="AY302" s="62">
        <f t="shared" si="303"/>
        <v>2</v>
      </c>
      <c r="AZ302" s="62">
        <f t="shared" si="304"/>
        <v>4</v>
      </c>
      <c r="BA302" s="62">
        <f t="shared" si="305"/>
        <v>5</v>
      </c>
      <c r="BB302" s="62">
        <f t="shared" si="305"/>
        <v>2</v>
      </c>
      <c r="BC302" s="62">
        <f t="shared" si="305"/>
        <v>5</v>
      </c>
      <c r="BD302" s="62" t="str">
        <f t="shared" si="305"/>
        <v/>
      </c>
      <c r="BE302" s="62">
        <f t="shared" si="305"/>
        <v>3</v>
      </c>
      <c r="BF302" s="62">
        <f t="shared" si="305"/>
        <v>2</v>
      </c>
      <c r="BG302" s="62" t="str">
        <f t="shared" si="305"/>
        <v/>
      </c>
    </row>
    <row r="303" spans="1:59" x14ac:dyDescent="0.2">
      <c r="A303" s="17">
        <v>6</v>
      </c>
      <c r="B303" s="26" t="s">
        <v>1309</v>
      </c>
      <c r="C303" s="25">
        <f>VLOOKUP(Ranking!B303,'Peers-Inc or Ho'!$C$201:$G$206,5,)</f>
        <v>-0.13553999999999997</v>
      </c>
      <c r="D303" s="25">
        <f>(VLOOKUP($B303,'PRUlink Peer Performance'!$B$4:$K$194,D$119,))*100</f>
        <v>-16.089824990213401</v>
      </c>
      <c r="E303" s="25">
        <f>(VLOOKUP($B303,'PRUlink Peer Performance'!$B$4:$K$194,E$119,))*100</f>
        <v>1.66462300164265</v>
      </c>
      <c r="F303" s="25" t="s">
        <v>28</v>
      </c>
      <c r="G303" s="25">
        <f>(VLOOKUP($B303,'PRUlink Peer Performance'!$B$4:$K$194,G$119,))*100</f>
        <v>1.66462300164265</v>
      </c>
      <c r="H303" s="25">
        <f>(VLOOKUP($B303,'PRUlink Peer Performance'!$B$4:$K$194,H$119,))*100</f>
        <v>10.226887910599499</v>
      </c>
      <c r="I303" s="25">
        <f>(VLOOKUP($B303,'PRUlink Peer Performance'!$B$4:$K$194,I$119,))*100</f>
        <v>1.348078785922</v>
      </c>
      <c r="J303" s="25">
        <f>(VLOOKUP($B303,'PRUlink Peer Performance'!$B$4:$K$194,J$119,))*100</f>
        <v>-19.2456124230449</v>
      </c>
      <c r="K303" s="25" t="s">
        <v>28</v>
      </c>
      <c r="L303" s="25">
        <f>(VLOOKUP($B303,'PRUlink Peer Performance'!$B$4:$K$194,L$119,))*100</f>
        <v>-8.7358654891531806</v>
      </c>
      <c r="M303" s="25">
        <f>(VLOOKUP($B303,'PRUlink Peer Performance'!$B$4:$K$194,M$119,))*100</f>
        <v>-0.99030147055955109</v>
      </c>
      <c r="N303" s="25" t="s">
        <v>28</v>
      </c>
      <c r="O303" s="19">
        <v>152.61860000000001</v>
      </c>
      <c r="P303" s="13"/>
      <c r="Q303" s="16"/>
      <c r="R303" s="15"/>
      <c r="S303" s="27"/>
      <c r="T303" s="15"/>
      <c r="U303" s="15"/>
      <c r="V303" s="15"/>
      <c r="W303" s="15"/>
      <c r="X303" s="15"/>
      <c r="Y303" s="15"/>
      <c r="Z303" s="15"/>
      <c r="AA303" s="26" t="s">
        <v>211</v>
      </c>
      <c r="AB303" s="65">
        <f t="shared" si="298"/>
        <v>50</v>
      </c>
      <c r="AC303" s="65">
        <f>IF(D303="n.a.","",IF(RANK(D303,D$298:D$304)=1,1,(RANK(D303,D$298:D$304)-1)/(COUNT(D$298:D$304)-1)*100))</f>
        <v>1</v>
      </c>
      <c r="AD303" s="65">
        <f t="shared" si="299"/>
        <v>80</v>
      </c>
      <c r="AE303" s="65">
        <f t="shared" si="300"/>
        <v>60</v>
      </c>
      <c r="AF303" s="65">
        <f t="shared" si="300"/>
        <v>1</v>
      </c>
      <c r="AG303" s="65">
        <f t="shared" si="300"/>
        <v>1</v>
      </c>
      <c r="AH303" s="65" t="str">
        <f t="shared" si="300"/>
        <v/>
      </c>
      <c r="AI303" s="65">
        <f t="shared" si="300"/>
        <v>100</v>
      </c>
      <c r="AJ303" s="65">
        <f t="shared" si="300"/>
        <v>50</v>
      </c>
      <c r="AK303" s="65" t="str">
        <f t="shared" si="300"/>
        <v/>
      </c>
      <c r="AL303" s="64"/>
      <c r="AM303" s="65">
        <f>IF($AA303="","",COUNT(C$298:C$303))</f>
        <v>3</v>
      </c>
      <c r="AN303" s="66">
        <f>IF($AA303="","",COUNT(D$298:D$303))</f>
        <v>6</v>
      </c>
      <c r="AO303" s="66">
        <f t="shared" si="307"/>
        <v>6</v>
      </c>
      <c r="AP303" s="66">
        <f t="shared" si="307"/>
        <v>6</v>
      </c>
      <c r="AQ303" s="66">
        <f t="shared" si="307"/>
        <v>6</v>
      </c>
      <c r="AR303" s="66">
        <f t="shared" si="307"/>
        <v>6</v>
      </c>
      <c r="AS303" s="66">
        <f t="shared" si="307"/>
        <v>0</v>
      </c>
      <c r="AT303" s="63">
        <f t="shared" si="307"/>
        <v>5</v>
      </c>
      <c r="AU303" s="66">
        <f t="shared" si="307"/>
        <v>5</v>
      </c>
      <c r="AV303" s="67">
        <f t="shared" si="307"/>
        <v>0</v>
      </c>
      <c r="AW303" s="64"/>
      <c r="AX303" s="65">
        <f t="shared" si="303"/>
        <v>2</v>
      </c>
      <c r="AY303" s="65">
        <f t="shared" si="303"/>
        <v>1</v>
      </c>
      <c r="AZ303" s="65">
        <f t="shared" si="304"/>
        <v>5</v>
      </c>
      <c r="BA303" s="65">
        <f t="shared" si="305"/>
        <v>4</v>
      </c>
      <c r="BB303" s="65">
        <f t="shared" si="305"/>
        <v>1</v>
      </c>
      <c r="BC303" s="65">
        <f t="shared" si="305"/>
        <v>1</v>
      </c>
      <c r="BD303" s="65" t="str">
        <f t="shared" si="305"/>
        <v/>
      </c>
      <c r="BE303" s="65">
        <f t="shared" si="305"/>
        <v>5</v>
      </c>
      <c r="BF303" s="65">
        <f t="shared" si="305"/>
        <v>3</v>
      </c>
      <c r="BG303" s="65" t="str">
        <f t="shared" si="305"/>
        <v/>
      </c>
    </row>
    <row r="304" spans="1:59" x14ac:dyDescent="0.2">
      <c r="A304" s="17"/>
      <c r="B304" s="10"/>
      <c r="C304" s="50"/>
      <c r="D304" s="11"/>
      <c r="E304" s="50"/>
      <c r="F304" s="50"/>
      <c r="G304" s="11"/>
      <c r="H304" s="11"/>
      <c r="I304" s="11"/>
      <c r="J304" s="11"/>
      <c r="K304" s="50"/>
      <c r="L304" s="11"/>
      <c r="M304" s="11"/>
      <c r="N304" s="50"/>
      <c r="O304" s="19">
        <v>316.48599999999999</v>
      </c>
      <c r="P304" s="13"/>
      <c r="Q304" s="16"/>
      <c r="R304" s="15"/>
      <c r="S304" s="27"/>
      <c r="T304" s="15"/>
      <c r="U304" s="15"/>
      <c r="V304" s="15"/>
      <c r="W304" s="15"/>
      <c r="X304" s="15"/>
      <c r="Y304" s="15"/>
      <c r="Z304" s="15"/>
      <c r="AA304" s="32"/>
      <c r="AB304" s="59"/>
      <c r="AC304" s="62"/>
      <c r="AD304" s="59"/>
      <c r="AE304" s="59"/>
      <c r="AF304" s="59"/>
      <c r="AG304" s="59"/>
      <c r="AH304" s="59"/>
      <c r="AI304" s="59"/>
      <c r="AJ304" s="59"/>
      <c r="AK304" s="59"/>
      <c r="AL304" s="60"/>
      <c r="AM304" s="59"/>
      <c r="AN304" s="61"/>
      <c r="AO304" s="61"/>
      <c r="AP304" s="61"/>
      <c r="AQ304" s="61"/>
      <c r="AR304" s="61"/>
      <c r="AS304" s="61"/>
      <c r="AT304" s="61"/>
      <c r="AU304" s="61"/>
      <c r="AV304" s="61"/>
      <c r="AW304" s="60"/>
      <c r="AX304" s="59"/>
      <c r="AY304" s="61"/>
      <c r="AZ304" s="61"/>
      <c r="BA304" s="61"/>
      <c r="BB304" s="61"/>
      <c r="BC304" s="61"/>
      <c r="BD304" s="61"/>
      <c r="BE304" s="61"/>
      <c r="BF304" s="61"/>
      <c r="BG304" s="61"/>
    </row>
    <row r="305" spans="1:59" x14ac:dyDescent="0.2">
      <c r="A305" s="42" t="s">
        <v>211</v>
      </c>
      <c r="B305" s="45" t="s">
        <v>102</v>
      </c>
      <c r="C305" s="46">
        <f>AVERAGE(C298:C304)</f>
        <v>-0.11556129340414824</v>
      </c>
      <c r="D305" s="46">
        <f>AVERAGE(D298:D304)</f>
        <v>-16.854597921651024</v>
      </c>
      <c r="E305" s="46">
        <f>AVERAGE(E298:E304)</f>
        <v>1.7513957125379023</v>
      </c>
      <c r="F305" s="46"/>
      <c r="G305" s="46">
        <f>AVERAGE(G298:G304)</f>
        <v>1.7513957125379023</v>
      </c>
      <c r="H305" s="46">
        <f>AVERAGE(H298:H304)</f>
        <v>10.854733601662124</v>
      </c>
      <c r="I305" s="46">
        <f>AVERAGE(I298:I304)</f>
        <v>-0.46790827082832886</v>
      </c>
      <c r="J305" s="46">
        <f>AVERAGE(J298:J304)</f>
        <v>-19.889757379270318</v>
      </c>
      <c r="K305" s="46"/>
      <c r="L305" s="46">
        <f>AVERAGE(L298:L304)</f>
        <v>-7.8452098908806729</v>
      </c>
      <c r="M305" s="46">
        <f>AVERAGE(M298:M304)</f>
        <v>-1.0636569853357147</v>
      </c>
      <c r="N305" s="46"/>
      <c r="O305" s="19">
        <v>907.86919999999998</v>
      </c>
      <c r="P305" s="13"/>
      <c r="Q305" s="16"/>
      <c r="R305" s="15"/>
      <c r="S305" s="27"/>
      <c r="T305" s="15"/>
      <c r="U305" s="15"/>
      <c r="V305" s="15"/>
      <c r="W305" s="15"/>
      <c r="X305" s="15"/>
      <c r="Y305" s="15"/>
      <c r="Z305" s="15"/>
      <c r="AA305" s="32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57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57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</row>
    <row r="306" spans="1:59" x14ac:dyDescent="0.2">
      <c r="C306" s="49"/>
      <c r="D306" s="49"/>
      <c r="E306" s="49"/>
      <c r="F306" s="49"/>
      <c r="G306" s="49"/>
      <c r="H306" s="49"/>
    </row>
    <row r="307" spans="1:59" ht="15.75" x14ac:dyDescent="0.25">
      <c r="A307" s="5" t="s">
        <v>1247</v>
      </c>
      <c r="B307" s="6"/>
      <c r="C307" s="34" t="s">
        <v>41</v>
      </c>
      <c r="D307" s="34"/>
      <c r="E307" s="34"/>
      <c r="F307" s="35"/>
      <c r="G307" s="35"/>
      <c r="H307" s="34"/>
      <c r="I307" s="34"/>
      <c r="J307" s="34"/>
      <c r="K307" s="34"/>
      <c r="L307" s="34"/>
      <c r="M307" s="34"/>
      <c r="N307" s="34"/>
      <c r="V307" s="1"/>
      <c r="W307" s="1"/>
      <c r="X307" s="1"/>
      <c r="Y307" s="1"/>
      <c r="Z307" s="1"/>
      <c r="AB307" s="36" t="s">
        <v>40</v>
      </c>
      <c r="AC307" s="37"/>
      <c r="AD307" s="37"/>
      <c r="AE307" s="37"/>
      <c r="AF307" s="37"/>
      <c r="AG307" s="38"/>
      <c r="AH307" s="37"/>
      <c r="AI307" s="36"/>
      <c r="AJ307" s="37"/>
      <c r="AK307" s="37"/>
      <c r="AL307" s="55"/>
      <c r="AM307" s="36"/>
      <c r="AN307" s="53"/>
      <c r="AO307" s="53"/>
      <c r="AP307" s="53"/>
      <c r="AQ307" s="53" t="s">
        <v>120</v>
      </c>
      <c r="AR307" s="53"/>
      <c r="AS307" s="53"/>
      <c r="AT307" s="53"/>
      <c r="AU307" s="53"/>
      <c r="AV307" s="54"/>
      <c r="AW307" s="55"/>
      <c r="AX307" s="36"/>
      <c r="AY307" s="53"/>
      <c r="AZ307" s="53"/>
      <c r="BA307" s="53"/>
      <c r="BB307" s="53" t="s">
        <v>119</v>
      </c>
      <c r="BC307" s="53"/>
      <c r="BD307" s="53"/>
      <c r="BE307" s="53"/>
      <c r="BF307" s="53"/>
      <c r="BG307" s="54"/>
    </row>
    <row r="308" spans="1:59" ht="15.75" x14ac:dyDescent="0.25">
      <c r="A308" s="8" t="s">
        <v>9</v>
      </c>
      <c r="B308" s="8" t="s">
        <v>10</v>
      </c>
      <c r="C308" s="8" t="s">
        <v>11</v>
      </c>
      <c r="D308" s="8" t="s">
        <v>1</v>
      </c>
      <c r="E308" s="8" t="s">
        <v>2</v>
      </c>
      <c r="F308" s="8" t="s">
        <v>3</v>
      </c>
      <c r="G308" s="8" t="s">
        <v>4</v>
      </c>
      <c r="H308" s="8" t="s">
        <v>5</v>
      </c>
      <c r="I308" s="8" t="s">
        <v>6</v>
      </c>
      <c r="J308" s="8" t="s">
        <v>7</v>
      </c>
      <c r="K308" s="8" t="s">
        <v>95</v>
      </c>
      <c r="L308" s="8" t="s">
        <v>42</v>
      </c>
      <c r="M308" s="8" t="s">
        <v>43</v>
      </c>
      <c r="N308" s="8" t="s">
        <v>97</v>
      </c>
      <c r="O308" s="8" t="s">
        <v>12</v>
      </c>
      <c r="P308" s="8"/>
      <c r="Q308" s="8" t="s">
        <v>13</v>
      </c>
      <c r="R308" s="8" t="s">
        <v>0</v>
      </c>
      <c r="S308" s="8" t="s">
        <v>14</v>
      </c>
      <c r="T308" s="8" t="s">
        <v>1</v>
      </c>
      <c r="U308" s="8" t="s">
        <v>2</v>
      </c>
      <c r="V308" s="8" t="s">
        <v>3</v>
      </c>
      <c r="W308" s="8" t="s">
        <v>4</v>
      </c>
      <c r="X308" s="8" t="s">
        <v>5</v>
      </c>
      <c r="Y308" s="8" t="s">
        <v>6</v>
      </c>
      <c r="Z308" s="8" t="s">
        <v>7</v>
      </c>
      <c r="AA308" s="31"/>
      <c r="AB308" s="8" t="s">
        <v>96</v>
      </c>
      <c r="AC308" s="8" t="s">
        <v>1</v>
      </c>
      <c r="AD308" s="8" t="s">
        <v>4</v>
      </c>
      <c r="AE308" s="8" t="s">
        <v>5</v>
      </c>
      <c r="AF308" s="8" t="s">
        <v>6</v>
      </c>
      <c r="AG308" s="8" t="s">
        <v>7</v>
      </c>
      <c r="AH308" s="8" t="s">
        <v>95</v>
      </c>
      <c r="AI308" s="8" t="s">
        <v>42</v>
      </c>
      <c r="AJ308" s="8" t="s">
        <v>43</v>
      </c>
      <c r="AK308" s="8" t="s">
        <v>97</v>
      </c>
      <c r="AL308" s="58"/>
      <c r="AM308" s="8" t="s">
        <v>96</v>
      </c>
      <c r="AN308" s="8" t="s">
        <v>1</v>
      </c>
      <c r="AO308" s="8" t="s">
        <v>4</v>
      </c>
      <c r="AP308" s="8" t="s">
        <v>5</v>
      </c>
      <c r="AQ308" s="8" t="s">
        <v>6</v>
      </c>
      <c r="AR308" s="8" t="s">
        <v>7</v>
      </c>
      <c r="AS308" s="8" t="s">
        <v>95</v>
      </c>
      <c r="AT308" s="8" t="s">
        <v>42</v>
      </c>
      <c r="AU308" s="8" t="s">
        <v>43</v>
      </c>
      <c r="AV308" s="52" t="s">
        <v>97</v>
      </c>
      <c r="AW308" s="58"/>
      <c r="AX308" s="8" t="s">
        <v>96</v>
      </c>
      <c r="AY308" s="8" t="s">
        <v>1</v>
      </c>
      <c r="AZ308" s="8" t="s">
        <v>4</v>
      </c>
      <c r="BA308" s="8" t="s">
        <v>5</v>
      </c>
      <c r="BB308" s="8" t="s">
        <v>6</v>
      </c>
      <c r="BC308" s="8" t="s">
        <v>7</v>
      </c>
      <c r="BD308" s="8" t="s">
        <v>95</v>
      </c>
      <c r="BE308" s="8" t="s">
        <v>42</v>
      </c>
      <c r="BF308" s="8" t="s">
        <v>43</v>
      </c>
      <c r="BG308" s="52" t="s">
        <v>97</v>
      </c>
    </row>
    <row r="309" spans="1:59" x14ac:dyDescent="0.2">
      <c r="A309" s="17">
        <v>1</v>
      </c>
      <c r="B309" s="10" t="s">
        <v>22</v>
      </c>
      <c r="C309" s="69">
        <f>VLOOKUP(Ranking!B309,'Peers-Inc or Ho'!$C$211:$G$225,5,)</f>
        <v>-8.2607279275151074E-2</v>
      </c>
      <c r="D309" s="69">
        <f>(VLOOKUP($B309,'PRUlink Peer Performance'!$B$4:$K$146,D$119,))*100</f>
        <v>-16.290264487035998</v>
      </c>
      <c r="E309" s="69">
        <f>(VLOOKUP($B309,'PRUlink Peer Performance'!$B$4:$K$146,E$119,))*100</f>
        <v>1.438294049840505</v>
      </c>
      <c r="F309" s="68" t="s">
        <v>28</v>
      </c>
      <c r="G309" s="69">
        <f>(VLOOKUP($B309,'PRUlink Peer Performance'!$B$4:$K$146,G$119,))*100</f>
        <v>1.438294049840505</v>
      </c>
      <c r="H309" s="69">
        <f>(VLOOKUP($B309,'PRUlink Peer Performance'!$B$4:$K$146,H$119,))*100</f>
        <v>12.115632734329495</v>
      </c>
      <c r="I309" s="69">
        <f>(VLOOKUP($B309,'PRUlink Peer Performance'!$B$4:$K$146,I$119,))*100</f>
        <v>-5.0538536919610522</v>
      </c>
      <c r="J309" s="69">
        <f>(VLOOKUP($B309,'PRUlink Peer Performance'!$B$4:$K$146,J$119,))*100</f>
        <v>-18.299618796245987</v>
      </c>
      <c r="K309" s="68" t="s">
        <v>28</v>
      </c>
      <c r="L309" s="69">
        <f>(VLOOKUP($B309,'PRUlink Peer Performance'!$B$4:$K$146,L$119,))*100</f>
        <v>-3.1145849455828878</v>
      </c>
      <c r="M309" s="68" t="s">
        <v>28</v>
      </c>
      <c r="N309" s="68" t="s">
        <v>28</v>
      </c>
      <c r="O309" s="12">
        <v>1192.924</v>
      </c>
      <c r="P309" s="13"/>
      <c r="Q309" s="14"/>
      <c r="R309" s="15"/>
      <c r="S309" s="27"/>
      <c r="T309" s="15"/>
      <c r="U309" s="15"/>
      <c r="V309" s="15"/>
      <c r="W309" s="15"/>
      <c r="X309" s="15"/>
      <c r="Y309" s="15"/>
      <c r="Z309" s="15"/>
      <c r="AA309" s="32"/>
      <c r="AB309" s="62">
        <f>IF(C309="n.a.","",IF(RANK(C309,C$309:C$324)=1,1,(RANK(C309,C$309:C$324)-1)/(COUNT(C$309:C$324)-1)*100))</f>
        <v>14.285714285714285</v>
      </c>
      <c r="AC309" s="62">
        <f>IF(D309="n.a.","",IF(RANK(D309,D$309:D$324)=1,1,(RANK(D309,D$309:D$324)-1)/(COUNT(D$309:D$324)-1)*100))</f>
        <v>14.285714285714285</v>
      </c>
      <c r="AD309" s="62">
        <f>IF(E309="n.a.","",IF(RANK(E309,E$309:E$324)=1,1,(RANK(E309,E$309:E$324)-1)/(COUNT(E$309:E$324)-1)*100))</f>
        <v>85.714285714285708</v>
      </c>
      <c r="AE309" s="62">
        <f>IF(H309="n.a.","",IF(RANK(H309,H$309:H$324)=1,1,(RANK(H309,H$309:H$324)-1)/(COUNT(H$309:H$324)-1)*100))</f>
        <v>92.857142857142861</v>
      </c>
      <c r="AF309" s="62">
        <f>IF(I309="n.a.","",IF(RANK(I309,I$309:I$324)=1,1,(RANK(I309,I$309:I$324)-1)/(COUNT(I$309:I$324)-1)*100))</f>
        <v>50</v>
      </c>
      <c r="AG309" s="62">
        <f>IF(J309="n.a.","",IF(RANK(J309,J$309:J$324)=1,1,(RANK(J309,J$309:J$324)-1)/(COUNT(J$309:J$324)-1)*100))</f>
        <v>35.714285714285715</v>
      </c>
      <c r="AH309" s="62"/>
      <c r="AI309" s="62">
        <f>IF(L309="n.a.","",IF(RANK(L309,L$309:L$324)=1,1,(RANK(L309,L$309:L$324)-1)/(COUNT(L$309:L$324)-1)*100))</f>
        <v>1</v>
      </c>
      <c r="AJ309" s="62" t="str">
        <f>IF(M309="n.a.","",IF(RANK(M309,M$278:M$293)=1,1,(RANK(M309,M$278:M$293)-1)/(COUNT(M$278:M$293)-1)*100))</f>
        <v/>
      </c>
      <c r="AK309" s="62" t="str">
        <f>IF(N309="n.a.","",IF(RANK(N309,N$278:N$293)=1,1,(RANK(N309,N$278:N$293)-1)/(COUNT(N$278:N$293)-1)*100))</f>
        <v/>
      </c>
      <c r="AL309" s="64"/>
      <c r="AM309" s="62" t="str">
        <f>IF($AA309="","",COUNT(C$309:C$323))</f>
        <v/>
      </c>
      <c r="AN309" s="62" t="str">
        <f>IF($AA309="","",COUNT(D$309:D$323))</f>
        <v/>
      </c>
      <c r="AO309" s="62" t="str">
        <f t="shared" ref="AO309:AV309" si="308">IF($AA309="","",COUNT(G$309:G$323))</f>
        <v/>
      </c>
      <c r="AP309" s="62" t="str">
        <f t="shared" si="308"/>
        <v/>
      </c>
      <c r="AQ309" s="62" t="str">
        <f t="shared" si="308"/>
        <v/>
      </c>
      <c r="AR309" s="62" t="str">
        <f t="shared" si="308"/>
        <v/>
      </c>
      <c r="AS309" s="62" t="str">
        <f t="shared" si="308"/>
        <v/>
      </c>
      <c r="AT309" s="62" t="str">
        <f t="shared" si="308"/>
        <v/>
      </c>
      <c r="AU309" s="62" t="str">
        <f t="shared" si="308"/>
        <v/>
      </c>
      <c r="AV309" s="62" t="str">
        <f t="shared" si="308"/>
        <v/>
      </c>
      <c r="AW309" s="64"/>
      <c r="AX309" s="62">
        <f>IF(C309="n.a.","",RANK(C309,C$309:C$324))</f>
        <v>3</v>
      </c>
      <c r="AY309" s="62">
        <f>IF(D309="n.a.","",RANK(D309,D$309:D$324))</f>
        <v>3</v>
      </c>
      <c r="AZ309" s="62">
        <f>IF(E309="n.a.","",RANK(E309,E$309:E$324))</f>
        <v>13</v>
      </c>
      <c r="BA309" s="62">
        <f t="shared" ref="BA309:BG309" si="309">IF(H309="n.a.","",RANK(H309,H$309:H$324))</f>
        <v>14</v>
      </c>
      <c r="BB309" s="62">
        <f t="shared" si="309"/>
        <v>8</v>
      </c>
      <c r="BC309" s="62">
        <f t="shared" si="309"/>
        <v>6</v>
      </c>
      <c r="BD309" s="62" t="str">
        <f t="shared" si="309"/>
        <v/>
      </c>
      <c r="BE309" s="62">
        <f t="shared" si="309"/>
        <v>1</v>
      </c>
      <c r="BF309" s="62" t="str">
        <f t="shared" si="309"/>
        <v/>
      </c>
      <c r="BG309" s="62" t="str">
        <f t="shared" si="309"/>
        <v/>
      </c>
    </row>
    <row r="310" spans="1:59" x14ac:dyDescent="0.2">
      <c r="A310" s="17">
        <v>2</v>
      </c>
      <c r="B310" s="10" t="s">
        <v>25</v>
      </c>
      <c r="C310" s="69">
        <f>VLOOKUP(Ranking!B310,'Peers-Inc or Ho'!$C$211:$G$225,5,)</f>
        <v>-0.18924356839984921</v>
      </c>
      <c r="D310" s="69">
        <f>(VLOOKUP($B310,'PRUlink Peer Performance'!$B$4:$K$146,D$119,))*100</f>
        <v>-19.372795514153928</v>
      </c>
      <c r="E310" s="69">
        <f>(VLOOKUP($B310,'PRUlink Peer Performance'!$B$4:$K$146,E$119,))*100</f>
        <v>1.1381652651133889</v>
      </c>
      <c r="F310" s="68" t="s">
        <v>28</v>
      </c>
      <c r="G310" s="69">
        <f>(VLOOKUP($B310,'PRUlink Peer Performance'!$B$4:$K$146,G$119,))*100</f>
        <v>1.1381652651133889</v>
      </c>
      <c r="H310" s="69">
        <f>(VLOOKUP($B310,'PRUlink Peer Performance'!$B$4:$K$146,H$119,))*100</f>
        <v>13.300671038584721</v>
      </c>
      <c r="I310" s="69">
        <f>(VLOOKUP($B310,'PRUlink Peer Performance'!$B$4:$K$146,I$119,))*100</f>
        <v>-4.5217223671034539</v>
      </c>
      <c r="J310" s="69">
        <f>(VLOOKUP($B310,'PRUlink Peer Performance'!$B$4:$K$146,J$119,))*100</f>
        <v>-23.792610448976458</v>
      </c>
      <c r="K310" s="68" t="s">
        <v>28</v>
      </c>
      <c r="L310" s="69">
        <f>(VLOOKUP($B310,'PRUlink Peer Performance'!$B$4:$K$146,L$119,))*100</f>
        <v>-6.6166092915273307</v>
      </c>
      <c r="M310" s="68" t="s">
        <v>28</v>
      </c>
      <c r="N310" s="68" t="s">
        <v>28</v>
      </c>
      <c r="O310" s="12"/>
      <c r="P310" s="13"/>
      <c r="Q310" s="14"/>
      <c r="R310" s="15"/>
      <c r="S310" s="27"/>
      <c r="T310" s="15"/>
      <c r="U310" s="15"/>
      <c r="V310" s="15"/>
      <c r="W310" s="15"/>
      <c r="X310" s="15"/>
      <c r="Y310" s="15"/>
      <c r="Z310" s="15"/>
      <c r="AA310" s="32"/>
      <c r="AB310" s="62">
        <f t="shared" ref="AB310:AB321" si="310">IF(C310="n.a.","",IF(RANK(C310,C$309:C$324)=1,1,(RANK(C310,C$309:C$324)-1)/(COUNT(C$309:C$324)-1)*100))</f>
        <v>78.571428571428569</v>
      </c>
      <c r="AC310" s="62">
        <f t="shared" ref="AC310:AC323" si="311">IF(D310="n.a.","",IF(RANK(D310,D$309:D$324)=1,1,(RANK(D310,D$309:D$324)-1)/(COUNT(D$309:D$324)-1)*100))</f>
        <v>100</v>
      </c>
      <c r="AD310" s="62">
        <f t="shared" ref="AD310:AD323" si="312">IF(E310="n.a.","",IF(RANK(E310,E$309:E$324)=1,1,(RANK(E310,E$309:E$324)-1)/(COUNT(E$309:E$324)-1)*100))</f>
        <v>92.857142857142861</v>
      </c>
      <c r="AE310" s="62">
        <f t="shared" ref="AE310:AE323" si="313">IF(H310="n.a.","",IF(RANK(H310,H$309:H$324)=1,1,(RANK(H310,H$309:H$324)-1)/(COUNT(H$309:H$324)-1)*100))</f>
        <v>50</v>
      </c>
      <c r="AF310" s="62">
        <f t="shared" ref="AF310:AF323" si="314">IF(I310="n.a.","",IF(RANK(I310,I$309:I$324)=1,1,(RANK(I310,I$309:I$324)-1)/(COUNT(I$309:I$324)-1)*100))</f>
        <v>21.428571428571427</v>
      </c>
      <c r="AG310" s="62">
        <f t="shared" ref="AG310:AG323" si="315">IF(J310="n.a.","",IF(RANK(J310,J$309:J$324)=1,1,(RANK(J310,J$309:J$324)-1)/(COUNT(J$309:J$324)-1)*100))</f>
        <v>100</v>
      </c>
      <c r="AH310" s="62"/>
      <c r="AI310" s="62">
        <f t="shared" ref="AI310:AI323" si="316">IF(L310="n.a.","",IF(RANK(L310,L$309:L$324)=1,1,(RANK(L310,L$309:L$324)-1)/(COUNT(L$309:L$324)-1)*100))</f>
        <v>61.53846153846154</v>
      </c>
      <c r="AJ310" s="62"/>
      <c r="AK310" s="62"/>
      <c r="AL310" s="64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4"/>
      <c r="AX310" s="62">
        <f t="shared" ref="AX310:AX321" si="317">IF(C310="n.a.","",RANK(C310,C$309:C$324))</f>
        <v>12</v>
      </c>
      <c r="AY310" s="62">
        <f t="shared" ref="AY310:AY323" si="318">IF(D310="n.a.","",RANK(D310,D$309:D$324))</f>
        <v>15</v>
      </c>
      <c r="AZ310" s="62">
        <f t="shared" ref="AZ310:AZ323" si="319">IF(E310="n.a.","",RANK(E310,E$309:E$324))</f>
        <v>14</v>
      </c>
      <c r="BA310" s="62">
        <f t="shared" ref="BA310:BA323" si="320">IF(H310="n.a.","",RANK(H310,H$309:H$324))</f>
        <v>8</v>
      </c>
      <c r="BB310" s="62">
        <f t="shared" ref="BB310:BB323" si="321">IF(I310="n.a.","",RANK(I310,I$309:I$324))</f>
        <v>4</v>
      </c>
      <c r="BC310" s="62">
        <f t="shared" ref="BC310:BC323" si="322">IF(J310="n.a.","",RANK(J310,J$309:J$324))</f>
        <v>15</v>
      </c>
      <c r="BD310" s="62"/>
      <c r="BE310" s="62">
        <f t="shared" ref="BE310:BE318" si="323">IF(L310="n.a.","",RANK(L310,L$309:L$324))</f>
        <v>9</v>
      </c>
      <c r="BF310" s="62"/>
      <c r="BG310" s="62"/>
    </row>
    <row r="311" spans="1:59" x14ac:dyDescent="0.2">
      <c r="A311" s="17">
        <v>3</v>
      </c>
      <c r="B311" s="26" t="s">
        <v>1788</v>
      </c>
      <c r="C311" s="25">
        <f>VLOOKUP(Ranking!B311,'Peers-Inc or Ho'!$C$211:$G$225,5,)</f>
        <v>-0.12917999999999996</v>
      </c>
      <c r="D311" s="25">
        <f>(VLOOKUP($B311,'PRUlink Peer Performance'!$B$4:$K$146,D$119,))*100</f>
        <v>-18.160552604783</v>
      </c>
      <c r="E311" s="25">
        <f>(VLOOKUP($B311,'PRUlink Peer Performance'!$B$4:$K$146,E$119,))*100</f>
        <v>2.4482671505017901</v>
      </c>
      <c r="F311" s="25" t="s">
        <v>28</v>
      </c>
      <c r="G311" s="25">
        <f>(VLOOKUP($B311,'PRUlink Peer Performance'!$B$4:$K$146,G$119,))*100</f>
        <v>2.4482671505017901</v>
      </c>
      <c r="H311" s="25">
        <f>(VLOOKUP($B311,'PRUlink Peer Performance'!$B$4:$K$146,H$119,))*100</f>
        <v>12.806312115924401</v>
      </c>
      <c r="I311" s="25">
        <f>(VLOOKUP($B311,'PRUlink Peer Performance'!$B$4:$K$146,I$119,))*100</f>
        <v>-6.5293464367286198</v>
      </c>
      <c r="J311" s="25">
        <f>(VLOOKUP($B311,'PRUlink Peer Performance'!$B$4:$K$146,J$119,))*100</f>
        <v>-21.0872680312063</v>
      </c>
      <c r="K311" s="25" t="s">
        <v>28</v>
      </c>
      <c r="L311" s="25">
        <f>(VLOOKUP($B311,'PRUlink Peer Performance'!$B$4:$K$146,L$119,))*100</f>
        <v>-6.2822971063400592</v>
      </c>
      <c r="M311" s="25" t="s">
        <v>28</v>
      </c>
      <c r="N311" s="25" t="s">
        <v>28</v>
      </c>
      <c r="O311" s="19"/>
      <c r="P311" s="13"/>
      <c r="Q311" s="16"/>
      <c r="R311" s="15"/>
      <c r="S311" s="27"/>
      <c r="T311" s="15"/>
      <c r="U311" s="15"/>
      <c r="V311" s="15"/>
      <c r="W311" s="15"/>
      <c r="X311" s="15"/>
      <c r="Y311" s="15"/>
      <c r="Z311" s="15"/>
      <c r="AA311" s="26" t="s">
        <v>1251</v>
      </c>
      <c r="AB311" s="67">
        <f t="shared" si="310"/>
        <v>35.714285714285715</v>
      </c>
      <c r="AC311" s="66">
        <f t="shared" si="311"/>
        <v>78.571428571428569</v>
      </c>
      <c r="AD311" s="66">
        <f t="shared" si="312"/>
        <v>50</v>
      </c>
      <c r="AE311" s="66">
        <f t="shared" si="313"/>
        <v>78.571428571428569</v>
      </c>
      <c r="AF311" s="66">
        <f t="shared" si="314"/>
        <v>92.857142857142861</v>
      </c>
      <c r="AG311" s="66">
        <f t="shared" si="315"/>
        <v>92.857142857142861</v>
      </c>
      <c r="AH311" s="66"/>
      <c r="AI311" s="63">
        <f t="shared" si="316"/>
        <v>53.846153846153847</v>
      </c>
      <c r="AJ311" s="66"/>
      <c r="AK311" s="67"/>
      <c r="AL311" s="64"/>
      <c r="AM311" s="65">
        <f>IF($AA311="","",COUNT(C$309:C$323))</f>
        <v>15</v>
      </c>
      <c r="AN311" s="66">
        <f>IF($AA311="","",COUNT(D$309:D$323))</f>
        <v>15</v>
      </c>
      <c r="AO311" s="66">
        <f t="shared" ref="AO311:AV311" si="324">IF($AA311="","",COUNT(G$309:G$323))</f>
        <v>15</v>
      </c>
      <c r="AP311" s="66">
        <f t="shared" si="324"/>
        <v>15</v>
      </c>
      <c r="AQ311" s="66">
        <f t="shared" si="324"/>
        <v>15</v>
      </c>
      <c r="AR311" s="66">
        <f t="shared" si="324"/>
        <v>15</v>
      </c>
      <c r="AS311" s="66">
        <f t="shared" si="324"/>
        <v>0</v>
      </c>
      <c r="AT311" s="63">
        <f t="shared" si="324"/>
        <v>14</v>
      </c>
      <c r="AU311" s="66">
        <f t="shared" si="324"/>
        <v>0</v>
      </c>
      <c r="AV311" s="67">
        <f t="shared" si="324"/>
        <v>0</v>
      </c>
      <c r="AW311" s="64"/>
      <c r="AX311" s="67">
        <f t="shared" si="317"/>
        <v>6</v>
      </c>
      <c r="AY311" s="67">
        <f t="shared" si="318"/>
        <v>12</v>
      </c>
      <c r="AZ311" s="67">
        <f t="shared" si="319"/>
        <v>8</v>
      </c>
      <c r="BA311" s="67">
        <f t="shared" si="320"/>
        <v>12</v>
      </c>
      <c r="BB311" s="67">
        <f t="shared" si="321"/>
        <v>14</v>
      </c>
      <c r="BC311" s="67">
        <f t="shared" si="322"/>
        <v>14</v>
      </c>
      <c r="BD311" s="67"/>
      <c r="BE311" s="67">
        <f t="shared" si="323"/>
        <v>8</v>
      </c>
      <c r="BF311" s="67"/>
      <c r="BG311" s="67"/>
    </row>
    <row r="312" spans="1:59" x14ac:dyDescent="0.2">
      <c r="A312" s="17">
        <v>4</v>
      </c>
      <c r="B312" s="10" t="s">
        <v>20</v>
      </c>
      <c r="C312" s="69">
        <f>VLOOKUP(Ranking!B312,'Peers-Inc or Ho'!$C$211:$G$225,5,)</f>
        <v>-0.14066331672118065</v>
      </c>
      <c r="D312" s="69">
        <f>(VLOOKUP($B312,'PRUlink Peer Performance'!$B$4:$K$146,D$119,))*100</f>
        <v>-17.814077263102668</v>
      </c>
      <c r="E312" s="69">
        <f>(VLOOKUP($B312,'PRUlink Peer Performance'!$B$4:$K$146,E$119,))*100</f>
        <v>2.8408704318139133</v>
      </c>
      <c r="F312" s="68" t="s">
        <v>28</v>
      </c>
      <c r="G312" s="69">
        <f>(VLOOKUP($B312,'PRUlink Peer Performance'!$B$4:$K$146,G$119,))*100</f>
        <v>2.8408704318139133</v>
      </c>
      <c r="H312" s="69">
        <f>(VLOOKUP($B312,'PRUlink Peer Performance'!$B$4:$K$146,H$119,))*100</f>
        <v>14.288827804613335</v>
      </c>
      <c r="I312" s="69">
        <f>(VLOOKUP($B312,'PRUlink Peer Performance'!$B$4:$K$146,I$119,))*100</f>
        <v>-5.8973682861265475</v>
      </c>
      <c r="J312" s="69">
        <f>(VLOOKUP($B312,'PRUlink Peer Performance'!$B$4:$K$146,J$119,))*100</f>
        <v>-17.968355925601941</v>
      </c>
      <c r="K312" s="68" t="s">
        <v>28</v>
      </c>
      <c r="L312" s="69">
        <f>(VLOOKUP($B312,'PRUlink Peer Performance'!$B$4:$K$146,L$119,))*100</f>
        <v>-6.2531717543034215</v>
      </c>
      <c r="M312" s="68" t="s">
        <v>28</v>
      </c>
      <c r="N312" s="68" t="s">
        <v>28</v>
      </c>
      <c r="O312" s="12"/>
      <c r="P312" s="13"/>
      <c r="Q312" s="14"/>
      <c r="R312" s="15"/>
      <c r="S312" s="27"/>
      <c r="T312" s="15"/>
      <c r="U312" s="15"/>
      <c r="V312" s="15"/>
      <c r="W312" s="15"/>
      <c r="X312" s="15"/>
      <c r="Y312" s="15"/>
      <c r="Z312" s="15"/>
      <c r="AA312" s="32"/>
      <c r="AB312" s="62">
        <f t="shared" si="310"/>
        <v>42.857142857142854</v>
      </c>
      <c r="AC312" s="62">
        <f t="shared" si="311"/>
        <v>64.285714285714292</v>
      </c>
      <c r="AD312" s="62">
        <f t="shared" si="312"/>
        <v>28.571428571428569</v>
      </c>
      <c r="AE312" s="62">
        <f t="shared" si="313"/>
        <v>28.571428571428569</v>
      </c>
      <c r="AF312" s="62">
        <f t="shared" si="314"/>
        <v>71.428571428571431</v>
      </c>
      <c r="AG312" s="62">
        <f t="shared" si="315"/>
        <v>28.571428571428569</v>
      </c>
      <c r="AH312" s="62"/>
      <c r="AI312" s="62">
        <f t="shared" si="316"/>
        <v>46.153846153846153</v>
      </c>
      <c r="AJ312" s="62"/>
      <c r="AK312" s="62"/>
      <c r="AL312" s="64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4"/>
      <c r="AX312" s="62">
        <f t="shared" si="317"/>
        <v>7</v>
      </c>
      <c r="AY312" s="62">
        <f t="shared" si="318"/>
        <v>10</v>
      </c>
      <c r="AZ312" s="62">
        <f t="shared" si="319"/>
        <v>5</v>
      </c>
      <c r="BA312" s="62">
        <f t="shared" si="320"/>
        <v>5</v>
      </c>
      <c r="BB312" s="62">
        <f t="shared" si="321"/>
        <v>11</v>
      </c>
      <c r="BC312" s="62">
        <f t="shared" si="322"/>
        <v>5</v>
      </c>
      <c r="BD312" s="62"/>
      <c r="BE312" s="62">
        <f t="shared" si="323"/>
        <v>7</v>
      </c>
      <c r="BF312" s="62"/>
      <c r="BG312" s="62"/>
    </row>
    <row r="313" spans="1:59" x14ac:dyDescent="0.2">
      <c r="A313" s="17">
        <v>5</v>
      </c>
      <c r="B313" s="10" t="s">
        <v>678</v>
      </c>
      <c r="C313" s="69">
        <f>VLOOKUP(Ranking!B313,'Peers-Inc or Ho'!$C$211:$G$225,5,)</f>
        <v>-0.111627701027276</v>
      </c>
      <c r="D313" s="69">
        <f>(VLOOKUP($B313,'PRUlink Peer Performance'!$B$4:$K$146,D$119,))*100</f>
        <v>-15.210000737275852</v>
      </c>
      <c r="E313" s="69">
        <f>(VLOOKUP($B313,'PRUlink Peer Performance'!$B$4:$K$146,E$119,))*100</f>
        <v>3.1789861934905073</v>
      </c>
      <c r="F313" s="68" t="s">
        <v>28</v>
      </c>
      <c r="G313" s="69">
        <f>(VLOOKUP($B313,'PRUlink Peer Performance'!$B$4:$K$146,G$119,))*100</f>
        <v>3.1789861934905073</v>
      </c>
      <c r="H313" s="69">
        <f>(VLOOKUP($B313,'PRUlink Peer Performance'!$B$4:$K$146,H$119,))*100</f>
        <v>15.468885963542235</v>
      </c>
      <c r="I313" s="69">
        <f>(VLOOKUP($B313,'PRUlink Peer Performance'!$B$4:$K$146,I$119,))*100</f>
        <v>-3.8745867231323672</v>
      </c>
      <c r="J313" s="69">
        <f>(VLOOKUP($B313,'PRUlink Peer Performance'!$B$4:$K$146,J$119,))*100</f>
        <v>-17.245790492028725</v>
      </c>
      <c r="K313" s="68" t="s">
        <v>28</v>
      </c>
      <c r="L313" s="69">
        <f>(VLOOKUP($B313,'PRUlink Peer Performance'!$B$4:$K$146,L$119,))*100</f>
        <v>-4.7227080966624317</v>
      </c>
      <c r="M313" s="68" t="s">
        <v>28</v>
      </c>
      <c r="N313" s="68" t="s">
        <v>28</v>
      </c>
      <c r="O313" s="12"/>
      <c r="P313" s="13"/>
      <c r="Q313" s="14"/>
      <c r="R313" s="15"/>
      <c r="S313" s="27"/>
      <c r="T313" s="15"/>
      <c r="U313" s="15"/>
      <c r="V313" s="15"/>
      <c r="W313" s="15"/>
      <c r="X313" s="15"/>
      <c r="Y313" s="15"/>
      <c r="Z313" s="15"/>
      <c r="AA313" s="32"/>
      <c r="AB313" s="62">
        <f t="shared" si="310"/>
        <v>28.571428571428569</v>
      </c>
      <c r="AC313" s="62">
        <f t="shared" si="311"/>
        <v>7.1428571428571423</v>
      </c>
      <c r="AD313" s="62">
        <f t="shared" si="312"/>
        <v>1</v>
      </c>
      <c r="AE313" s="62">
        <f t="shared" si="313"/>
        <v>7.1428571428571423</v>
      </c>
      <c r="AF313" s="62">
        <f t="shared" si="314"/>
        <v>7.1428571428571423</v>
      </c>
      <c r="AG313" s="62">
        <f t="shared" si="315"/>
        <v>7.1428571428571423</v>
      </c>
      <c r="AH313" s="62"/>
      <c r="AI313" s="62">
        <f t="shared" si="316"/>
        <v>15.384615384615385</v>
      </c>
      <c r="AJ313" s="62"/>
      <c r="AK313" s="62"/>
      <c r="AL313" s="64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4"/>
      <c r="AX313" s="62">
        <f t="shared" si="317"/>
        <v>5</v>
      </c>
      <c r="AY313" s="62">
        <f t="shared" si="318"/>
        <v>2</v>
      </c>
      <c r="AZ313" s="62">
        <f t="shared" si="319"/>
        <v>1</v>
      </c>
      <c r="BA313" s="62">
        <f t="shared" si="320"/>
        <v>2</v>
      </c>
      <c r="BB313" s="62">
        <f t="shared" si="321"/>
        <v>2</v>
      </c>
      <c r="BC313" s="62">
        <f t="shared" si="322"/>
        <v>2</v>
      </c>
      <c r="BD313" s="62"/>
      <c r="BE313" s="62">
        <f t="shared" si="323"/>
        <v>3</v>
      </c>
      <c r="BF313" s="62"/>
      <c r="BG313" s="62"/>
    </row>
    <row r="314" spans="1:59" x14ac:dyDescent="0.2">
      <c r="A314" s="17">
        <v>6</v>
      </c>
      <c r="B314" s="10" t="s">
        <v>1817</v>
      </c>
      <c r="C314" s="69">
        <f>VLOOKUP(Ranking!B314,'Peers-Inc or Ho'!$C$211:$G$225,5,)</f>
        <v>-0.1018029178412882</v>
      </c>
      <c r="D314" s="69">
        <f>(VLOOKUP($B314,'PRUlink Peer Performance'!$B$4:$K$146,D$119,))*100</f>
        <v>-16.62498930206684</v>
      </c>
      <c r="E314" s="69">
        <f>(VLOOKUP($B314,'PRUlink Peer Performance'!$B$4:$K$146,E$119,))*100</f>
        <v>2.6154822261923449</v>
      </c>
      <c r="F314" s="68" t="s">
        <v>28</v>
      </c>
      <c r="G314" s="69">
        <f>(VLOOKUP($B314,'PRUlink Peer Performance'!$B$4:$K$146,G$119,))*100</f>
        <v>2.6154822261923449</v>
      </c>
      <c r="H314" s="69">
        <f>(VLOOKUP($B314,'PRUlink Peer Performance'!$B$4:$K$146,H$119,))*100</f>
        <v>13.625242723754628</v>
      </c>
      <c r="I314" s="69">
        <f>(VLOOKUP($B314,'PRUlink Peer Performance'!$B$4:$K$146,I$119,))*100</f>
        <v>-4.5239289310174406</v>
      </c>
      <c r="J314" s="69">
        <f>(VLOOKUP($B314,'PRUlink Peer Performance'!$B$4:$K$146,J$119,))*100</f>
        <v>-17.935505100361958</v>
      </c>
      <c r="K314" s="68" t="s">
        <v>28</v>
      </c>
      <c r="L314" s="69">
        <f>(VLOOKUP($B314,'PRUlink Peer Performance'!$B$4:$K$146,L$119,))*100</f>
        <v>-4.1249090236538883</v>
      </c>
      <c r="M314" s="68" t="s">
        <v>28</v>
      </c>
      <c r="N314" s="68" t="s">
        <v>28</v>
      </c>
      <c r="O314" s="12"/>
      <c r="P314" s="13"/>
      <c r="Q314" s="14"/>
      <c r="R314" s="15"/>
      <c r="S314" s="27"/>
      <c r="T314" s="15"/>
      <c r="U314" s="15"/>
      <c r="V314" s="15"/>
      <c r="W314" s="15"/>
      <c r="X314" s="15"/>
      <c r="Y314" s="15"/>
      <c r="Z314" s="15"/>
      <c r="AA314" s="32"/>
      <c r="AB314" s="62">
        <f t="shared" si="310"/>
        <v>21.428571428571427</v>
      </c>
      <c r="AC314" s="62">
        <f t="shared" si="311"/>
        <v>28.571428571428569</v>
      </c>
      <c r="AD314" s="62">
        <f t="shared" si="312"/>
        <v>35.714285714285715</v>
      </c>
      <c r="AE314" s="62">
        <f t="shared" si="313"/>
        <v>35.714285714285715</v>
      </c>
      <c r="AF314" s="62">
        <f t="shared" si="314"/>
        <v>28.571428571428569</v>
      </c>
      <c r="AG314" s="62">
        <f t="shared" si="315"/>
        <v>21.428571428571427</v>
      </c>
      <c r="AH314" s="62"/>
      <c r="AI314" s="62">
        <f t="shared" si="316"/>
        <v>7.6923076923076925</v>
      </c>
      <c r="AJ314" s="62"/>
      <c r="AK314" s="62"/>
      <c r="AL314" s="64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4"/>
      <c r="AX314" s="62">
        <f t="shared" si="317"/>
        <v>4</v>
      </c>
      <c r="AY314" s="62">
        <f t="shared" si="318"/>
        <v>5</v>
      </c>
      <c r="AZ314" s="62">
        <f t="shared" si="319"/>
        <v>6</v>
      </c>
      <c r="BA314" s="62">
        <f t="shared" si="320"/>
        <v>6</v>
      </c>
      <c r="BB314" s="62">
        <f t="shared" si="321"/>
        <v>5</v>
      </c>
      <c r="BC314" s="62">
        <f t="shared" si="322"/>
        <v>4</v>
      </c>
      <c r="BD314" s="62"/>
      <c r="BE314" s="62">
        <f t="shared" si="323"/>
        <v>2</v>
      </c>
      <c r="BF314" s="62"/>
      <c r="BG314" s="62"/>
    </row>
    <row r="315" spans="1:59" x14ac:dyDescent="0.2">
      <c r="A315" s="17">
        <v>7</v>
      </c>
      <c r="B315" s="10" t="s">
        <v>23</v>
      </c>
      <c r="C315" s="69">
        <f>VLOOKUP(Ranking!B315,'Peers-Inc or Ho'!$C$211:$G$225,5,)</f>
        <v>-0.23581307720293482</v>
      </c>
      <c r="D315" s="69">
        <f>(VLOOKUP($B315,'PRUlink Peer Performance'!$B$4:$K$146,D$119,))*100</f>
        <v>-18.164465685694221</v>
      </c>
      <c r="E315" s="69">
        <f>(VLOOKUP($B315,'PRUlink Peer Performance'!$B$4:$K$146,E$119,))*100</f>
        <v>3.1769999237397872</v>
      </c>
      <c r="F315" s="68" t="s">
        <v>28</v>
      </c>
      <c r="G315" s="69">
        <f>(VLOOKUP($B315,'PRUlink Peer Performance'!$B$4:$K$146,G$119,))*100</f>
        <v>3.1769999237397872</v>
      </c>
      <c r="H315" s="69">
        <f>(VLOOKUP($B315,'PRUlink Peer Performance'!$B$4:$K$146,H$119,))*100</f>
        <v>16.799181111296079</v>
      </c>
      <c r="I315" s="69">
        <f>(VLOOKUP($B315,'PRUlink Peer Performance'!$B$4:$K$146,I$119,))*100</f>
        <v>-4.9209458190984989</v>
      </c>
      <c r="J315" s="69">
        <f>(VLOOKUP($B315,'PRUlink Peer Performance'!$B$4:$K$146,J$119,))*100</f>
        <v>-19.538780718641636</v>
      </c>
      <c r="K315" s="68" t="s">
        <v>28</v>
      </c>
      <c r="L315" s="69">
        <f>(VLOOKUP($B315,'PRUlink Peer Performance'!$B$4:$K$146,L$119,))*100</f>
        <v>-8.3301264325477575</v>
      </c>
      <c r="M315" s="68" t="s">
        <v>28</v>
      </c>
      <c r="N315" s="68" t="s">
        <v>28</v>
      </c>
      <c r="O315" s="12"/>
      <c r="P315" s="13"/>
      <c r="Q315" s="14"/>
      <c r="R315" s="15"/>
      <c r="S315" s="27"/>
      <c r="T315" s="15"/>
      <c r="U315" s="15"/>
      <c r="V315" s="15"/>
      <c r="W315" s="15"/>
      <c r="X315" s="15"/>
      <c r="Y315" s="15"/>
      <c r="Z315" s="15"/>
      <c r="AA315" s="32"/>
      <c r="AB315" s="62">
        <f t="shared" si="310"/>
        <v>92.857142857142861</v>
      </c>
      <c r="AC315" s="62">
        <f t="shared" si="311"/>
        <v>85.714285714285708</v>
      </c>
      <c r="AD315" s="62">
        <f t="shared" si="312"/>
        <v>7.1428571428571423</v>
      </c>
      <c r="AE315" s="62">
        <f t="shared" si="313"/>
        <v>1</v>
      </c>
      <c r="AF315" s="62">
        <f t="shared" si="314"/>
        <v>35.714285714285715</v>
      </c>
      <c r="AG315" s="62">
        <f t="shared" si="315"/>
        <v>57.142857142857139</v>
      </c>
      <c r="AH315" s="62"/>
      <c r="AI315" s="62">
        <f t="shared" si="316"/>
        <v>100</v>
      </c>
      <c r="AJ315" s="62"/>
      <c r="AK315" s="62"/>
      <c r="AL315" s="64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4"/>
      <c r="AX315" s="62">
        <f t="shared" si="317"/>
        <v>14</v>
      </c>
      <c r="AY315" s="62">
        <f t="shared" si="318"/>
        <v>13</v>
      </c>
      <c r="AZ315" s="62">
        <f t="shared" si="319"/>
        <v>2</v>
      </c>
      <c r="BA315" s="62">
        <f t="shared" si="320"/>
        <v>1</v>
      </c>
      <c r="BB315" s="62">
        <f t="shared" si="321"/>
        <v>6</v>
      </c>
      <c r="BC315" s="62">
        <f t="shared" si="322"/>
        <v>9</v>
      </c>
      <c r="BD315" s="62"/>
      <c r="BE315" s="62">
        <f t="shared" si="323"/>
        <v>14</v>
      </c>
      <c r="BF315" s="62"/>
      <c r="BG315" s="62"/>
    </row>
    <row r="316" spans="1:59" x14ac:dyDescent="0.2">
      <c r="A316" s="17">
        <v>8</v>
      </c>
      <c r="B316" s="10" t="s">
        <v>740</v>
      </c>
      <c r="C316" s="69">
        <f>VLOOKUP(Ranking!B316,'Peers-Inc or Ho'!$C$211:$G$225,5,)</f>
        <v>-0.21496724858155986</v>
      </c>
      <c r="D316" s="69">
        <f>(VLOOKUP($B316,'PRUlink Peer Performance'!$B$4:$K$146,D$119,))*100</f>
        <v>-16.399919062609325</v>
      </c>
      <c r="E316" s="69">
        <f>(VLOOKUP($B316,'PRUlink Peer Performance'!$B$4:$K$146,E$119,))*100</f>
        <v>2.9369722570113277</v>
      </c>
      <c r="F316" s="68" t="s">
        <v>28</v>
      </c>
      <c r="G316" s="69">
        <f>(VLOOKUP($B316,'PRUlink Peer Performance'!$B$4:$K$146,G$119,))*100</f>
        <v>2.9369722570113277</v>
      </c>
      <c r="H316" s="69">
        <f>(VLOOKUP($B316,'PRUlink Peer Performance'!$B$4:$K$146,H$119,))*100</f>
        <v>14.492210895630532</v>
      </c>
      <c r="I316" s="69">
        <f>(VLOOKUP($B316,'PRUlink Peer Performance'!$B$4:$K$146,I$119,))*100</f>
        <v>-4.3092307313761902</v>
      </c>
      <c r="J316" s="69">
        <f>(VLOOKUP($B316,'PRUlink Peer Performance'!$B$4:$K$146,J$119,))*100</f>
        <v>-17.845373642909969</v>
      </c>
      <c r="K316" s="68" t="s">
        <v>28</v>
      </c>
      <c r="L316" s="69">
        <f>(VLOOKUP($B316,'PRUlink Peer Performance'!$B$4:$K$146,L$119,))*100</f>
        <v>-6.7163323269980202</v>
      </c>
      <c r="M316" s="68" t="s">
        <v>28</v>
      </c>
      <c r="N316" s="68" t="s">
        <v>28</v>
      </c>
      <c r="O316" s="12"/>
      <c r="P316" s="13"/>
      <c r="Q316" s="14"/>
      <c r="R316" s="15"/>
      <c r="S316" s="27"/>
      <c r="T316" s="15"/>
      <c r="U316" s="15"/>
      <c r="V316" s="15"/>
      <c r="W316" s="15"/>
      <c r="X316" s="15"/>
      <c r="Y316" s="15"/>
      <c r="Z316" s="15"/>
      <c r="AA316" s="32"/>
      <c r="AB316" s="62">
        <f t="shared" si="310"/>
        <v>85.714285714285708</v>
      </c>
      <c r="AC316" s="62">
        <f t="shared" si="311"/>
        <v>21.428571428571427</v>
      </c>
      <c r="AD316" s="62">
        <f t="shared" si="312"/>
        <v>14.285714285714285</v>
      </c>
      <c r="AE316" s="62">
        <f t="shared" si="313"/>
        <v>21.428571428571427</v>
      </c>
      <c r="AF316" s="62">
        <f t="shared" si="314"/>
        <v>14.285714285714285</v>
      </c>
      <c r="AG316" s="62">
        <f t="shared" si="315"/>
        <v>14.285714285714285</v>
      </c>
      <c r="AH316" s="62"/>
      <c r="AI316" s="62">
        <f t="shared" si="316"/>
        <v>69.230769230769226</v>
      </c>
      <c r="AJ316" s="62"/>
      <c r="AK316" s="62"/>
      <c r="AL316" s="64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4"/>
      <c r="AX316" s="62">
        <f t="shared" si="317"/>
        <v>13</v>
      </c>
      <c r="AY316" s="62">
        <f t="shared" si="318"/>
        <v>4</v>
      </c>
      <c r="AZ316" s="62">
        <f t="shared" si="319"/>
        <v>3</v>
      </c>
      <c r="BA316" s="62">
        <f t="shared" si="320"/>
        <v>4</v>
      </c>
      <c r="BB316" s="62">
        <f t="shared" si="321"/>
        <v>3</v>
      </c>
      <c r="BC316" s="62">
        <f t="shared" si="322"/>
        <v>3</v>
      </c>
      <c r="BD316" s="62"/>
      <c r="BE316" s="62">
        <f t="shared" si="323"/>
        <v>10</v>
      </c>
      <c r="BF316" s="62"/>
      <c r="BG316" s="62"/>
    </row>
    <row r="317" spans="1:59" x14ac:dyDescent="0.2">
      <c r="A317" s="17">
        <v>9</v>
      </c>
      <c r="B317" s="10" t="s">
        <v>19</v>
      </c>
      <c r="C317" s="69">
        <f>VLOOKUP(Ranking!B317,'Peers-Inc or Ho'!$C$211:$G$225,5,)</f>
        <v>-0.18732805893800089</v>
      </c>
      <c r="D317" s="69">
        <f>(VLOOKUP($B317,'PRUlink Peer Performance'!$B$4:$K$146,D$119,))*100</f>
        <v>-17.804974074540848</v>
      </c>
      <c r="E317" s="69">
        <f>(VLOOKUP($B317,'PRUlink Peer Performance'!$B$4:$K$146,E$119,))*100</f>
        <v>2.3431156800534758</v>
      </c>
      <c r="F317" s="68" t="s">
        <v>28</v>
      </c>
      <c r="G317" s="69">
        <f>(VLOOKUP($B317,'PRUlink Peer Performance'!$B$4:$K$146,G$119,))*100</f>
        <v>2.3431156800534758</v>
      </c>
      <c r="H317" s="69">
        <f>(VLOOKUP($B317,'PRUlink Peer Performance'!$B$4:$K$146,H$119,))*100</f>
        <v>12.851259053120989</v>
      </c>
      <c r="I317" s="69">
        <f>(VLOOKUP($B317,'PRUlink Peer Performance'!$B$4:$K$146,I$119,))*100</f>
        <v>-6.3755473308885087</v>
      </c>
      <c r="J317" s="69">
        <f>(VLOOKUP($B317,'PRUlink Peer Performance'!$B$4:$K$146,J$119,))*100</f>
        <v>-20.796695885870641</v>
      </c>
      <c r="K317" s="68" t="s">
        <v>28</v>
      </c>
      <c r="L317" s="69">
        <f>(VLOOKUP($B317,'PRUlink Peer Performance'!$B$4:$K$146,L$119,))*100</f>
        <v>-7.1099827376449154</v>
      </c>
      <c r="M317" s="68" t="s">
        <v>28</v>
      </c>
      <c r="N317" s="68" t="s">
        <v>28</v>
      </c>
      <c r="O317" s="12"/>
      <c r="P317" s="13"/>
      <c r="Q317" s="14"/>
      <c r="R317" s="15"/>
      <c r="S317" s="27"/>
      <c r="T317" s="15"/>
      <c r="U317" s="15"/>
      <c r="V317" s="15"/>
      <c r="W317" s="15"/>
      <c r="X317" s="15"/>
      <c r="Y317" s="15"/>
      <c r="Z317" s="15"/>
      <c r="AA317" s="32"/>
      <c r="AB317" s="62">
        <f t="shared" si="310"/>
        <v>71.428571428571431</v>
      </c>
      <c r="AC317" s="62">
        <f t="shared" si="311"/>
        <v>57.142857142857139</v>
      </c>
      <c r="AD317" s="62">
        <f t="shared" si="312"/>
        <v>64.285714285714292</v>
      </c>
      <c r="AE317" s="62">
        <f t="shared" si="313"/>
        <v>71.428571428571431</v>
      </c>
      <c r="AF317" s="62">
        <f t="shared" si="314"/>
        <v>85.714285714285708</v>
      </c>
      <c r="AG317" s="62">
        <f t="shared" si="315"/>
        <v>85.714285714285708</v>
      </c>
      <c r="AH317" s="62"/>
      <c r="AI317" s="62">
        <f t="shared" si="316"/>
        <v>84.615384615384613</v>
      </c>
      <c r="AJ317" s="62"/>
      <c r="AK317" s="62"/>
      <c r="AL317" s="64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4"/>
      <c r="AX317" s="62">
        <f t="shared" si="317"/>
        <v>11</v>
      </c>
      <c r="AY317" s="62">
        <f t="shared" si="318"/>
        <v>9</v>
      </c>
      <c r="AZ317" s="62">
        <f t="shared" si="319"/>
        <v>10</v>
      </c>
      <c r="BA317" s="62">
        <f t="shared" si="320"/>
        <v>11</v>
      </c>
      <c r="BB317" s="62">
        <f t="shared" si="321"/>
        <v>13</v>
      </c>
      <c r="BC317" s="62">
        <f t="shared" si="322"/>
        <v>13</v>
      </c>
      <c r="BD317" s="62"/>
      <c r="BE317" s="62">
        <f t="shared" si="323"/>
        <v>12</v>
      </c>
      <c r="BF317" s="62"/>
      <c r="BG317" s="62"/>
    </row>
    <row r="318" spans="1:59" x14ac:dyDescent="0.2">
      <c r="A318" s="17">
        <v>10</v>
      </c>
      <c r="B318" s="10" t="s">
        <v>1249</v>
      </c>
      <c r="C318" s="69">
        <f>VLOOKUP(Ranking!B318,'Peers-Inc or Ho'!$C$211:$G$225,5,)</f>
        <v>-0.18345885146048607</v>
      </c>
      <c r="D318" s="69">
        <f>(VLOOKUP($B318,'PRUlink Peer Performance'!$B$4:$K$146,D$119,))*100</f>
        <v>-17.353344203813847</v>
      </c>
      <c r="E318" s="69">
        <f>(VLOOKUP($B318,'PRUlink Peer Performance'!$B$4:$K$146,E$119,))*100</f>
        <v>2.9185216255636304</v>
      </c>
      <c r="F318" s="68" t="s">
        <v>28</v>
      </c>
      <c r="G318" s="69">
        <f>(VLOOKUP($B318,'PRUlink Peer Performance'!$B$4:$K$146,G$119,))*100</f>
        <v>2.9185216255636304</v>
      </c>
      <c r="H318" s="69">
        <f>(VLOOKUP($B318,'PRUlink Peer Performance'!$B$4:$K$146,H$119,))*100</f>
        <v>14.948813091923485</v>
      </c>
      <c r="I318" s="69">
        <f>(VLOOKUP($B318,'PRUlink Peer Performance'!$B$4:$K$146,I$119,))*100</f>
        <v>-5.0412518031171967</v>
      </c>
      <c r="J318" s="69">
        <f>(VLOOKUP($B318,'PRUlink Peer Performance'!$B$4:$K$146,J$119,))*100</f>
        <v>-18.871525886070472</v>
      </c>
      <c r="K318" s="68" t="s">
        <v>28</v>
      </c>
      <c r="L318" s="69">
        <f>(VLOOKUP($B318,'PRUlink Peer Performance'!$B$4:$K$146,L$119,))*100</f>
        <v>-5.7335877016833408</v>
      </c>
      <c r="M318" s="68" t="s">
        <v>28</v>
      </c>
      <c r="N318" s="68" t="s">
        <v>28</v>
      </c>
      <c r="O318" s="12"/>
      <c r="P318" s="13"/>
      <c r="Q318" s="14"/>
      <c r="R318" s="15"/>
      <c r="S318" s="27"/>
      <c r="T318" s="15"/>
      <c r="U318" s="15"/>
      <c r="V318" s="15"/>
      <c r="W318" s="15"/>
      <c r="X318" s="15"/>
      <c r="Y318" s="15"/>
      <c r="Z318" s="15"/>
      <c r="AA318" s="32"/>
      <c r="AB318" s="62">
        <f t="shared" si="310"/>
        <v>64.285714285714292</v>
      </c>
      <c r="AC318" s="62">
        <f t="shared" si="311"/>
        <v>35.714285714285715</v>
      </c>
      <c r="AD318" s="62">
        <f t="shared" si="312"/>
        <v>21.428571428571427</v>
      </c>
      <c r="AE318" s="62">
        <f t="shared" si="313"/>
        <v>14.285714285714285</v>
      </c>
      <c r="AF318" s="62">
        <f t="shared" si="314"/>
        <v>42.857142857142854</v>
      </c>
      <c r="AG318" s="62">
        <f t="shared" si="315"/>
        <v>42.857142857142854</v>
      </c>
      <c r="AH318" s="62"/>
      <c r="AI318" s="62">
        <f t="shared" si="316"/>
        <v>23.076923076923077</v>
      </c>
      <c r="AJ318" s="62"/>
      <c r="AK318" s="62"/>
      <c r="AL318" s="64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4"/>
      <c r="AX318" s="62">
        <f t="shared" si="317"/>
        <v>10</v>
      </c>
      <c r="AY318" s="62">
        <f t="shared" si="318"/>
        <v>6</v>
      </c>
      <c r="AZ318" s="62">
        <f t="shared" si="319"/>
        <v>4</v>
      </c>
      <c r="BA318" s="62">
        <f t="shared" si="320"/>
        <v>3</v>
      </c>
      <c r="BB318" s="62">
        <f t="shared" si="321"/>
        <v>7</v>
      </c>
      <c r="BC318" s="62">
        <f t="shared" si="322"/>
        <v>7</v>
      </c>
      <c r="BD318" s="62"/>
      <c r="BE318" s="62">
        <f t="shared" si="323"/>
        <v>4</v>
      </c>
      <c r="BF318" s="62"/>
      <c r="BG318" s="62"/>
    </row>
    <row r="319" spans="1:59" x14ac:dyDescent="0.2">
      <c r="A319" s="17">
        <v>11</v>
      </c>
      <c r="B319" s="10" t="s">
        <v>18</v>
      </c>
      <c r="C319" s="69">
        <f>VLOOKUP(Ranking!B319,'Peers-Inc or Ho'!$C$211:$G$225,5,)</f>
        <v>-0.24192483994808237</v>
      </c>
      <c r="D319" s="69">
        <f>(VLOOKUP($B319,'PRUlink Peer Performance'!$B$4:$K$146,D$119,))*100</f>
        <v>-17.480385524385213</v>
      </c>
      <c r="E319" s="69">
        <f>(VLOOKUP($B319,'PRUlink Peer Performance'!$B$4:$K$146,E$119,))*100</f>
        <v>1.7787964001451995</v>
      </c>
      <c r="F319" s="68" t="s">
        <v>28</v>
      </c>
      <c r="G319" s="69">
        <f>(VLOOKUP($B319,'PRUlink Peer Performance'!$B$4:$K$146,G$119,))*100</f>
        <v>1.7787964001451995</v>
      </c>
      <c r="H319" s="69">
        <f>(VLOOKUP($B319,'PRUlink Peer Performance'!$B$4:$K$146,H$119,))*100</f>
        <v>10.404344563711842</v>
      </c>
      <c r="I319" s="69">
        <f>(VLOOKUP($B319,'PRUlink Peer Performance'!$B$4:$K$146,I$119,))*100</f>
        <v>-5.3574007705252225</v>
      </c>
      <c r="J319" s="69">
        <f>(VLOOKUP($B319,'PRUlink Peer Performance'!$B$4:$K$146,J$119,))*100</f>
        <v>-19.71203711091102</v>
      </c>
      <c r="K319" s="68" t="s">
        <v>28</v>
      </c>
      <c r="L319" s="69">
        <f>(VLOOKUP($B319,'PRUlink Peer Performance'!$B$4:$K$146,L$119,))*100</f>
        <v>-7.2068697993196267</v>
      </c>
      <c r="M319" s="68" t="s">
        <v>28</v>
      </c>
      <c r="N319" s="68" t="s">
        <v>28</v>
      </c>
      <c r="O319" s="19">
        <v>392.09100000000001</v>
      </c>
      <c r="P319" s="13"/>
      <c r="Q319" s="16"/>
      <c r="R319" s="15"/>
      <c r="S319" s="27"/>
      <c r="T319" s="15"/>
      <c r="U319" s="15"/>
      <c r="V319" s="15"/>
      <c r="W319" s="15"/>
      <c r="X319" s="15"/>
      <c r="Y319" s="15"/>
      <c r="Z319" s="15"/>
      <c r="AA319" s="32"/>
      <c r="AB319" s="62">
        <f t="shared" si="310"/>
        <v>100</v>
      </c>
      <c r="AC319" s="62">
        <f t="shared" si="311"/>
        <v>42.857142857142854</v>
      </c>
      <c r="AD319" s="62">
        <f t="shared" si="312"/>
        <v>78.571428571428569</v>
      </c>
      <c r="AE319" s="62">
        <f t="shared" si="313"/>
        <v>100</v>
      </c>
      <c r="AF319" s="62">
        <f t="shared" si="314"/>
        <v>57.142857142857139</v>
      </c>
      <c r="AG319" s="62">
        <f t="shared" si="315"/>
        <v>64.285714285714292</v>
      </c>
      <c r="AH319" s="62"/>
      <c r="AI319" s="62">
        <f t="shared" si="316"/>
        <v>92.307692307692307</v>
      </c>
      <c r="AJ319" s="62" t="str">
        <f t="shared" ref="AJ319:AK323" si="325">IF(M319="n.a.","",IF(RANK(M319,M$278:M$293)=1,1,(RANK(M319,M$278:M$293)-1)/(COUNT(M$278:M$293)-1)*100))</f>
        <v/>
      </c>
      <c r="AK319" s="62" t="str">
        <f t="shared" si="325"/>
        <v/>
      </c>
      <c r="AL319" s="64"/>
      <c r="AM319" s="62" t="str">
        <f t="shared" ref="AM319:AN323" si="326">IF($AA319="","",COUNT(C$309:C$323))</f>
        <v/>
      </c>
      <c r="AN319" s="62" t="str">
        <f t="shared" si="326"/>
        <v/>
      </c>
      <c r="AO319" s="62" t="str">
        <f t="shared" ref="AO319:AV323" si="327">IF($AA319="","",COUNT(G$309:G$323))</f>
        <v/>
      </c>
      <c r="AP319" s="62" t="str">
        <f t="shared" si="327"/>
        <v/>
      </c>
      <c r="AQ319" s="62" t="str">
        <f t="shared" si="327"/>
        <v/>
      </c>
      <c r="AR319" s="62" t="str">
        <f t="shared" si="327"/>
        <v/>
      </c>
      <c r="AS319" s="62" t="str">
        <f t="shared" si="327"/>
        <v/>
      </c>
      <c r="AT319" s="62" t="str">
        <f t="shared" si="327"/>
        <v/>
      </c>
      <c r="AU319" s="62" t="str">
        <f t="shared" si="327"/>
        <v/>
      </c>
      <c r="AV319" s="62" t="str">
        <f t="shared" si="327"/>
        <v/>
      </c>
      <c r="AW319" s="64"/>
      <c r="AX319" s="62">
        <f t="shared" si="317"/>
        <v>15</v>
      </c>
      <c r="AY319" s="62">
        <f t="shared" si="318"/>
        <v>7</v>
      </c>
      <c r="AZ319" s="62">
        <f t="shared" si="319"/>
        <v>12</v>
      </c>
      <c r="BA319" s="62">
        <f t="shared" si="320"/>
        <v>15</v>
      </c>
      <c r="BB319" s="62">
        <f t="shared" si="321"/>
        <v>9</v>
      </c>
      <c r="BC319" s="62">
        <f t="shared" si="322"/>
        <v>10</v>
      </c>
      <c r="BD319" s="62" t="str">
        <f t="shared" ref="BD319:BG323" si="328">IF(K319="n.a.","",RANK(K319,K$309:K$324))</f>
        <v/>
      </c>
      <c r="BE319" s="62">
        <f t="shared" si="328"/>
        <v>13</v>
      </c>
      <c r="BF319" s="62" t="str">
        <f t="shared" si="328"/>
        <v/>
      </c>
      <c r="BG319" s="62" t="str">
        <f t="shared" si="328"/>
        <v/>
      </c>
    </row>
    <row r="320" spans="1:59" x14ac:dyDescent="0.2">
      <c r="A320" s="17">
        <v>12</v>
      </c>
      <c r="B320" s="10" t="s">
        <v>662</v>
      </c>
      <c r="C320" s="69">
        <f>VLOOKUP(Ranking!B320,'Peers-Inc or Ho'!$C$211:$G$225,5,)</f>
        <v>-0.15853150869723295</v>
      </c>
      <c r="D320" s="69">
        <f>(VLOOKUP($B320,'PRUlink Peer Performance'!$B$4:$K$146,D$119,))*100</f>
        <v>-17.681415840240465</v>
      </c>
      <c r="E320" s="69">
        <f>(VLOOKUP($B320,'PRUlink Peer Performance'!$B$4:$K$146,E$119,))*100</f>
        <v>2.5574870998446908</v>
      </c>
      <c r="F320" s="68" t="s">
        <v>28</v>
      </c>
      <c r="G320" s="69">
        <f>(VLOOKUP($B320,'PRUlink Peer Performance'!$B$4:$K$146,G$119,))*100</f>
        <v>2.5574870998446908</v>
      </c>
      <c r="H320" s="69">
        <f>(VLOOKUP($B320,'PRUlink Peer Performance'!$B$4:$K$146,H$119,))*100</f>
        <v>13.473663788922297</v>
      </c>
      <c r="I320" s="69">
        <f>(VLOOKUP($B320,'PRUlink Peer Performance'!$B$4:$K$146,I$119,))*100</f>
        <v>-6.1661338191985493</v>
      </c>
      <c r="J320" s="69">
        <f>(VLOOKUP($B320,'PRUlink Peer Performance'!$B$4:$K$146,J$119,))*100</f>
        <v>-19.7282645989158</v>
      </c>
      <c r="K320" s="68" t="s">
        <v>28</v>
      </c>
      <c r="L320" s="69">
        <f>(VLOOKUP($B320,'PRUlink Peer Performance'!$B$4:$K$146,L$119,))*100</f>
        <v>-6.1711678977389495</v>
      </c>
      <c r="M320" s="68" t="s">
        <v>28</v>
      </c>
      <c r="N320" s="68" t="s">
        <v>28</v>
      </c>
      <c r="O320" s="19">
        <v>86.870220000000003</v>
      </c>
      <c r="P320" s="13"/>
      <c r="Q320" s="16"/>
      <c r="R320" s="15"/>
      <c r="S320" s="27"/>
      <c r="T320" s="15"/>
      <c r="U320" s="15"/>
      <c r="V320" s="15"/>
      <c r="W320" s="15"/>
      <c r="X320" s="15"/>
      <c r="Y320" s="15"/>
      <c r="Z320" s="15"/>
      <c r="AA320" s="32"/>
      <c r="AB320" s="62">
        <f t="shared" si="310"/>
        <v>50</v>
      </c>
      <c r="AC320" s="62">
        <f t="shared" si="311"/>
        <v>50</v>
      </c>
      <c r="AD320" s="62">
        <f t="shared" si="312"/>
        <v>42.857142857142854</v>
      </c>
      <c r="AE320" s="62">
        <f t="shared" si="313"/>
        <v>42.857142857142854</v>
      </c>
      <c r="AF320" s="62">
        <f t="shared" si="314"/>
        <v>78.571428571428569</v>
      </c>
      <c r="AG320" s="62">
        <f t="shared" si="315"/>
        <v>71.428571428571431</v>
      </c>
      <c r="AH320" s="62"/>
      <c r="AI320" s="62">
        <f t="shared" si="316"/>
        <v>38.461538461538467</v>
      </c>
      <c r="AJ320" s="62" t="str">
        <f t="shared" si="325"/>
        <v/>
      </c>
      <c r="AK320" s="62" t="str">
        <f t="shared" si="325"/>
        <v/>
      </c>
      <c r="AL320" s="64"/>
      <c r="AM320" s="62" t="str">
        <f t="shared" si="326"/>
        <v/>
      </c>
      <c r="AN320" s="62" t="str">
        <f t="shared" si="326"/>
        <v/>
      </c>
      <c r="AO320" s="62" t="str">
        <f t="shared" si="327"/>
        <v/>
      </c>
      <c r="AP320" s="62" t="str">
        <f t="shared" si="327"/>
        <v/>
      </c>
      <c r="AQ320" s="62" t="str">
        <f t="shared" si="327"/>
        <v/>
      </c>
      <c r="AR320" s="62" t="str">
        <f t="shared" si="327"/>
        <v/>
      </c>
      <c r="AS320" s="62" t="str">
        <f t="shared" si="327"/>
        <v/>
      </c>
      <c r="AT320" s="62" t="str">
        <f t="shared" si="327"/>
        <v/>
      </c>
      <c r="AU320" s="62" t="str">
        <f t="shared" si="327"/>
        <v/>
      </c>
      <c r="AV320" s="62" t="str">
        <f t="shared" si="327"/>
        <v/>
      </c>
      <c r="AW320" s="64"/>
      <c r="AX320" s="62">
        <f t="shared" si="317"/>
        <v>8</v>
      </c>
      <c r="AY320" s="62">
        <f t="shared" si="318"/>
        <v>8</v>
      </c>
      <c r="AZ320" s="62">
        <f t="shared" si="319"/>
        <v>7</v>
      </c>
      <c r="BA320" s="62">
        <f t="shared" si="320"/>
        <v>7</v>
      </c>
      <c r="BB320" s="62">
        <f t="shared" si="321"/>
        <v>12</v>
      </c>
      <c r="BC320" s="62">
        <f t="shared" si="322"/>
        <v>11</v>
      </c>
      <c r="BD320" s="62" t="str">
        <f t="shared" si="328"/>
        <v/>
      </c>
      <c r="BE320" s="62">
        <f t="shared" si="328"/>
        <v>6</v>
      </c>
      <c r="BF320" s="62" t="str">
        <f t="shared" si="328"/>
        <v/>
      </c>
      <c r="BG320" s="62" t="str">
        <f t="shared" si="328"/>
        <v/>
      </c>
    </row>
    <row r="321" spans="1:59" x14ac:dyDescent="0.2">
      <c r="A321" s="17">
        <v>13</v>
      </c>
      <c r="B321" s="10" t="s">
        <v>1310</v>
      </c>
      <c r="C321" s="69">
        <f>VLOOKUP(Ranking!B321,'Peers-Inc or Ho'!$C$211:$G$225,5,)</f>
        <v>-0.17351070852066836</v>
      </c>
      <c r="D321" s="69">
        <f>(VLOOKUP($B321,'PRUlink Peer Performance'!$B$4:$K$146,D$119,))*100</f>
        <v>-14.685358790913494</v>
      </c>
      <c r="E321" s="69">
        <f>(VLOOKUP($B321,'PRUlink Peer Performance'!$B$4:$K$146,E$119,))*100</f>
        <v>2.2981742770340929</v>
      </c>
      <c r="F321" s="68" t="s">
        <v>28</v>
      </c>
      <c r="G321" s="69">
        <f>(VLOOKUP($B321,'PRUlink Peer Performance'!$B$4:$K$146,G$119,))*100</f>
        <v>2.2981742770340929</v>
      </c>
      <c r="H321" s="69">
        <f>(VLOOKUP($B321,'PRUlink Peer Performance'!$B$4:$K$146,H$119,))*100</f>
        <v>13.05706755899525</v>
      </c>
      <c r="I321" s="69">
        <f>(VLOOKUP($B321,'PRUlink Peer Performance'!$B$4:$K$146,I$119,))*100</f>
        <v>-3.324673775977649</v>
      </c>
      <c r="J321" s="69">
        <f>(VLOOKUP($B321,'PRUlink Peer Performance'!$B$4:$K$146,J$119,))*100</f>
        <v>-17.090006761740419</v>
      </c>
      <c r="K321" s="68" t="s">
        <v>28</v>
      </c>
      <c r="L321" s="69">
        <f>(VLOOKUP($B321,'PRUlink Peer Performance'!$B$4:$K$146,L$119,))*100</f>
        <v>-6.0428415745353847</v>
      </c>
      <c r="M321" s="68" t="s">
        <v>28</v>
      </c>
      <c r="N321" s="68" t="s">
        <v>28</v>
      </c>
      <c r="O321" s="19">
        <v>798.68319999999994</v>
      </c>
      <c r="P321" s="13"/>
      <c r="Q321" s="16"/>
      <c r="R321" s="15"/>
      <c r="S321" s="27"/>
      <c r="T321" s="15"/>
      <c r="U321" s="15"/>
      <c r="V321" s="15"/>
      <c r="W321" s="15"/>
      <c r="X321" s="15"/>
      <c r="Y321" s="15"/>
      <c r="Z321" s="15"/>
      <c r="AA321" s="32"/>
      <c r="AB321" s="62">
        <f t="shared" si="310"/>
        <v>57.142857142857139</v>
      </c>
      <c r="AC321" s="62">
        <f t="shared" si="311"/>
        <v>1</v>
      </c>
      <c r="AD321" s="62">
        <f t="shared" si="312"/>
        <v>71.428571428571431</v>
      </c>
      <c r="AE321" s="62">
        <f t="shared" si="313"/>
        <v>57.142857142857139</v>
      </c>
      <c r="AF321" s="62">
        <f t="shared" si="314"/>
        <v>1</v>
      </c>
      <c r="AG321" s="62">
        <f t="shared" si="315"/>
        <v>1</v>
      </c>
      <c r="AH321" s="62"/>
      <c r="AI321" s="62">
        <f t="shared" si="316"/>
        <v>30.76923076923077</v>
      </c>
      <c r="AJ321" s="62" t="str">
        <f t="shared" si="325"/>
        <v/>
      </c>
      <c r="AK321" s="62" t="str">
        <f t="shared" si="325"/>
        <v/>
      </c>
      <c r="AL321" s="64"/>
      <c r="AM321" s="62" t="str">
        <f t="shared" si="326"/>
        <v/>
      </c>
      <c r="AN321" s="62" t="str">
        <f t="shared" si="326"/>
        <v/>
      </c>
      <c r="AO321" s="62" t="str">
        <f t="shared" si="327"/>
        <v/>
      </c>
      <c r="AP321" s="62" t="str">
        <f t="shared" si="327"/>
        <v/>
      </c>
      <c r="AQ321" s="62" t="str">
        <f t="shared" si="327"/>
        <v/>
      </c>
      <c r="AR321" s="62" t="str">
        <f t="shared" si="327"/>
        <v/>
      </c>
      <c r="AS321" s="62" t="str">
        <f t="shared" si="327"/>
        <v/>
      </c>
      <c r="AT321" s="62" t="str">
        <f t="shared" si="327"/>
        <v/>
      </c>
      <c r="AU321" s="62" t="str">
        <f t="shared" si="327"/>
        <v/>
      </c>
      <c r="AV321" s="62" t="str">
        <f t="shared" si="327"/>
        <v/>
      </c>
      <c r="AW321" s="64"/>
      <c r="AX321" s="62">
        <f t="shared" si="317"/>
        <v>9</v>
      </c>
      <c r="AY321" s="62">
        <f t="shared" si="318"/>
        <v>1</v>
      </c>
      <c r="AZ321" s="62">
        <f t="shared" si="319"/>
        <v>11</v>
      </c>
      <c r="BA321" s="62">
        <f t="shared" si="320"/>
        <v>9</v>
      </c>
      <c r="BB321" s="62">
        <f t="shared" si="321"/>
        <v>1</v>
      </c>
      <c r="BC321" s="62">
        <f t="shared" si="322"/>
        <v>1</v>
      </c>
      <c r="BD321" s="62" t="str">
        <f t="shared" si="328"/>
        <v/>
      </c>
      <c r="BE321" s="62">
        <f t="shared" si="328"/>
        <v>5</v>
      </c>
      <c r="BF321" s="62" t="str">
        <f t="shared" si="328"/>
        <v/>
      </c>
      <c r="BG321" s="62" t="str">
        <f t="shared" si="328"/>
        <v/>
      </c>
    </row>
    <row r="322" spans="1:59" x14ac:dyDescent="0.2">
      <c r="A322" s="17">
        <v>14</v>
      </c>
      <c r="B322" s="10" t="s">
        <v>1460</v>
      </c>
      <c r="C322" s="69">
        <f>VLOOKUP(Ranking!B322,'Peers-Inc or Ho'!$C$211:$G$225,5,)</f>
        <v>0</v>
      </c>
      <c r="D322" s="69">
        <f>(VLOOKUP($B322,'PRUlink Peer Performance'!$B$4:$K$146,D$119,))*100</f>
        <v>-18.340563415224629</v>
      </c>
      <c r="E322" s="69">
        <f>(VLOOKUP($B322,'PRUlink Peer Performance'!$B$4:$K$146,E$119,))*100</f>
        <v>2.353166202148893</v>
      </c>
      <c r="F322" s="68" t="s">
        <v>28</v>
      </c>
      <c r="G322" s="69">
        <f>(VLOOKUP($B322,'PRUlink Peer Performance'!$B$4:$K$146,G$119,))*100</f>
        <v>2.353166202148893</v>
      </c>
      <c r="H322" s="69">
        <f>(VLOOKUP($B322,'PRUlink Peer Performance'!$B$4:$K$146,H$119,))*100</f>
        <v>12.990219454430306</v>
      </c>
      <c r="I322" s="69">
        <f>(VLOOKUP($B322,'PRUlink Peer Performance'!$B$4:$K$146,I$119,))*100</f>
        <v>-5.7992645311801034</v>
      </c>
      <c r="J322" s="69">
        <f>(VLOOKUP($B322,'PRUlink Peer Performance'!$B$4:$K$146,J$119,))*100</f>
        <v>-19.094173639041212</v>
      </c>
      <c r="K322" s="68" t="s">
        <v>28</v>
      </c>
      <c r="L322" s="69">
        <f>(VLOOKUP($B322,'PRUlink Peer Performance'!$B$4:$K$146,L$119,))*100</f>
        <v>-6.730975187815968</v>
      </c>
      <c r="M322" s="68" t="s">
        <v>28</v>
      </c>
      <c r="N322" s="68" t="s">
        <v>28</v>
      </c>
      <c r="O322" s="19">
        <v>1044.6030000000001</v>
      </c>
      <c r="P322" s="13"/>
      <c r="Q322" s="16"/>
      <c r="R322" s="15"/>
      <c r="S322" s="27"/>
      <c r="T322" s="15"/>
      <c r="U322" s="15"/>
      <c r="V322" s="15"/>
      <c r="W322" s="15"/>
      <c r="X322" s="15"/>
      <c r="Y322" s="15"/>
      <c r="Z322" s="15"/>
      <c r="AA322" s="32"/>
      <c r="AB322" s="62"/>
      <c r="AC322" s="62">
        <f t="shared" si="311"/>
        <v>92.857142857142861</v>
      </c>
      <c r="AD322" s="62">
        <f t="shared" si="312"/>
        <v>57.142857142857139</v>
      </c>
      <c r="AE322" s="62">
        <f t="shared" si="313"/>
        <v>64.285714285714292</v>
      </c>
      <c r="AF322" s="62">
        <f t="shared" si="314"/>
        <v>64.285714285714292</v>
      </c>
      <c r="AG322" s="62">
        <f t="shared" si="315"/>
        <v>50</v>
      </c>
      <c r="AH322" s="62"/>
      <c r="AI322" s="62">
        <f t="shared" si="316"/>
        <v>76.923076923076934</v>
      </c>
      <c r="AJ322" s="62" t="str">
        <f t="shared" si="325"/>
        <v/>
      </c>
      <c r="AK322" s="62" t="str">
        <f t="shared" si="325"/>
        <v/>
      </c>
      <c r="AL322" s="64"/>
      <c r="AM322" s="62" t="str">
        <f t="shared" si="326"/>
        <v/>
      </c>
      <c r="AN322" s="62" t="str">
        <f t="shared" si="326"/>
        <v/>
      </c>
      <c r="AO322" s="62" t="str">
        <f t="shared" si="327"/>
        <v/>
      </c>
      <c r="AP322" s="62" t="str">
        <f t="shared" si="327"/>
        <v/>
      </c>
      <c r="AQ322" s="62" t="str">
        <f t="shared" si="327"/>
        <v/>
      </c>
      <c r="AR322" s="62" t="str">
        <f t="shared" si="327"/>
        <v/>
      </c>
      <c r="AS322" s="62" t="str">
        <f t="shared" si="327"/>
        <v/>
      </c>
      <c r="AT322" s="62" t="str">
        <f t="shared" si="327"/>
        <v/>
      </c>
      <c r="AU322" s="62" t="str">
        <f t="shared" si="327"/>
        <v/>
      </c>
      <c r="AV322" s="62" t="str">
        <f t="shared" si="327"/>
        <v/>
      </c>
      <c r="AW322" s="64"/>
      <c r="AX322" s="62"/>
      <c r="AY322" s="62">
        <f t="shared" si="318"/>
        <v>14</v>
      </c>
      <c r="AZ322" s="62">
        <f t="shared" si="319"/>
        <v>9</v>
      </c>
      <c r="BA322" s="62">
        <f t="shared" si="320"/>
        <v>10</v>
      </c>
      <c r="BB322" s="62">
        <f t="shared" si="321"/>
        <v>10</v>
      </c>
      <c r="BC322" s="62">
        <f t="shared" si="322"/>
        <v>8</v>
      </c>
      <c r="BD322" s="62" t="str">
        <f t="shared" si="328"/>
        <v/>
      </c>
      <c r="BE322" s="62">
        <f t="shared" si="328"/>
        <v>11</v>
      </c>
      <c r="BF322" s="62" t="str">
        <f t="shared" si="328"/>
        <v/>
      </c>
      <c r="BG322" s="62" t="str">
        <f t="shared" si="328"/>
        <v/>
      </c>
    </row>
    <row r="323" spans="1:59" x14ac:dyDescent="0.2">
      <c r="A323" s="17">
        <v>15</v>
      </c>
      <c r="B323" s="10" t="s">
        <v>1465</v>
      </c>
      <c r="C323" s="69">
        <f>VLOOKUP(Ranking!B323,'Peers-Inc or Ho'!$C$211:$G$225,5,)</f>
        <v>0</v>
      </c>
      <c r="D323" s="69">
        <f>(VLOOKUP($B323,'PRUlink Peer Performance'!$B$4:$K$146,D$119,))*100</f>
        <v>-17.87057744432191</v>
      </c>
      <c r="E323" s="69">
        <f>(VLOOKUP($B323,'PRUlink Peer Performance'!$B$4:$K$146,E$119,))*100</f>
        <v>0.49052987314317509</v>
      </c>
      <c r="F323" s="68" t="s">
        <v>28</v>
      </c>
      <c r="G323" s="69">
        <f>(VLOOKUP($B323,'PRUlink Peer Performance'!$B$4:$K$146,G$119,))*100</f>
        <v>0.49052987314317509</v>
      </c>
      <c r="H323" s="69">
        <f>(VLOOKUP($B323,'PRUlink Peer Performance'!$B$4:$K$146,H$119,))*100</f>
        <v>12.779326644117672</v>
      </c>
      <c r="I323" s="69">
        <f>(VLOOKUP($B323,'PRUlink Peer Performance'!$B$4:$K$146,I$119,))*100</f>
        <v>-6.5537054409005595</v>
      </c>
      <c r="J323" s="69">
        <f>(VLOOKUP($B323,'PRUlink Peer Performance'!$B$4:$K$146,J$119,))*100</f>
        <v>-20.051566042657353</v>
      </c>
      <c r="K323" s="68" t="s">
        <v>28</v>
      </c>
      <c r="L323" s="68" t="s">
        <v>28</v>
      </c>
      <c r="M323" s="68" t="s">
        <v>28</v>
      </c>
      <c r="N323" s="68" t="s">
        <v>28</v>
      </c>
      <c r="O323" s="19">
        <v>152.61860000000001</v>
      </c>
      <c r="P323" s="13"/>
      <c r="Q323" s="16"/>
      <c r="R323" s="15"/>
      <c r="S323" s="27"/>
      <c r="T323" s="15"/>
      <c r="U323" s="15"/>
      <c r="V323" s="15"/>
      <c r="W323" s="15"/>
      <c r="X323" s="15"/>
      <c r="Y323" s="15"/>
      <c r="Z323" s="15"/>
      <c r="AA323" s="32"/>
      <c r="AB323" s="62"/>
      <c r="AC323" s="62">
        <f t="shared" si="311"/>
        <v>71.428571428571431</v>
      </c>
      <c r="AD323" s="62">
        <f t="shared" si="312"/>
        <v>100</v>
      </c>
      <c r="AE323" s="62">
        <f t="shared" si="313"/>
        <v>85.714285714285708</v>
      </c>
      <c r="AF323" s="62">
        <f t="shared" si="314"/>
        <v>100</v>
      </c>
      <c r="AG323" s="62">
        <f t="shared" si="315"/>
        <v>78.571428571428569</v>
      </c>
      <c r="AH323" s="62"/>
      <c r="AI323" s="62" t="str">
        <f t="shared" si="316"/>
        <v/>
      </c>
      <c r="AJ323" s="62" t="str">
        <f t="shared" si="325"/>
        <v/>
      </c>
      <c r="AK323" s="62" t="str">
        <f t="shared" si="325"/>
        <v/>
      </c>
      <c r="AL323" s="64"/>
      <c r="AM323" s="62" t="str">
        <f t="shared" si="326"/>
        <v/>
      </c>
      <c r="AN323" s="62" t="str">
        <f t="shared" si="326"/>
        <v/>
      </c>
      <c r="AO323" s="62" t="str">
        <f t="shared" si="327"/>
        <v/>
      </c>
      <c r="AP323" s="62" t="str">
        <f t="shared" si="327"/>
        <v/>
      </c>
      <c r="AQ323" s="62" t="str">
        <f t="shared" si="327"/>
        <v/>
      </c>
      <c r="AR323" s="62" t="str">
        <f t="shared" si="327"/>
        <v/>
      </c>
      <c r="AS323" s="62" t="str">
        <f t="shared" si="327"/>
        <v/>
      </c>
      <c r="AT323" s="62" t="str">
        <f t="shared" si="327"/>
        <v/>
      </c>
      <c r="AU323" s="62" t="str">
        <f t="shared" si="327"/>
        <v/>
      </c>
      <c r="AV323" s="62" t="str">
        <f t="shared" si="327"/>
        <v/>
      </c>
      <c r="AW323" s="64"/>
      <c r="AX323" s="62"/>
      <c r="AY323" s="62">
        <f t="shared" si="318"/>
        <v>11</v>
      </c>
      <c r="AZ323" s="62">
        <f t="shared" si="319"/>
        <v>15</v>
      </c>
      <c r="BA323" s="62">
        <f t="shared" si="320"/>
        <v>13</v>
      </c>
      <c r="BB323" s="62">
        <f t="shared" si="321"/>
        <v>15</v>
      </c>
      <c r="BC323" s="62">
        <f t="shared" si="322"/>
        <v>12</v>
      </c>
      <c r="BD323" s="62" t="str">
        <f t="shared" si="328"/>
        <v/>
      </c>
      <c r="BE323" s="62" t="str">
        <f t="shared" si="328"/>
        <v/>
      </c>
      <c r="BF323" s="62" t="str">
        <f t="shared" si="328"/>
        <v/>
      </c>
      <c r="BG323" s="62" t="str">
        <f t="shared" si="328"/>
        <v/>
      </c>
    </row>
    <row r="324" spans="1:59" x14ac:dyDescent="0.2">
      <c r="A324" s="17"/>
      <c r="B324" s="10"/>
      <c r="C324" s="50"/>
      <c r="D324" s="11"/>
      <c r="E324" s="50"/>
      <c r="F324" s="50"/>
      <c r="G324" s="11"/>
      <c r="H324" s="11"/>
      <c r="I324" s="11"/>
      <c r="J324" s="11"/>
      <c r="K324" s="11"/>
      <c r="L324" s="11"/>
      <c r="M324" s="11"/>
      <c r="N324" s="50"/>
      <c r="O324" s="19">
        <v>316.48599999999999</v>
      </c>
      <c r="P324" s="13"/>
      <c r="Q324" s="16"/>
      <c r="R324" s="15"/>
      <c r="S324" s="27"/>
      <c r="T324" s="15"/>
      <c r="U324" s="15"/>
      <c r="V324" s="15"/>
      <c r="W324" s="15"/>
      <c r="X324" s="15"/>
      <c r="Y324" s="15"/>
      <c r="Z324" s="15"/>
      <c r="AA324" s="32"/>
      <c r="AB324" s="59"/>
      <c r="AC324" s="59"/>
      <c r="AD324" s="59"/>
      <c r="AE324" s="59"/>
      <c r="AF324" s="59"/>
      <c r="AG324" s="59"/>
      <c r="AH324" s="59"/>
      <c r="AI324" s="59"/>
      <c r="AJ324" s="59"/>
      <c r="AK324" s="59"/>
      <c r="AL324" s="60"/>
      <c r="AM324" s="59"/>
      <c r="AN324" s="61"/>
      <c r="AO324" s="61"/>
      <c r="AP324" s="61"/>
      <c r="AQ324" s="61"/>
      <c r="AR324" s="61"/>
      <c r="AS324" s="61"/>
      <c r="AT324" s="61"/>
      <c r="AU324" s="61"/>
      <c r="AV324" s="61"/>
      <c r="AW324" s="60"/>
      <c r="AX324" s="59"/>
      <c r="AY324" s="61"/>
      <c r="AZ324" s="61"/>
      <c r="BA324" s="61"/>
      <c r="BB324" s="61"/>
      <c r="BC324" s="61"/>
      <c r="BD324" s="61"/>
      <c r="BE324" s="61"/>
      <c r="BF324" s="61"/>
      <c r="BG324" s="61"/>
    </row>
    <row r="325" spans="1:59" x14ac:dyDescent="0.2">
      <c r="A325" s="42" t="s">
        <v>1251</v>
      </c>
      <c r="B325" s="45" t="s">
        <v>102</v>
      </c>
      <c r="C325" s="46">
        <f>AVERAGE(C309:C324)</f>
        <v>-0.14337727177424736</v>
      </c>
      <c r="D325" s="46">
        <f>AVERAGE(D309:D324)</f>
        <v>-17.283578930010815</v>
      </c>
      <c r="E325" s="46">
        <f>AVERAGE(E309:E324)</f>
        <v>2.3009219103757816</v>
      </c>
      <c r="F325" s="46"/>
      <c r="G325" s="46">
        <f>AVERAGE(G309:G324)</f>
        <v>2.3009219103757816</v>
      </c>
      <c r="H325" s="46">
        <f>AVERAGE(H309:H324)</f>
        <v>13.560110569526483</v>
      </c>
      <c r="I325" s="46">
        <f>AVERAGE(I309:I324)</f>
        <v>-5.2165973638887966</v>
      </c>
      <c r="J325" s="46">
        <f>AVERAGE(J309:J324)</f>
        <v>-19.270504872078661</v>
      </c>
      <c r="K325" s="46"/>
      <c r="L325" s="46">
        <f>AVERAGE(L309:L324)</f>
        <v>-6.0825831340252847</v>
      </c>
      <c r="M325" s="46"/>
      <c r="N325" s="46"/>
      <c r="O325" s="19">
        <v>907.86919999999998</v>
      </c>
      <c r="P325" s="13"/>
      <c r="Q325" s="16"/>
      <c r="R325" s="15"/>
      <c r="S325" s="27"/>
      <c r="T325" s="15"/>
      <c r="U325" s="15"/>
      <c r="V325" s="15"/>
      <c r="W325" s="15"/>
      <c r="X325" s="15"/>
      <c r="Y325" s="15"/>
      <c r="Z325" s="15"/>
      <c r="AA325" s="32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57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57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</row>
    <row r="326" spans="1:59" x14ac:dyDescent="0.2">
      <c r="C326" s="49"/>
      <c r="D326" s="49"/>
      <c r="E326" s="49"/>
      <c r="F326" s="49"/>
      <c r="G326" s="49"/>
      <c r="H326" s="49"/>
    </row>
    <row r="327" spans="1:59" ht="15.75" x14ac:dyDescent="0.25">
      <c r="A327" s="5" t="s">
        <v>1248</v>
      </c>
      <c r="B327" s="6"/>
      <c r="C327" s="34" t="s">
        <v>41</v>
      </c>
      <c r="D327" s="34"/>
      <c r="E327" s="34"/>
      <c r="F327" s="35"/>
      <c r="G327" s="35"/>
      <c r="H327" s="34"/>
      <c r="I327" s="34"/>
      <c r="J327" s="34"/>
      <c r="K327" s="34"/>
      <c r="L327" s="34"/>
      <c r="M327" s="34"/>
      <c r="N327" s="34"/>
      <c r="V327" s="1"/>
      <c r="W327" s="1"/>
      <c r="X327" s="1"/>
      <c r="Y327" s="1"/>
      <c r="Z327" s="1"/>
      <c r="AB327" s="36" t="s">
        <v>40</v>
      </c>
      <c r="AC327" s="37"/>
      <c r="AD327" s="37"/>
      <c r="AE327" s="37"/>
      <c r="AF327" s="37"/>
      <c r="AG327" s="38"/>
      <c r="AH327" s="37"/>
      <c r="AI327" s="36"/>
      <c r="AJ327" s="37"/>
      <c r="AK327" s="37"/>
      <c r="AL327" s="55"/>
      <c r="AM327" s="36"/>
      <c r="AN327" s="53"/>
      <c r="AO327" s="53"/>
      <c r="AP327" s="53"/>
      <c r="AQ327" s="53" t="s">
        <v>120</v>
      </c>
      <c r="AR327" s="53"/>
      <c r="AS327" s="53"/>
      <c r="AT327" s="53"/>
      <c r="AU327" s="53"/>
      <c r="AV327" s="54"/>
      <c r="AW327" s="55"/>
      <c r="AX327" s="36"/>
      <c r="AY327" s="53"/>
      <c r="AZ327" s="53"/>
      <c r="BA327" s="53"/>
      <c r="BB327" s="53" t="s">
        <v>119</v>
      </c>
      <c r="BC327" s="53"/>
      <c r="BD327" s="53"/>
      <c r="BE327" s="53"/>
      <c r="BF327" s="53"/>
      <c r="BG327" s="54"/>
    </row>
    <row r="328" spans="1:59" ht="15.75" x14ac:dyDescent="0.25">
      <c r="A328" s="8" t="s">
        <v>9</v>
      </c>
      <c r="B328" s="8" t="s">
        <v>10</v>
      </c>
      <c r="C328" s="8" t="s">
        <v>11</v>
      </c>
      <c r="D328" s="8" t="s">
        <v>1</v>
      </c>
      <c r="E328" s="8" t="s">
        <v>2</v>
      </c>
      <c r="F328" s="8" t="s">
        <v>3</v>
      </c>
      <c r="G328" s="8" t="s">
        <v>4</v>
      </c>
      <c r="H328" s="8" t="s">
        <v>5</v>
      </c>
      <c r="I328" s="8" t="s">
        <v>6</v>
      </c>
      <c r="J328" s="8" t="s">
        <v>7</v>
      </c>
      <c r="K328" s="8" t="s">
        <v>95</v>
      </c>
      <c r="L328" s="8" t="s">
        <v>42</v>
      </c>
      <c r="M328" s="8" t="s">
        <v>43</v>
      </c>
      <c r="N328" s="8" t="s">
        <v>97</v>
      </c>
      <c r="O328" s="8" t="s">
        <v>12</v>
      </c>
      <c r="P328" s="8"/>
      <c r="Q328" s="8" t="s">
        <v>13</v>
      </c>
      <c r="R328" s="8" t="s">
        <v>0</v>
      </c>
      <c r="S328" s="8" t="s">
        <v>14</v>
      </c>
      <c r="T328" s="8" t="s">
        <v>1</v>
      </c>
      <c r="U328" s="8" t="s">
        <v>2</v>
      </c>
      <c r="V328" s="8" t="s">
        <v>3</v>
      </c>
      <c r="W328" s="8" t="s">
        <v>4</v>
      </c>
      <c r="X328" s="8" t="s">
        <v>5</v>
      </c>
      <c r="Y328" s="8" t="s">
        <v>6</v>
      </c>
      <c r="Z328" s="8" t="s">
        <v>7</v>
      </c>
      <c r="AA328" s="31"/>
      <c r="AB328" s="8" t="s">
        <v>96</v>
      </c>
      <c r="AC328" s="8" t="s">
        <v>1</v>
      </c>
      <c r="AD328" s="8" t="s">
        <v>4</v>
      </c>
      <c r="AE328" s="8" t="s">
        <v>5</v>
      </c>
      <c r="AF328" s="8" t="s">
        <v>6</v>
      </c>
      <c r="AG328" s="8" t="s">
        <v>7</v>
      </c>
      <c r="AH328" s="8" t="s">
        <v>95</v>
      </c>
      <c r="AI328" s="8" t="s">
        <v>42</v>
      </c>
      <c r="AJ328" s="8" t="s">
        <v>43</v>
      </c>
      <c r="AK328" s="8" t="s">
        <v>97</v>
      </c>
      <c r="AL328" s="58"/>
      <c r="AM328" s="8" t="s">
        <v>96</v>
      </c>
      <c r="AN328" s="8" t="s">
        <v>1</v>
      </c>
      <c r="AO328" s="8" t="s">
        <v>4</v>
      </c>
      <c r="AP328" s="8" t="s">
        <v>5</v>
      </c>
      <c r="AQ328" s="8" t="s">
        <v>6</v>
      </c>
      <c r="AR328" s="8" t="s">
        <v>7</v>
      </c>
      <c r="AS328" s="8" t="s">
        <v>95</v>
      </c>
      <c r="AT328" s="8" t="s">
        <v>42</v>
      </c>
      <c r="AU328" s="8" t="s">
        <v>43</v>
      </c>
      <c r="AV328" s="52" t="s">
        <v>97</v>
      </c>
      <c r="AW328" s="58"/>
      <c r="AX328" s="8" t="s">
        <v>96</v>
      </c>
      <c r="AY328" s="8" t="s">
        <v>1</v>
      </c>
      <c r="AZ328" s="8" t="s">
        <v>4</v>
      </c>
      <c r="BA328" s="8" t="s">
        <v>5</v>
      </c>
      <c r="BB328" s="8" t="s">
        <v>6</v>
      </c>
      <c r="BC328" s="8" t="s">
        <v>7</v>
      </c>
      <c r="BD328" s="8" t="s">
        <v>95</v>
      </c>
      <c r="BE328" s="8" t="s">
        <v>42</v>
      </c>
      <c r="BF328" s="8" t="s">
        <v>43</v>
      </c>
      <c r="BG328" s="52" t="s">
        <v>97</v>
      </c>
    </row>
    <row r="329" spans="1:59" x14ac:dyDescent="0.2">
      <c r="A329" s="17">
        <v>1</v>
      </c>
      <c r="B329" s="10" t="s">
        <v>1343</v>
      </c>
      <c r="C329" s="68" t="s">
        <v>28</v>
      </c>
      <c r="D329" s="69">
        <f>(VLOOKUP($B329,'PRUlink Peer Performance'!$B$4:$K$194,D$119,))*100</f>
        <v>0.51879838266275513</v>
      </c>
      <c r="E329" s="69">
        <f>(VLOOKUP($B329,'PRUlink Peer Performance'!$B$4:$K$194,E$119,))*100</f>
        <v>1.0140435651842861</v>
      </c>
      <c r="F329" s="68" t="s">
        <v>28</v>
      </c>
      <c r="G329" s="69">
        <f>(VLOOKUP($B329,'PRUlink Peer Performance'!$B$4:$K$194,G$119,))*100</f>
        <v>1.0140435651842861</v>
      </c>
      <c r="H329" s="69">
        <f>(VLOOKUP($B329,'PRUlink Peer Performance'!$B$4:$K$194,H$119,))*100</f>
        <v>13.718018583349846</v>
      </c>
      <c r="I329" s="69">
        <f>(VLOOKUP($B329,'PRUlink Peer Performance'!$B$4:$K$194,I$119,))*100</f>
        <v>9.0569200110857331</v>
      </c>
      <c r="J329" s="69">
        <f>(VLOOKUP($B329,'PRUlink Peer Performance'!$B$4:$K$194,J$119,))*100</f>
        <v>9.8302088663534413</v>
      </c>
      <c r="K329" s="68" t="s">
        <v>28</v>
      </c>
      <c r="L329" s="69">
        <f>(VLOOKUP($B329,'PRUlink Peer Performance'!$B$4:$K$194,L$119,))*100</f>
        <v>2.6093475435235547</v>
      </c>
      <c r="M329" s="68" t="s">
        <v>28</v>
      </c>
      <c r="N329" s="68" t="s">
        <v>28</v>
      </c>
      <c r="O329" s="12">
        <v>1192.924</v>
      </c>
      <c r="P329" s="13"/>
      <c r="Q329" s="14"/>
      <c r="R329" s="15"/>
      <c r="S329" s="27"/>
      <c r="T329" s="15"/>
      <c r="U329" s="15"/>
      <c r="V329" s="15"/>
      <c r="W329" s="15"/>
      <c r="X329" s="15"/>
      <c r="Y329" s="15"/>
      <c r="Z329" s="15"/>
      <c r="AA329" s="32"/>
      <c r="AB329" s="62" t="str">
        <f>IF(C329="n.a.","",IF(RANK(C329,C$243:C$249)=1,1,(RANK(C329,C$243:C$249)-1)/(COUNT(C$243:C$249)-1)*100))</f>
        <v/>
      </c>
      <c r="AC329" s="62">
        <f>IF(D329="n.a.","",IF(RANK(D329,D$329:D$330)=1,1,(RANK(D329,D$329:D$330)-1)/(COUNT(D$329:D$330)-1)*100))</f>
        <v>100</v>
      </c>
      <c r="AD329" s="62">
        <f t="shared" ref="AD329:AG330" si="329">IF(G329="n.a.","",IF(RANK(G329,G$329:G$330)=1,1,(RANK(G329,G$329:G$330)-1)/(COUNT(G$329:G$330)-1)*100))</f>
        <v>100</v>
      </c>
      <c r="AE329" s="62">
        <f t="shared" si="329"/>
        <v>100</v>
      </c>
      <c r="AF329" s="62">
        <f t="shared" si="329"/>
        <v>100</v>
      </c>
      <c r="AG329" s="62">
        <f t="shared" si="329"/>
        <v>100</v>
      </c>
      <c r="AH329" s="62" t="str">
        <f t="shared" ref="AH329:AK330" si="330">IF(K329="n.a.","",IF(RANK(K329,K$329:K$330)=1,1,(RANK(K329,K$329:K$330)-1)/(COUNT(K$329:K$330)-1)*100))</f>
        <v/>
      </c>
      <c r="AI329" s="62">
        <f t="shared" si="330"/>
        <v>100</v>
      </c>
      <c r="AJ329" s="62" t="str">
        <f t="shared" si="330"/>
        <v/>
      </c>
      <c r="AK329" s="62" t="str">
        <f t="shared" si="330"/>
        <v/>
      </c>
      <c r="AL329" s="64"/>
      <c r="AM329" s="62" t="str">
        <f>IF($AA329="","",COUNT(C$329:C$330))</f>
        <v/>
      </c>
      <c r="AN329" s="62" t="str">
        <f>IF($AA329="","",COUNT(D$329:D$330))</f>
        <v/>
      </c>
      <c r="AO329" s="62" t="str">
        <f t="shared" ref="AO329:AV330" si="331">IF($AA329="","",COUNT(G$329:G$330))</f>
        <v/>
      </c>
      <c r="AP329" s="62" t="str">
        <f t="shared" si="331"/>
        <v/>
      </c>
      <c r="AQ329" s="62" t="str">
        <f t="shared" si="331"/>
        <v/>
      </c>
      <c r="AR329" s="62" t="str">
        <f t="shared" si="331"/>
        <v/>
      </c>
      <c r="AS329" s="62" t="str">
        <f t="shared" si="331"/>
        <v/>
      </c>
      <c r="AT329" s="62" t="str">
        <f t="shared" si="331"/>
        <v/>
      </c>
      <c r="AU329" s="62" t="str">
        <f t="shared" si="331"/>
        <v/>
      </c>
      <c r="AV329" s="62" t="str">
        <f t="shared" si="331"/>
        <v/>
      </c>
      <c r="AW329" s="64"/>
      <c r="AX329" s="62" t="str">
        <f>IF(C329="n.a.","",RANK(C329,C$243:C$249))</f>
        <v/>
      </c>
      <c r="AY329" s="62">
        <f>IF(D329="n.a.","",RANK(D329,D$329:D$331))</f>
        <v>2</v>
      </c>
      <c r="AZ329" s="62">
        <f t="shared" ref="AZ329:BG330" si="332">IF(G329="n.a.","",RANK(G329,G$329:G$331))</f>
        <v>2</v>
      </c>
      <c r="BA329" s="62">
        <f t="shared" si="332"/>
        <v>2</v>
      </c>
      <c r="BB329" s="62">
        <f t="shared" si="332"/>
        <v>2</v>
      </c>
      <c r="BC329" s="62">
        <f t="shared" si="332"/>
        <v>2</v>
      </c>
      <c r="BD329" s="62" t="str">
        <f t="shared" si="332"/>
        <v/>
      </c>
      <c r="BE329" s="62">
        <f t="shared" si="332"/>
        <v>2</v>
      </c>
      <c r="BF329" s="62" t="str">
        <f t="shared" si="332"/>
        <v/>
      </c>
      <c r="BG329" s="62" t="str">
        <f t="shared" si="332"/>
        <v/>
      </c>
    </row>
    <row r="330" spans="1:59" x14ac:dyDescent="0.2">
      <c r="A330" s="17">
        <v>2</v>
      </c>
      <c r="B330" s="26" t="s">
        <v>2387</v>
      </c>
      <c r="C330" s="25" t="s">
        <v>28</v>
      </c>
      <c r="D330" s="25">
        <f>(VLOOKUP($B330,'PRUlink Peer Performance'!$B$4:$K$250,D$119,))*100</f>
        <v>19.8618118008336</v>
      </c>
      <c r="E330" s="25">
        <f>(VLOOKUP($B330,'PRUlink Peer Performance'!$B$4:$K$194,E$119,))*100</f>
        <v>3.02900652646845</v>
      </c>
      <c r="F330" s="25" t="s">
        <v>28</v>
      </c>
      <c r="G330" s="25">
        <f>(VLOOKUP($B330,'PRUlink Peer Performance'!$B$4:$K$194,G$119,))*100</f>
        <v>3.02900652646845</v>
      </c>
      <c r="H330" s="25">
        <f>(VLOOKUP($B330,'PRUlink Peer Performance'!$B$4:$K$194,H$119,))*100</f>
        <v>20.172040464187898</v>
      </c>
      <c r="I330" s="25">
        <f>(VLOOKUP($B330,'PRUlink Peer Performance'!$B$4:$K$194,I$119,))*100</f>
        <v>22.4632809267688</v>
      </c>
      <c r="J330" s="25">
        <f>(VLOOKUP($B330,'PRUlink Peer Performance'!$B$4:$K$194,J$119,))*100</f>
        <v>29.231398944879</v>
      </c>
      <c r="K330" s="25" t="s">
        <v>28</v>
      </c>
      <c r="L330" s="25">
        <f>(VLOOKUP($B330,'PRUlink Peer Performance'!$B$4:$K$194,L$119,))*100</f>
        <v>7.4008454711159199</v>
      </c>
      <c r="M330" s="25" t="s">
        <v>28</v>
      </c>
      <c r="N330" s="25" t="s">
        <v>28</v>
      </c>
      <c r="O330" s="19">
        <v>392.09100000000001</v>
      </c>
      <c r="P330" s="13"/>
      <c r="Q330" s="16"/>
      <c r="R330" s="15"/>
      <c r="S330" s="27"/>
      <c r="T330" s="15"/>
      <c r="U330" s="15"/>
      <c r="V330" s="15"/>
      <c r="W330" s="15"/>
      <c r="X330" s="15"/>
      <c r="Y330" s="15"/>
      <c r="Z330" s="15"/>
      <c r="AA330" s="26" t="s">
        <v>1252</v>
      </c>
      <c r="AB330" s="65" t="str">
        <f>IF(C330="n.a.","",IF(RANK(C330,C$243:C$249)=1,1,(RANK(C330,C$243:C$249)-1)/(COUNT(C$243:C$249)-1)*100))</f>
        <v/>
      </c>
      <c r="AC330" s="65">
        <f>IF(D330="n.a.","",IF(RANK(D330,D$329:D$330)=1,1,(RANK(D330,D$329:D$330)-1)/(COUNT(D$329:D$330)-1)*100))</f>
        <v>1</v>
      </c>
      <c r="AD330" s="65">
        <f t="shared" si="329"/>
        <v>1</v>
      </c>
      <c r="AE330" s="65">
        <f t="shared" si="329"/>
        <v>1</v>
      </c>
      <c r="AF330" s="65">
        <f t="shared" si="329"/>
        <v>1</v>
      </c>
      <c r="AG330" s="65">
        <f t="shared" si="329"/>
        <v>1</v>
      </c>
      <c r="AH330" s="65" t="str">
        <f t="shared" si="330"/>
        <v/>
      </c>
      <c r="AI330" s="65">
        <f t="shared" si="330"/>
        <v>1</v>
      </c>
      <c r="AJ330" s="65" t="str">
        <f t="shared" si="330"/>
        <v/>
      </c>
      <c r="AK330" s="65" t="str">
        <f t="shared" si="330"/>
        <v/>
      </c>
      <c r="AL330" s="64"/>
      <c r="AM330" s="65">
        <f>IF($AA330="","",COUNT(C$329:C$330))</f>
        <v>0</v>
      </c>
      <c r="AN330" s="66">
        <f>IF($AA330="","",COUNT(D$329:D$330))</f>
        <v>2</v>
      </c>
      <c r="AO330" s="66">
        <f t="shared" si="331"/>
        <v>2</v>
      </c>
      <c r="AP330" s="66">
        <f t="shared" si="331"/>
        <v>2</v>
      </c>
      <c r="AQ330" s="66">
        <f t="shared" si="331"/>
        <v>2</v>
      </c>
      <c r="AR330" s="66">
        <f t="shared" si="331"/>
        <v>2</v>
      </c>
      <c r="AS330" s="66">
        <f t="shared" si="331"/>
        <v>0</v>
      </c>
      <c r="AT330" s="63">
        <f t="shared" si="331"/>
        <v>2</v>
      </c>
      <c r="AU330" s="66">
        <f t="shared" si="331"/>
        <v>0</v>
      </c>
      <c r="AV330" s="67">
        <f t="shared" si="331"/>
        <v>0</v>
      </c>
      <c r="AW330" s="64"/>
      <c r="AX330" s="65" t="str">
        <f>IF(C330="n.a.","",RANK(C330,C$243:C$249))</f>
        <v/>
      </c>
      <c r="AY330" s="62">
        <f>IF(D330="n.a.","",RANK(D330,D$329:D$331))</f>
        <v>1</v>
      </c>
      <c r="AZ330" s="62">
        <f t="shared" si="332"/>
        <v>1</v>
      </c>
      <c r="BA330" s="62">
        <f t="shared" si="332"/>
        <v>1</v>
      </c>
      <c r="BB330" s="62">
        <f t="shared" si="332"/>
        <v>1</v>
      </c>
      <c r="BC330" s="62">
        <f t="shared" si="332"/>
        <v>1</v>
      </c>
      <c r="BD330" s="62" t="str">
        <f t="shared" si="332"/>
        <v/>
      </c>
      <c r="BE330" s="62">
        <f t="shared" si="332"/>
        <v>1</v>
      </c>
      <c r="BF330" s="62" t="str">
        <f t="shared" si="332"/>
        <v/>
      </c>
      <c r="BG330" s="62" t="str">
        <f t="shared" si="332"/>
        <v/>
      </c>
    </row>
    <row r="331" spans="1:59" x14ac:dyDescent="0.2">
      <c r="A331" s="17"/>
      <c r="B331" s="10"/>
      <c r="C331" s="50"/>
      <c r="D331" s="11"/>
      <c r="E331" s="50"/>
      <c r="F331" s="50"/>
      <c r="G331" s="11"/>
      <c r="H331" s="11"/>
      <c r="I331" s="11"/>
      <c r="J331" s="11"/>
      <c r="K331" s="11"/>
      <c r="L331" s="11"/>
      <c r="M331" s="11"/>
      <c r="N331" s="50"/>
      <c r="O331" s="19">
        <v>316.48599999999999</v>
      </c>
      <c r="P331" s="13"/>
      <c r="Q331" s="16"/>
      <c r="R331" s="15"/>
      <c r="S331" s="27"/>
      <c r="T331" s="15"/>
      <c r="U331" s="15"/>
      <c r="V331" s="15"/>
      <c r="W331" s="15"/>
      <c r="X331" s="15"/>
      <c r="Y331" s="15"/>
      <c r="Z331" s="15"/>
      <c r="AA331" s="32"/>
      <c r="AB331" s="59"/>
      <c r="AC331" s="62"/>
      <c r="AD331" s="59"/>
      <c r="AE331" s="59"/>
      <c r="AF331" s="59"/>
      <c r="AG331" s="59"/>
      <c r="AH331" s="59"/>
      <c r="AI331" s="59"/>
      <c r="AJ331" s="59"/>
      <c r="AK331" s="59"/>
      <c r="AL331" s="60"/>
      <c r="AM331" s="59"/>
      <c r="AN331" s="61"/>
      <c r="AO331" s="61"/>
      <c r="AP331" s="61"/>
      <c r="AQ331" s="61"/>
      <c r="AR331" s="61"/>
      <c r="AS331" s="61"/>
      <c r="AT331" s="61"/>
      <c r="AU331" s="61"/>
      <c r="AV331" s="61"/>
      <c r="AW331" s="60"/>
      <c r="AX331" s="59"/>
      <c r="AY331" s="61"/>
      <c r="AZ331" s="61"/>
      <c r="BA331" s="61"/>
      <c r="BB331" s="61"/>
      <c r="BC331" s="61"/>
      <c r="BD331" s="61"/>
      <c r="BE331" s="61"/>
      <c r="BF331" s="61"/>
      <c r="BG331" s="61"/>
    </row>
    <row r="332" spans="1:59" x14ac:dyDescent="0.2">
      <c r="A332" s="42" t="s">
        <v>1252</v>
      </c>
      <c r="B332" s="45" t="s">
        <v>102</v>
      </c>
      <c r="C332" s="46" t="s">
        <v>117</v>
      </c>
      <c r="D332" s="46">
        <f>AVERAGE(D329:D331)</f>
        <v>10.190305091748177</v>
      </c>
      <c r="E332" s="46">
        <f>AVERAGE(E329:E331)</f>
        <v>2.021525045826368</v>
      </c>
      <c r="F332" s="46"/>
      <c r="G332" s="46">
        <f>AVERAGE(G329:G331)</f>
        <v>2.021525045826368</v>
      </c>
      <c r="H332" s="46">
        <f>AVERAGE(H329:H331)</f>
        <v>16.945029523768874</v>
      </c>
      <c r="I332" s="46">
        <f>AVERAGE(I329:I331)</f>
        <v>15.760100468927266</v>
      </c>
      <c r="J332" s="46">
        <f>AVERAGE(J329:J331)</f>
        <v>19.530803905616221</v>
      </c>
      <c r="K332" s="46"/>
      <c r="L332" s="46">
        <f>AVERAGE(L329:L331)</f>
        <v>5.0050965073197373</v>
      </c>
      <c r="M332" s="46"/>
      <c r="N332" s="46"/>
      <c r="O332" s="19">
        <v>907.86919999999998</v>
      </c>
      <c r="P332" s="13"/>
      <c r="Q332" s="16"/>
      <c r="R332" s="15"/>
      <c r="S332" s="27"/>
      <c r="T332" s="15"/>
      <c r="U332" s="15"/>
      <c r="V332" s="15"/>
      <c r="W332" s="15"/>
      <c r="X332" s="15"/>
      <c r="Y332" s="15"/>
      <c r="Z332" s="15"/>
      <c r="AA332" s="32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57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57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</row>
    <row r="333" spans="1:59" x14ac:dyDescent="0.2">
      <c r="C333" s="49"/>
      <c r="D333" s="49"/>
      <c r="E333" s="49"/>
      <c r="F333" s="49"/>
      <c r="G333" s="49"/>
      <c r="H333" s="49"/>
      <c r="I333" s="49"/>
    </row>
    <row r="334" spans="1:59" ht="15.75" x14ac:dyDescent="0.25">
      <c r="A334" s="5" t="s">
        <v>178</v>
      </c>
      <c r="B334" s="6"/>
      <c r="C334" s="34" t="s">
        <v>41</v>
      </c>
      <c r="D334" s="34"/>
      <c r="E334" s="34"/>
      <c r="F334" s="35"/>
      <c r="G334" s="35"/>
      <c r="H334" s="34"/>
      <c r="I334" s="34"/>
      <c r="J334" s="34"/>
      <c r="K334" s="34"/>
      <c r="L334" s="34"/>
      <c r="M334" s="34"/>
      <c r="N334" s="34"/>
      <c r="V334" s="1"/>
      <c r="W334" s="1"/>
      <c r="X334" s="1"/>
      <c r="Y334" s="1"/>
      <c r="Z334" s="1"/>
      <c r="AB334" s="36" t="s">
        <v>40</v>
      </c>
      <c r="AC334" s="37"/>
      <c r="AD334" s="37"/>
      <c r="AE334" s="37"/>
      <c r="AF334" s="37"/>
      <c r="AG334" s="38"/>
      <c r="AH334" s="37"/>
      <c r="AI334" s="36"/>
      <c r="AJ334" s="37"/>
      <c r="AK334" s="37"/>
      <c r="AL334" s="55"/>
      <c r="AM334" s="36"/>
      <c r="AN334" s="53"/>
      <c r="AO334" s="53"/>
      <c r="AP334" s="53"/>
      <c r="AQ334" s="53" t="s">
        <v>120</v>
      </c>
      <c r="AR334" s="53"/>
      <c r="AS334" s="53"/>
      <c r="AT334" s="53"/>
      <c r="AU334" s="53"/>
      <c r="AV334" s="54"/>
      <c r="AW334" s="55"/>
      <c r="AX334" s="36"/>
      <c r="AY334" s="53"/>
      <c r="AZ334" s="53"/>
      <c r="BA334" s="53"/>
      <c r="BB334" s="53" t="s">
        <v>119</v>
      </c>
      <c r="BC334" s="53"/>
      <c r="BD334" s="53"/>
      <c r="BE334" s="53"/>
      <c r="BF334" s="53"/>
      <c r="BG334" s="54"/>
    </row>
    <row r="335" spans="1:59" ht="15.75" x14ac:dyDescent="0.25">
      <c r="A335" s="8" t="s">
        <v>9</v>
      </c>
      <c r="B335" s="8" t="s">
        <v>10</v>
      </c>
      <c r="C335" s="8" t="s">
        <v>11</v>
      </c>
      <c r="D335" s="8" t="s">
        <v>1</v>
      </c>
      <c r="E335" s="8" t="s">
        <v>2</v>
      </c>
      <c r="F335" s="8" t="s">
        <v>3</v>
      </c>
      <c r="G335" s="8" t="s">
        <v>4</v>
      </c>
      <c r="H335" s="8" t="s">
        <v>5</v>
      </c>
      <c r="I335" s="8" t="s">
        <v>6</v>
      </c>
      <c r="J335" s="8" t="s">
        <v>7</v>
      </c>
      <c r="K335" s="8" t="s">
        <v>95</v>
      </c>
      <c r="L335" s="8" t="s">
        <v>42</v>
      </c>
      <c r="M335" s="8" t="s">
        <v>43</v>
      </c>
      <c r="N335" s="8" t="s">
        <v>97</v>
      </c>
      <c r="O335" s="8" t="s">
        <v>12</v>
      </c>
      <c r="P335" s="8"/>
      <c r="Q335" s="8" t="s">
        <v>13</v>
      </c>
      <c r="R335" s="8" t="s">
        <v>0</v>
      </c>
      <c r="S335" s="8" t="s">
        <v>14</v>
      </c>
      <c r="T335" s="8" t="s">
        <v>1</v>
      </c>
      <c r="U335" s="8" t="s">
        <v>2</v>
      </c>
      <c r="V335" s="8" t="s">
        <v>3</v>
      </c>
      <c r="W335" s="8" t="s">
        <v>4</v>
      </c>
      <c r="X335" s="8" t="s">
        <v>5</v>
      </c>
      <c r="Y335" s="8" t="s">
        <v>6</v>
      </c>
      <c r="Z335" s="8" t="s">
        <v>7</v>
      </c>
      <c r="AA335" s="31"/>
      <c r="AB335" s="8" t="s">
        <v>96</v>
      </c>
      <c r="AC335" s="8" t="s">
        <v>1</v>
      </c>
      <c r="AD335" s="8" t="s">
        <v>4</v>
      </c>
      <c r="AE335" s="8" t="s">
        <v>5</v>
      </c>
      <c r="AF335" s="8" t="s">
        <v>6</v>
      </c>
      <c r="AG335" s="8" t="s">
        <v>7</v>
      </c>
      <c r="AH335" s="8" t="s">
        <v>95</v>
      </c>
      <c r="AI335" s="8" t="s">
        <v>42</v>
      </c>
      <c r="AJ335" s="8" t="s">
        <v>43</v>
      </c>
      <c r="AK335" s="8" t="s">
        <v>97</v>
      </c>
      <c r="AL335" s="58"/>
      <c r="AM335" s="8" t="s">
        <v>96</v>
      </c>
      <c r="AN335" s="8" t="s">
        <v>1</v>
      </c>
      <c r="AO335" s="8" t="s">
        <v>4</v>
      </c>
      <c r="AP335" s="8" t="s">
        <v>5</v>
      </c>
      <c r="AQ335" s="8" t="s">
        <v>6</v>
      </c>
      <c r="AR335" s="8" t="s">
        <v>7</v>
      </c>
      <c r="AS335" s="8" t="s">
        <v>95</v>
      </c>
      <c r="AT335" s="8" t="s">
        <v>42</v>
      </c>
      <c r="AU335" s="8" t="s">
        <v>43</v>
      </c>
      <c r="AV335" s="52" t="s">
        <v>97</v>
      </c>
      <c r="AW335" s="58"/>
      <c r="AX335" s="8" t="s">
        <v>96</v>
      </c>
      <c r="AY335" s="8" t="s">
        <v>1</v>
      </c>
      <c r="AZ335" s="8" t="s">
        <v>4</v>
      </c>
      <c r="BA335" s="8" t="s">
        <v>5</v>
      </c>
      <c r="BB335" s="8" t="s">
        <v>6</v>
      </c>
      <c r="BC335" s="8" t="s">
        <v>7</v>
      </c>
      <c r="BD335" s="8" t="s">
        <v>95</v>
      </c>
      <c r="BE335" s="8" t="s">
        <v>42</v>
      </c>
      <c r="BF335" s="8" t="s">
        <v>43</v>
      </c>
      <c r="BG335" s="52" t="s">
        <v>97</v>
      </c>
    </row>
    <row r="336" spans="1:59" x14ac:dyDescent="0.2">
      <c r="A336" s="17">
        <v>1</v>
      </c>
      <c r="B336" s="10" t="s">
        <v>972</v>
      </c>
      <c r="C336" s="69">
        <f>VLOOKUP(Ranking!B336,'Peers-Inc or Ho'!$C$230:$G$235,5,)</f>
        <v>0.33484468643503462</v>
      </c>
      <c r="D336" s="50">
        <f>VLOOKUP($B336,'RD Peer Performance'!$B$1:$K$97,Ranking!D$1,)</f>
        <v>7.04</v>
      </c>
      <c r="E336" s="69">
        <f>VLOOKUP($B336,'RD Peer Performance'!$B$1:$K$98,Ranking!E$1,)</f>
        <v>0.85</v>
      </c>
      <c r="F336" s="68">
        <f>VLOOKUP($B336,'RD Peer Performance'!$B$1:$K$98,Ranking!F$1,)</f>
        <v>0.15</v>
      </c>
      <c r="G336" s="69">
        <f>VLOOKUP($B336,'RD Peer Performance'!$B$1:$K$98,Ranking!G$1,)</f>
        <v>0.85</v>
      </c>
      <c r="H336" s="69">
        <f>VLOOKUP($B336,'RD Peer Performance'!$B$1:$K$98,Ranking!H$1,)</f>
        <v>5.28</v>
      </c>
      <c r="I336" s="69">
        <f>VLOOKUP($B336,'RD Peer Performance'!$B$1:$K$98,Ranking!I$1,)</f>
        <v>4.82</v>
      </c>
      <c r="J336" s="69">
        <f>VLOOKUP($B336,'RD Peer Performance'!$B$1:$K$98,Ranking!J$1,)</f>
        <v>11.61</v>
      </c>
      <c r="K336" s="68" t="s">
        <v>28</v>
      </c>
      <c r="L336" s="69">
        <f>VLOOKUP($B336,'RD Peer Performance'!$B$1:$K$98,Ranking!L$1,)</f>
        <v>8.9600000000000009</v>
      </c>
      <c r="M336" s="68" t="s">
        <v>28</v>
      </c>
      <c r="N336" s="68" t="s">
        <v>28</v>
      </c>
      <c r="O336" s="12">
        <v>1192.924</v>
      </c>
      <c r="P336" s="13"/>
      <c r="Q336" s="14"/>
      <c r="R336" s="15"/>
      <c r="S336" s="27"/>
      <c r="T336" s="15"/>
      <c r="U336" s="15"/>
      <c r="V336" s="15"/>
      <c r="W336" s="15"/>
      <c r="X336" s="15"/>
      <c r="Y336" s="15"/>
      <c r="Z336" s="15"/>
      <c r="AA336" s="32"/>
      <c r="AB336" s="62">
        <f t="shared" ref="AB336:AB341" si="333">IF(C336="n.a.","",IF(RANK(C336,C$336:C$341)=1,1,(RANK(C336,C$336:C$341)-1)/(COUNT(C$336:C$341)-1)*100))</f>
        <v>1</v>
      </c>
      <c r="AC336" s="62">
        <f t="shared" ref="AC336:AD341" si="334">IF(D336="n.a.","",IF(RANK(D336,D$336:D$342)=1,1,(RANK(D336,D$336:D$342)-1)/(COUNT(D$336:D$342)-1)*100))</f>
        <v>40</v>
      </c>
      <c r="AD336" s="62">
        <f t="shared" si="334"/>
        <v>60</v>
      </c>
      <c r="AE336" s="62">
        <f t="shared" ref="AE336:AF341" si="335">IF(H336="n.a.","",IF(RANK(H336,H$336:H$342)=1,1,(RANK(H336,H$336:H$342)-1)/(COUNT(H$336:H$342)-1)*100))</f>
        <v>40</v>
      </c>
      <c r="AF336" s="62">
        <f t="shared" si="335"/>
        <v>1</v>
      </c>
      <c r="AG336" s="62">
        <f t="shared" ref="AG336:AK341" si="336">IF(J336="n.a.","",IF(RANK(J336,J$336:J$342)=1,1,(RANK(J336,J$336:J$342)-1)/(COUNT(J$336:J$342)-1)*100))</f>
        <v>1</v>
      </c>
      <c r="AH336" s="62" t="str">
        <f t="shared" si="336"/>
        <v/>
      </c>
      <c r="AI336" s="62">
        <f t="shared" si="336"/>
        <v>1</v>
      </c>
      <c r="AJ336" s="62" t="str">
        <f t="shared" si="336"/>
        <v/>
      </c>
      <c r="AK336" s="62" t="str">
        <f t="shared" si="336"/>
        <v/>
      </c>
      <c r="AL336" s="64"/>
      <c r="AM336" s="62" t="str">
        <f t="shared" ref="AM336:AN341" si="337">IF($AA336="","",COUNT(C$336:C$341))</f>
        <v/>
      </c>
      <c r="AN336" s="62" t="str">
        <f t="shared" si="337"/>
        <v/>
      </c>
      <c r="AO336" s="62" t="str">
        <f t="shared" ref="AO336:AV336" si="338">IF($AA336="","",COUNT(G$329:G$330))</f>
        <v/>
      </c>
      <c r="AP336" s="62" t="str">
        <f t="shared" si="338"/>
        <v/>
      </c>
      <c r="AQ336" s="62" t="str">
        <f t="shared" si="338"/>
        <v/>
      </c>
      <c r="AR336" s="62" t="str">
        <f t="shared" si="338"/>
        <v/>
      </c>
      <c r="AS336" s="62" t="str">
        <f t="shared" si="338"/>
        <v/>
      </c>
      <c r="AT336" s="62" t="str">
        <f t="shared" si="338"/>
        <v/>
      </c>
      <c r="AU336" s="62" t="str">
        <f t="shared" si="338"/>
        <v/>
      </c>
      <c r="AV336" s="62" t="str">
        <f t="shared" si="338"/>
        <v/>
      </c>
      <c r="AW336" s="64"/>
      <c r="AX336" s="62">
        <f>IF(C336="n.a.","",RANK(C336,C$336:C$342))</f>
        <v>1</v>
      </c>
      <c r="AY336" s="62">
        <f>IF(D336="n.a.","",RANK(D336,D$336:D$342))</f>
        <v>3</v>
      </c>
      <c r="AZ336" s="62">
        <f>IF(E336="n.a.","",RANK(E336,E$336:E$342))</f>
        <v>4</v>
      </c>
      <c r="BA336" s="62">
        <f t="shared" ref="BA336:BG336" si="339">IF(H336="n.a.","",RANK(H336,H$336:H$342))</f>
        <v>3</v>
      </c>
      <c r="BB336" s="62">
        <f t="shared" si="339"/>
        <v>1</v>
      </c>
      <c r="BC336" s="62">
        <f t="shared" si="339"/>
        <v>1</v>
      </c>
      <c r="BD336" s="62" t="str">
        <f t="shared" si="339"/>
        <v/>
      </c>
      <c r="BE336" s="62">
        <f t="shared" si="339"/>
        <v>1</v>
      </c>
      <c r="BF336" s="62" t="str">
        <f t="shared" si="339"/>
        <v/>
      </c>
      <c r="BG336" s="62" t="str">
        <f t="shared" si="339"/>
        <v/>
      </c>
    </row>
    <row r="337" spans="1:59" x14ac:dyDescent="0.2">
      <c r="A337" s="17">
        <v>2</v>
      </c>
      <c r="B337" s="10" t="s">
        <v>684</v>
      </c>
      <c r="C337" s="69">
        <f>VLOOKUP(Ranking!B337,'Peers-Inc or Ho'!$C$230:$G$235,5,)</f>
        <v>0.31537218931615185</v>
      </c>
      <c r="D337" s="50">
        <f>VLOOKUP($B337,'RD Peer Performance'!$B$1:$K$97,Ranking!D$1,)</f>
        <v>7.08</v>
      </c>
      <c r="E337" s="69">
        <f>VLOOKUP($B337,'RD Peer Performance'!$B$1:$K$98,Ranking!E$1,)</f>
        <v>1.3</v>
      </c>
      <c r="F337" s="68">
        <f>VLOOKUP($B337,'RD Peer Performance'!$B$1:$K$98,Ranking!F$1,)</f>
        <v>0.17</v>
      </c>
      <c r="G337" s="69">
        <f>VLOOKUP($B337,'RD Peer Performance'!$B$1:$K$98,Ranking!G$1,)</f>
        <v>1.3</v>
      </c>
      <c r="H337" s="69">
        <f>VLOOKUP($B337,'RD Peer Performance'!$B$1:$K$98,Ranking!H$1,)</f>
        <v>5.09</v>
      </c>
      <c r="I337" s="69">
        <f>VLOOKUP($B337,'RD Peer Performance'!$B$1:$K$98,Ranking!I$1,)</f>
        <v>4.45</v>
      </c>
      <c r="J337" s="69">
        <f>VLOOKUP($B337,'RD Peer Performance'!$B$1:$K$98,Ranking!J$1,)</f>
        <v>11.22</v>
      </c>
      <c r="K337" s="68" t="s">
        <v>28</v>
      </c>
      <c r="L337" s="69">
        <f>VLOOKUP($B337,'RD Peer Performance'!$B$1:$K$98,Ranking!L$1,)</f>
        <v>8.26</v>
      </c>
      <c r="M337" s="68" t="s">
        <v>28</v>
      </c>
      <c r="N337" s="68" t="s">
        <v>28</v>
      </c>
      <c r="AB337" s="62">
        <f t="shared" si="333"/>
        <v>60</v>
      </c>
      <c r="AC337" s="62">
        <f t="shared" si="334"/>
        <v>20</v>
      </c>
      <c r="AD337" s="62">
        <f t="shared" si="334"/>
        <v>20</v>
      </c>
      <c r="AE337" s="62">
        <f t="shared" si="335"/>
        <v>60</v>
      </c>
      <c r="AF337" s="62">
        <f t="shared" si="335"/>
        <v>80</v>
      </c>
      <c r="AG337" s="62">
        <f t="shared" si="336"/>
        <v>40</v>
      </c>
      <c r="AH337" s="62" t="str">
        <f t="shared" si="336"/>
        <v/>
      </c>
      <c r="AI337" s="62">
        <f t="shared" si="336"/>
        <v>80</v>
      </c>
      <c r="AJ337" s="62" t="str">
        <f t="shared" si="336"/>
        <v/>
      </c>
      <c r="AK337" s="62" t="str">
        <f t="shared" si="336"/>
        <v/>
      </c>
      <c r="AM337" s="62" t="str">
        <f t="shared" si="337"/>
        <v/>
      </c>
      <c r="AN337" s="62" t="str">
        <f t="shared" si="337"/>
        <v/>
      </c>
      <c r="AX337" s="62">
        <f t="shared" ref="AX337:AY341" si="340">IF(C337="n.a.","",RANK(C337,C$336:C$342))</f>
        <v>4</v>
      </c>
      <c r="AY337" s="62">
        <f t="shared" si="340"/>
        <v>2</v>
      </c>
      <c r="AZ337" s="62">
        <f>IF(E337="n.a.","",RANK(E337,E$336:E$342))</f>
        <v>2</v>
      </c>
      <c r="BA337" s="62">
        <f t="shared" ref="BA337:BG341" si="341">IF(H337="n.a.","",RANK(H337,H$336:H$342))</f>
        <v>4</v>
      </c>
      <c r="BB337" s="62">
        <f t="shared" si="341"/>
        <v>5</v>
      </c>
      <c r="BC337" s="62">
        <f t="shared" si="341"/>
        <v>3</v>
      </c>
      <c r="BD337" s="62" t="str">
        <f t="shared" si="341"/>
        <v/>
      </c>
      <c r="BE337" s="62">
        <f t="shared" si="341"/>
        <v>5</v>
      </c>
      <c r="BF337" s="62" t="str">
        <f t="shared" si="341"/>
        <v/>
      </c>
      <c r="BG337" s="62" t="str">
        <f t="shared" si="341"/>
        <v/>
      </c>
    </row>
    <row r="338" spans="1:59" x14ac:dyDescent="0.2">
      <c r="A338" s="17">
        <v>3</v>
      </c>
      <c r="B338" s="10" t="s">
        <v>942</v>
      </c>
      <c r="C338" s="69">
        <f>VLOOKUP(Ranking!B338,'Peers-Inc or Ho'!$C$230:$G$235,5,)</f>
        <v>0.31784296540702156</v>
      </c>
      <c r="D338" s="50">
        <f>VLOOKUP($B338,'RD Peer Performance'!$B$1:$K$97,Ranking!D$1,)</f>
        <v>7.15</v>
      </c>
      <c r="E338" s="69">
        <f>VLOOKUP($B338,'RD Peer Performance'!$B$1:$K$98,Ranking!E$1,)</f>
        <v>0.94</v>
      </c>
      <c r="F338" s="68">
        <f>VLOOKUP($B338,'RD Peer Performance'!$B$1:$K$98,Ranking!F$1,)</f>
        <v>0.18</v>
      </c>
      <c r="G338" s="69">
        <f>VLOOKUP($B338,'RD Peer Performance'!$B$1:$K$98,Ranking!G$1,)</f>
        <v>0.94</v>
      </c>
      <c r="H338" s="69">
        <f>VLOOKUP($B338,'RD Peer Performance'!$B$1:$K$98,Ranking!H$1,)</f>
        <v>5.49</v>
      </c>
      <c r="I338" s="69">
        <f>VLOOKUP($B338,'RD Peer Performance'!$B$1:$K$98,Ranking!I$1,)</f>
        <v>4.68</v>
      </c>
      <c r="J338" s="69">
        <f>VLOOKUP($B338,'RD Peer Performance'!$B$1:$K$98,Ranking!J$1,)</f>
        <v>11.41</v>
      </c>
      <c r="K338" s="68" t="s">
        <v>28</v>
      </c>
      <c r="L338" s="69">
        <f>VLOOKUP($B338,'RD Peer Performance'!$B$1:$K$98,Ranking!L$1,)</f>
        <v>8.4499999999999993</v>
      </c>
      <c r="M338" s="68" t="s">
        <v>28</v>
      </c>
      <c r="N338" s="68" t="s">
        <v>28</v>
      </c>
      <c r="AB338" s="62">
        <f t="shared" si="333"/>
        <v>40</v>
      </c>
      <c r="AC338" s="62">
        <f t="shared" si="334"/>
        <v>1</v>
      </c>
      <c r="AD338" s="62">
        <f t="shared" si="334"/>
        <v>40</v>
      </c>
      <c r="AE338" s="62">
        <f t="shared" si="335"/>
        <v>20</v>
      </c>
      <c r="AF338" s="62">
        <f t="shared" si="335"/>
        <v>20</v>
      </c>
      <c r="AG338" s="62">
        <f t="shared" si="336"/>
        <v>20</v>
      </c>
      <c r="AH338" s="62" t="str">
        <f t="shared" si="336"/>
        <v/>
      </c>
      <c r="AI338" s="62">
        <f t="shared" si="336"/>
        <v>40</v>
      </c>
      <c r="AJ338" s="62" t="str">
        <f t="shared" si="336"/>
        <v/>
      </c>
      <c r="AK338" s="62" t="str">
        <f t="shared" si="336"/>
        <v/>
      </c>
      <c r="AM338" s="62" t="str">
        <f t="shared" si="337"/>
        <v/>
      </c>
      <c r="AN338" s="62" t="str">
        <f t="shared" si="337"/>
        <v/>
      </c>
      <c r="AX338" s="62">
        <f t="shared" si="340"/>
        <v>3</v>
      </c>
      <c r="AY338" s="62">
        <f t="shared" si="340"/>
        <v>1</v>
      </c>
      <c r="AZ338" s="62">
        <f>IF(E338="n.a.","",RANK(E338,E$336:E$342))</f>
        <v>3</v>
      </c>
      <c r="BA338" s="62">
        <f t="shared" si="341"/>
        <v>2</v>
      </c>
      <c r="BB338" s="62">
        <f t="shared" si="341"/>
        <v>2</v>
      </c>
      <c r="BC338" s="62">
        <f t="shared" si="341"/>
        <v>2</v>
      </c>
      <c r="BD338" s="62" t="str">
        <f t="shared" si="341"/>
        <v/>
      </c>
      <c r="BE338" s="62">
        <f t="shared" si="341"/>
        <v>3</v>
      </c>
      <c r="BF338" s="62" t="str">
        <f t="shared" si="341"/>
        <v/>
      </c>
      <c r="BG338" s="62" t="str">
        <f t="shared" si="341"/>
        <v/>
      </c>
    </row>
    <row r="339" spans="1:59" x14ac:dyDescent="0.2">
      <c r="A339" s="17">
        <v>4</v>
      </c>
      <c r="B339" s="10" t="s">
        <v>746</v>
      </c>
      <c r="C339" s="69">
        <f>VLOOKUP(Ranking!B339,'Peers-Inc or Ho'!$C$230:$G$235,5,)</f>
        <v>0.33191155492154084</v>
      </c>
      <c r="D339" s="50">
        <f>VLOOKUP($B339,'RD Peer Performance'!$B$1:$K$97,Ranking!D$1,)</f>
        <v>5.43</v>
      </c>
      <c r="E339" s="69">
        <f>VLOOKUP($B339,'RD Peer Performance'!$B$1:$K$98,Ranking!E$1,)</f>
        <v>0.28000000000000003</v>
      </c>
      <c r="F339" s="68">
        <f>VLOOKUP($B339,'RD Peer Performance'!$B$1:$K$98,Ranking!F$1,)</f>
        <v>0.05</v>
      </c>
      <c r="G339" s="69">
        <f>VLOOKUP($B339,'RD Peer Performance'!$B$1:$K$98,Ranking!G$1,)</f>
        <v>0.28000000000000003</v>
      </c>
      <c r="H339" s="69">
        <f>VLOOKUP($B339,'RD Peer Performance'!$B$1:$K$98,Ranking!H$1,)</f>
        <v>4.32</v>
      </c>
      <c r="I339" s="69">
        <f>VLOOKUP($B339,'RD Peer Performance'!$B$1:$K$98,Ranking!I$1,)</f>
        <v>3.29</v>
      </c>
      <c r="J339" s="69">
        <f>VLOOKUP($B339,'RD Peer Performance'!$B$1:$K$98,Ranking!J$1,)</f>
        <v>10.06</v>
      </c>
      <c r="K339" s="68" t="s">
        <v>28</v>
      </c>
      <c r="L339" s="69">
        <f>VLOOKUP($B339,'RD Peer Performance'!$B$1:$K$98,Ranking!L$1,)</f>
        <v>8.92</v>
      </c>
      <c r="M339" s="68" t="s">
        <v>28</v>
      </c>
      <c r="N339" s="68" t="s">
        <v>28</v>
      </c>
      <c r="AB339" s="62">
        <f t="shared" si="333"/>
        <v>20</v>
      </c>
      <c r="AC339" s="62">
        <f t="shared" si="334"/>
        <v>100</v>
      </c>
      <c r="AD339" s="62">
        <f t="shared" si="334"/>
        <v>80</v>
      </c>
      <c r="AE339" s="62">
        <f t="shared" si="335"/>
        <v>80</v>
      </c>
      <c r="AF339" s="62">
        <f t="shared" si="335"/>
        <v>100</v>
      </c>
      <c r="AG339" s="62">
        <f t="shared" si="336"/>
        <v>100</v>
      </c>
      <c r="AH339" s="62" t="str">
        <f t="shared" si="336"/>
        <v/>
      </c>
      <c r="AI339" s="62">
        <f t="shared" si="336"/>
        <v>20</v>
      </c>
      <c r="AJ339" s="62" t="str">
        <f t="shared" si="336"/>
        <v/>
      </c>
      <c r="AK339" s="62" t="str">
        <f t="shared" si="336"/>
        <v/>
      </c>
      <c r="AM339" s="62" t="str">
        <f t="shared" si="337"/>
        <v/>
      </c>
      <c r="AN339" s="62" t="str">
        <f t="shared" si="337"/>
        <v/>
      </c>
      <c r="AX339" s="62">
        <f t="shared" si="340"/>
        <v>2</v>
      </c>
      <c r="AY339" s="62">
        <f t="shared" si="340"/>
        <v>6</v>
      </c>
      <c r="AZ339" s="62">
        <f>IF(E339="n.a.","",RANK(E339,E$336:E$342))</f>
        <v>5</v>
      </c>
      <c r="BA339" s="62">
        <f t="shared" si="341"/>
        <v>5</v>
      </c>
      <c r="BB339" s="62">
        <f t="shared" si="341"/>
        <v>6</v>
      </c>
      <c r="BC339" s="62">
        <f t="shared" si="341"/>
        <v>6</v>
      </c>
      <c r="BD339" s="62" t="str">
        <f t="shared" si="341"/>
        <v/>
      </c>
      <c r="BE339" s="62">
        <f t="shared" si="341"/>
        <v>2</v>
      </c>
      <c r="BF339" s="62" t="str">
        <f t="shared" si="341"/>
        <v/>
      </c>
      <c r="BG339" s="62" t="str">
        <f t="shared" si="341"/>
        <v/>
      </c>
    </row>
    <row r="340" spans="1:59" x14ac:dyDescent="0.2">
      <c r="A340" s="17">
        <v>5</v>
      </c>
      <c r="B340" s="26" t="s">
        <v>2271</v>
      </c>
      <c r="C340" s="25">
        <f>VLOOKUP(Ranking!B340,'Peers-Inc or Ho'!$C$230:$G$235,5,)</f>
        <v>0.24423000000000003</v>
      </c>
      <c r="D340" s="25">
        <f>VLOOKUP($B340,'RD Peer Performance'!$B$1:$K$97,Ranking!D$1,)</f>
        <v>6.76</v>
      </c>
      <c r="E340" s="25">
        <f>VLOOKUP($B340,'RD Peer Performance'!$B$1:$K$98,Ranking!E$1,)</f>
        <v>1.61</v>
      </c>
      <c r="F340" s="25">
        <f>VLOOKUP($B340,'RD Peer Performance'!$B$1:$K$98,Ranking!F$1,)</f>
        <v>0.14000000000000001</v>
      </c>
      <c r="G340" s="25">
        <f>VLOOKUP($B340,'RD Peer Performance'!$B$1:$K$98,Ranking!G$1,)</f>
        <v>1.61</v>
      </c>
      <c r="H340" s="25">
        <f>VLOOKUP($B340,'RD Peer Performance'!$B$1:$K$98,Ranking!H$1,)</f>
        <v>5.56</v>
      </c>
      <c r="I340" s="25">
        <f>VLOOKUP($B340,'RD Peer Performance'!$B$1:$K$98,Ranking!I$1,)</f>
        <v>4.54</v>
      </c>
      <c r="J340" s="25">
        <f>VLOOKUP($B340,'RD Peer Performance'!$B$1:$K$98,Ranking!J$1,)</f>
        <v>10.15</v>
      </c>
      <c r="K340" s="25" t="s">
        <v>28</v>
      </c>
      <c r="L340" s="25">
        <f>VLOOKUP($B340,'RD Peer Performance'!$B$1:$K$98,Ranking!L$1,)</f>
        <v>7.28</v>
      </c>
      <c r="M340" s="25" t="s">
        <v>28</v>
      </c>
      <c r="N340" s="25" t="s">
        <v>28</v>
      </c>
      <c r="AA340" s="26" t="s">
        <v>1438</v>
      </c>
      <c r="AB340" s="65">
        <f t="shared" si="333"/>
        <v>100</v>
      </c>
      <c r="AC340" s="65">
        <f t="shared" si="334"/>
        <v>60</v>
      </c>
      <c r="AD340" s="65">
        <f t="shared" si="334"/>
        <v>1</v>
      </c>
      <c r="AE340" s="65">
        <f t="shared" si="335"/>
        <v>1</v>
      </c>
      <c r="AF340" s="65">
        <f t="shared" si="335"/>
        <v>60</v>
      </c>
      <c r="AG340" s="65">
        <f t="shared" si="336"/>
        <v>80</v>
      </c>
      <c r="AH340" s="65" t="str">
        <f t="shared" si="336"/>
        <v/>
      </c>
      <c r="AI340" s="65">
        <f t="shared" si="336"/>
        <v>100</v>
      </c>
      <c r="AJ340" s="65" t="str">
        <f t="shared" si="336"/>
        <v/>
      </c>
      <c r="AK340" s="65" t="str">
        <f t="shared" si="336"/>
        <v/>
      </c>
      <c r="AM340" s="65">
        <f>IF($AA340="","",COUNT(C$336:C$341))</f>
        <v>6</v>
      </c>
      <c r="AN340" s="65">
        <f>IF($AA340="","",COUNT(D$336:D$341))</f>
        <v>6</v>
      </c>
      <c r="AO340" s="65">
        <f>IF($AA340="","",COUNT(G$336:G$341))</f>
        <v>6</v>
      </c>
      <c r="AP340" s="65">
        <f t="shared" ref="AP340:AV340" si="342">IF($AA340="","",COUNT(H$336:H$341))</f>
        <v>6</v>
      </c>
      <c r="AQ340" s="65">
        <f t="shared" si="342"/>
        <v>6</v>
      </c>
      <c r="AR340" s="65">
        <f t="shared" si="342"/>
        <v>6</v>
      </c>
      <c r="AS340" s="65">
        <f t="shared" si="342"/>
        <v>0</v>
      </c>
      <c r="AT340" s="65">
        <f t="shared" si="342"/>
        <v>6</v>
      </c>
      <c r="AU340" s="65">
        <f t="shared" si="342"/>
        <v>0</v>
      </c>
      <c r="AV340" s="65">
        <f t="shared" si="342"/>
        <v>0</v>
      </c>
      <c r="AX340" s="62">
        <f t="shared" si="340"/>
        <v>6</v>
      </c>
      <c r="AY340" s="62">
        <f t="shared" si="340"/>
        <v>4</v>
      </c>
      <c r="AZ340" s="62">
        <f>IF(E340="n.a.","",RANK(E340,E$336:E$342))</f>
        <v>1</v>
      </c>
      <c r="BA340" s="62">
        <f t="shared" si="341"/>
        <v>1</v>
      </c>
      <c r="BB340" s="62">
        <f t="shared" si="341"/>
        <v>4</v>
      </c>
      <c r="BC340" s="62">
        <f t="shared" si="341"/>
        <v>5</v>
      </c>
      <c r="BD340" s="62" t="str">
        <f t="shared" si="341"/>
        <v/>
      </c>
      <c r="BE340" s="62">
        <f t="shared" si="341"/>
        <v>6</v>
      </c>
      <c r="BF340" s="62" t="str">
        <f t="shared" si="341"/>
        <v/>
      </c>
      <c r="BG340" s="62" t="str">
        <f t="shared" si="341"/>
        <v/>
      </c>
    </row>
    <row r="341" spans="1:59" x14ac:dyDescent="0.2">
      <c r="A341" s="17">
        <v>6</v>
      </c>
      <c r="B341" s="10" t="s">
        <v>973</v>
      </c>
      <c r="C341" s="69">
        <f>VLOOKUP(Ranking!B341,'Peers-Inc or Ho'!$C$230:$G$235,5,)</f>
        <v>0.29650530465534231</v>
      </c>
      <c r="D341" s="50">
        <f>VLOOKUP($B341,'RD Peer Performance'!$B$1:$K$97,Ranking!D$1,)</f>
        <v>6.48</v>
      </c>
      <c r="E341" s="69">
        <f>VLOOKUP($B341,'RD Peer Performance'!$B$1:$K$98,Ranking!E$1,)</f>
        <v>0.23</v>
      </c>
      <c r="F341" s="68">
        <f>VLOOKUP($B341,'RD Peer Performance'!$B$1:$K$98,Ranking!F$1,)</f>
        <v>0.08</v>
      </c>
      <c r="G341" s="69">
        <f>VLOOKUP($B341,'RD Peer Performance'!$B$1:$K$98,Ranking!G$1,)</f>
        <v>0.23</v>
      </c>
      <c r="H341" s="69">
        <f>VLOOKUP($B341,'RD Peer Performance'!$B$1:$K$98,Ranking!H$1,)</f>
        <v>4.0999999999999996</v>
      </c>
      <c r="I341" s="69">
        <f>VLOOKUP($B341,'RD Peer Performance'!$B$1:$K$98,Ranking!I$1,)</f>
        <v>4.6500000000000004</v>
      </c>
      <c r="J341" s="69">
        <f>VLOOKUP($B341,'RD Peer Performance'!$B$1:$K$98,Ranking!J$1,)</f>
        <v>10.59</v>
      </c>
      <c r="K341" s="68" t="s">
        <v>28</v>
      </c>
      <c r="L341" s="69">
        <f>VLOOKUP($B341,'RD Peer Performance'!$B$1:$K$98,Ranking!L$1,)</f>
        <v>8.2899999999999991</v>
      </c>
      <c r="M341" s="68" t="s">
        <v>28</v>
      </c>
      <c r="N341" s="68" t="s">
        <v>28</v>
      </c>
      <c r="AB341" s="62">
        <f t="shared" si="333"/>
        <v>80</v>
      </c>
      <c r="AC341" s="62">
        <f t="shared" si="334"/>
        <v>80</v>
      </c>
      <c r="AD341" s="62">
        <f t="shared" si="334"/>
        <v>100</v>
      </c>
      <c r="AE341" s="62">
        <f t="shared" si="335"/>
        <v>100</v>
      </c>
      <c r="AF341" s="62">
        <f t="shared" si="335"/>
        <v>40</v>
      </c>
      <c r="AG341" s="62">
        <f t="shared" si="336"/>
        <v>60</v>
      </c>
      <c r="AH341" s="62" t="str">
        <f t="shared" si="336"/>
        <v/>
      </c>
      <c r="AI341" s="62">
        <f t="shared" si="336"/>
        <v>60</v>
      </c>
      <c r="AJ341" s="62" t="str">
        <f t="shared" si="336"/>
        <v/>
      </c>
      <c r="AK341" s="62" t="str">
        <f t="shared" si="336"/>
        <v/>
      </c>
      <c r="AM341" s="62" t="str">
        <f t="shared" si="337"/>
        <v/>
      </c>
      <c r="AN341" s="62" t="str">
        <f t="shared" si="337"/>
        <v/>
      </c>
      <c r="AO341" s="62"/>
      <c r="AX341" s="62">
        <f t="shared" si="340"/>
        <v>5</v>
      </c>
      <c r="AY341" s="62">
        <f t="shared" si="340"/>
        <v>5</v>
      </c>
      <c r="AZ341" s="62">
        <f>IF(E341="n.a.","",RANK(E341,E$336:E$342))</f>
        <v>6</v>
      </c>
      <c r="BA341" s="62">
        <f t="shared" si="341"/>
        <v>6</v>
      </c>
      <c r="BB341" s="62">
        <f t="shared" si="341"/>
        <v>3</v>
      </c>
      <c r="BC341" s="62">
        <f t="shared" si="341"/>
        <v>4</v>
      </c>
      <c r="BD341" s="62" t="str">
        <f t="shared" si="341"/>
        <v/>
      </c>
      <c r="BE341" s="62">
        <f t="shared" si="341"/>
        <v>4</v>
      </c>
      <c r="BF341" s="62" t="str">
        <f t="shared" si="341"/>
        <v/>
      </c>
      <c r="BG341" s="62" t="str">
        <f t="shared" si="341"/>
        <v/>
      </c>
    </row>
    <row r="342" spans="1:59" x14ac:dyDescent="0.2">
      <c r="A342" s="17"/>
      <c r="B342" s="10"/>
      <c r="C342" s="50"/>
      <c r="D342" s="11"/>
      <c r="E342" s="50"/>
      <c r="F342" s="50"/>
      <c r="G342" s="11"/>
      <c r="H342" s="11"/>
      <c r="I342" s="11"/>
      <c r="J342" s="11"/>
      <c r="K342" s="11"/>
      <c r="L342" s="11"/>
      <c r="M342" s="11"/>
      <c r="N342" s="50"/>
      <c r="AM342" s="62"/>
      <c r="AN342" s="62"/>
      <c r="AO342" s="62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</row>
    <row r="343" spans="1:59" x14ac:dyDescent="0.2">
      <c r="A343" s="42" t="s">
        <v>1438</v>
      </c>
      <c r="B343" s="45" t="s">
        <v>102</v>
      </c>
      <c r="C343" s="46">
        <f t="shared" ref="C343:J343" si="343">AVERAGE(C336:C342)</f>
        <v>0.30678445012251515</v>
      </c>
      <c r="D343" s="46">
        <f t="shared" si="343"/>
        <v>6.6566666666666663</v>
      </c>
      <c r="E343" s="46">
        <f t="shared" si="343"/>
        <v>0.86833333333333351</v>
      </c>
      <c r="F343" s="46">
        <f t="shared" si="343"/>
        <v>0.12833333333333333</v>
      </c>
      <c r="G343" s="46">
        <f t="shared" si="343"/>
        <v>0.86833333333333351</v>
      </c>
      <c r="H343" s="46">
        <f t="shared" si="343"/>
        <v>4.9733333333333327</v>
      </c>
      <c r="I343" s="46">
        <f t="shared" si="343"/>
        <v>4.4050000000000002</v>
      </c>
      <c r="J343" s="46">
        <f t="shared" si="343"/>
        <v>10.839999999999998</v>
      </c>
      <c r="K343" s="46"/>
      <c r="L343" s="46">
        <f>AVERAGE(L336:L342)</f>
        <v>8.36</v>
      </c>
      <c r="M343" s="46"/>
      <c r="N343" s="46"/>
    </row>
    <row r="344" spans="1:59" x14ac:dyDescent="0.2">
      <c r="C344" s="49"/>
      <c r="D344" s="49"/>
      <c r="E344" s="49"/>
      <c r="F344" s="49"/>
      <c r="G344" s="49"/>
      <c r="H344" s="49"/>
      <c r="I344" s="49"/>
      <c r="J344" s="4"/>
    </row>
    <row r="345" spans="1:59" ht="15.75" x14ac:dyDescent="0.25">
      <c r="A345" s="5" t="s">
        <v>1656</v>
      </c>
      <c r="B345" s="6"/>
      <c r="C345" s="34" t="s">
        <v>41</v>
      </c>
      <c r="D345" s="34"/>
      <c r="E345" s="34"/>
      <c r="F345" s="35"/>
      <c r="G345" s="35"/>
      <c r="H345" s="34"/>
      <c r="I345" s="34"/>
      <c r="J345" s="34"/>
      <c r="K345" s="34"/>
      <c r="L345" s="34"/>
      <c r="M345" s="34"/>
      <c r="N345" s="34"/>
      <c r="V345" s="1"/>
      <c r="W345" s="1"/>
      <c r="X345" s="1"/>
      <c r="Y345" s="1"/>
      <c r="Z345" s="1"/>
      <c r="AB345" s="36" t="s">
        <v>40</v>
      </c>
      <c r="AC345" s="37"/>
      <c r="AD345" s="37"/>
      <c r="AE345" s="37"/>
      <c r="AF345" s="37"/>
      <c r="AG345" s="38"/>
      <c r="AH345" s="37"/>
      <c r="AI345" s="36"/>
      <c r="AJ345" s="37"/>
      <c r="AK345" s="37"/>
      <c r="AL345" s="55"/>
      <c r="AM345" s="36"/>
      <c r="AN345" s="53"/>
      <c r="AO345" s="53"/>
      <c r="AP345" s="53"/>
      <c r="AQ345" s="53" t="s">
        <v>120</v>
      </c>
      <c r="AR345" s="53"/>
      <c r="AS345" s="53"/>
      <c r="AT345" s="53"/>
      <c r="AU345" s="53"/>
      <c r="AV345" s="54"/>
      <c r="AW345" s="55"/>
      <c r="AX345" s="36"/>
      <c r="AY345" s="53"/>
      <c r="AZ345" s="53"/>
      <c r="BA345" s="53"/>
      <c r="BB345" s="53" t="s">
        <v>119</v>
      </c>
      <c r="BC345" s="53"/>
      <c r="BD345" s="53"/>
      <c r="BE345" s="53"/>
      <c r="BF345" s="53"/>
      <c r="BG345" s="54"/>
    </row>
    <row r="346" spans="1:59" ht="15.75" x14ac:dyDescent="0.25">
      <c r="A346" s="8" t="s">
        <v>9</v>
      </c>
      <c r="B346" s="8" t="s">
        <v>10</v>
      </c>
      <c r="C346" s="8" t="s">
        <v>11</v>
      </c>
      <c r="D346" s="8" t="s">
        <v>1</v>
      </c>
      <c r="E346" s="8" t="s">
        <v>2</v>
      </c>
      <c r="F346" s="8" t="s">
        <v>3</v>
      </c>
      <c r="G346" s="8" t="s">
        <v>4</v>
      </c>
      <c r="H346" s="8" t="s">
        <v>5</v>
      </c>
      <c r="I346" s="8" t="s">
        <v>6</v>
      </c>
      <c r="J346" s="8" t="s">
        <v>7</v>
      </c>
      <c r="K346" s="8" t="s">
        <v>95</v>
      </c>
      <c r="L346" s="8" t="s">
        <v>42</v>
      </c>
      <c r="M346" s="8" t="s">
        <v>43</v>
      </c>
      <c r="N346" s="8" t="s">
        <v>97</v>
      </c>
      <c r="O346" s="8" t="s">
        <v>12</v>
      </c>
      <c r="P346" s="8"/>
      <c r="Q346" s="8" t="s">
        <v>13</v>
      </c>
      <c r="R346" s="8" t="s">
        <v>0</v>
      </c>
      <c r="S346" s="8" t="s">
        <v>14</v>
      </c>
      <c r="T346" s="8" t="s">
        <v>1</v>
      </c>
      <c r="U346" s="8" t="s">
        <v>2</v>
      </c>
      <c r="V346" s="8" t="s">
        <v>3</v>
      </c>
      <c r="W346" s="8" t="s">
        <v>4</v>
      </c>
      <c r="X346" s="8" t="s">
        <v>5</v>
      </c>
      <c r="Y346" s="8" t="s">
        <v>6</v>
      </c>
      <c r="Z346" s="8" t="s">
        <v>7</v>
      </c>
      <c r="AA346" s="31"/>
      <c r="AB346" s="8" t="s">
        <v>96</v>
      </c>
      <c r="AC346" s="8" t="s">
        <v>1</v>
      </c>
      <c r="AD346" s="8" t="s">
        <v>4</v>
      </c>
      <c r="AE346" s="8" t="s">
        <v>5</v>
      </c>
      <c r="AF346" s="8" t="s">
        <v>6</v>
      </c>
      <c r="AG346" s="8" t="s">
        <v>7</v>
      </c>
      <c r="AH346" s="8" t="s">
        <v>95</v>
      </c>
      <c r="AI346" s="8" t="s">
        <v>42</v>
      </c>
      <c r="AJ346" s="8" t="s">
        <v>43</v>
      </c>
      <c r="AK346" s="8" t="s">
        <v>97</v>
      </c>
      <c r="AL346" s="58"/>
      <c r="AM346" s="8" t="s">
        <v>96</v>
      </c>
      <c r="AN346" s="8" t="s">
        <v>1</v>
      </c>
      <c r="AO346" s="8" t="s">
        <v>4</v>
      </c>
      <c r="AP346" s="8" t="s">
        <v>5</v>
      </c>
      <c r="AQ346" s="8" t="s">
        <v>6</v>
      </c>
      <c r="AR346" s="8" t="s">
        <v>7</v>
      </c>
      <c r="AS346" s="8" t="s">
        <v>95</v>
      </c>
      <c r="AT346" s="8" t="s">
        <v>42</v>
      </c>
      <c r="AU346" s="8" t="s">
        <v>43</v>
      </c>
      <c r="AV346" s="52" t="s">
        <v>97</v>
      </c>
      <c r="AW346" s="58"/>
      <c r="AX346" s="8" t="s">
        <v>96</v>
      </c>
      <c r="AY346" s="8" t="s">
        <v>1</v>
      </c>
      <c r="AZ346" s="8" t="s">
        <v>4</v>
      </c>
      <c r="BA346" s="8" t="s">
        <v>5</v>
      </c>
      <c r="BB346" s="8" t="s">
        <v>6</v>
      </c>
      <c r="BC346" s="8" t="s">
        <v>7</v>
      </c>
      <c r="BD346" s="8" t="s">
        <v>95</v>
      </c>
      <c r="BE346" s="8" t="s">
        <v>42</v>
      </c>
      <c r="BF346" s="8" t="s">
        <v>43</v>
      </c>
      <c r="BG346" s="52" t="s">
        <v>97</v>
      </c>
    </row>
    <row r="347" spans="1:59" x14ac:dyDescent="0.2">
      <c r="A347" s="17">
        <v>1</v>
      </c>
      <c r="B347" s="26" t="s">
        <v>1958</v>
      </c>
      <c r="C347" s="25" t="s">
        <v>28</v>
      </c>
      <c r="D347" s="25">
        <f>(VLOOKUP($B347,'PRUlink Peer Performance'!$B$4:$K$194,D$119,))*100</f>
        <v>-15.505632387833199</v>
      </c>
      <c r="E347" s="25">
        <f>(VLOOKUP($B347,'PRUlink Peer Performance'!$B$4:$K$194,E$119,))*100</f>
        <v>1.57910290508676</v>
      </c>
      <c r="F347" s="25" t="s">
        <v>28</v>
      </c>
      <c r="G347" s="25">
        <f>(VLOOKUP($B347,'PRUlink Peer Performance'!$B$4:$K$194,G$119,))*100</f>
        <v>1.57910290508676</v>
      </c>
      <c r="H347" s="25">
        <f>(VLOOKUP($B347,'PRUlink Peer Performance'!$B$4:$K$194,H$119,))*100</f>
        <v>10.879230305325301</v>
      </c>
      <c r="I347" s="25">
        <f>(VLOOKUP($B347,'PRUlink Peer Performance'!$B$4:$K$194,I$119,))*100</f>
        <v>-4.9669431422045696</v>
      </c>
      <c r="J347" s="25">
        <f>(VLOOKUP($B347,'PRUlink Peer Performance'!$B$4:$K$194,J$119,))*100</f>
        <v>-3.2029776917990498</v>
      </c>
      <c r="K347" s="18" t="s">
        <v>28</v>
      </c>
      <c r="L347" s="18" t="s">
        <v>28</v>
      </c>
      <c r="M347" s="18" t="s">
        <v>28</v>
      </c>
      <c r="N347" s="18" t="s">
        <v>28</v>
      </c>
      <c r="O347" s="12">
        <v>1192.924</v>
      </c>
      <c r="P347" s="13"/>
      <c r="Q347" s="14"/>
      <c r="R347" s="15"/>
      <c r="S347" s="27"/>
      <c r="T347" s="15"/>
      <c r="U347" s="15"/>
      <c r="V347" s="15"/>
      <c r="W347" s="15"/>
      <c r="X347" s="15"/>
      <c r="Y347" s="15"/>
      <c r="Z347" s="15"/>
      <c r="AA347" s="26" t="s">
        <v>1713</v>
      </c>
      <c r="AB347" s="65" t="str">
        <f t="shared" ref="AB347:AC349" si="344">IF(C347="n.a.","",IF(RANK(C347,C$347:C$349)=1,1,(RANK(C347,C$347:C$349)-1)/(COUNT(C$347:C$349)-1)*100))</f>
        <v/>
      </c>
      <c r="AC347" s="65">
        <f t="shared" si="344"/>
        <v>100</v>
      </c>
      <c r="AD347" s="65">
        <f>IF(G347="n.a.","",IF(RANK(G347,G$347:G$349)=1,1,(RANK(G347,G$347:G$349)-1)/(COUNT(G$347:G$349)-1)*100))</f>
        <v>100</v>
      </c>
      <c r="AE347" s="65">
        <f t="shared" ref="AE347:AG349" si="345">IF(H347="n.a.","",IF(RANK(H347,H$347:H$349)=1,1,(RANK(H347,H$347:H$349)-1)/(COUNT(H$347:H$349)-1)*100))</f>
        <v>100</v>
      </c>
      <c r="AF347" s="65">
        <f t="shared" si="345"/>
        <v>100</v>
      </c>
      <c r="AG347" s="65">
        <f t="shared" si="345"/>
        <v>100</v>
      </c>
      <c r="AH347" s="65" t="str">
        <f t="shared" ref="AH347:AK349" si="346">IF(K347="n.a.","",IF(RANK(K347,K$347:K$349)=1,1,(RANK(K347,K$347:K$349)-1)/(COUNT(K$347:K$349)-1)*100))</f>
        <v/>
      </c>
      <c r="AI347" s="65" t="str">
        <f t="shared" si="346"/>
        <v/>
      </c>
      <c r="AJ347" s="65" t="str">
        <f t="shared" si="346"/>
        <v/>
      </c>
      <c r="AK347" s="65" t="str">
        <f t="shared" si="346"/>
        <v/>
      </c>
      <c r="AL347" s="64"/>
      <c r="AM347" s="65">
        <f>IF($AA347="","",COUNT(C$347:C$349))</f>
        <v>0</v>
      </c>
      <c r="AN347" s="65">
        <f>IF($AA347="","",COUNT(D$347:D$349))</f>
        <v>3</v>
      </c>
      <c r="AO347" s="65">
        <f>IF($AA347="","",COUNT(G$347:G$349))</f>
        <v>3</v>
      </c>
      <c r="AP347" s="65">
        <f t="shared" ref="AP347:AV347" si="347">IF($AA347="","",COUNT(H$347:H$349))</f>
        <v>3</v>
      </c>
      <c r="AQ347" s="65">
        <f t="shared" si="347"/>
        <v>3</v>
      </c>
      <c r="AR347" s="65">
        <f t="shared" si="347"/>
        <v>3</v>
      </c>
      <c r="AS347" s="65">
        <f t="shared" si="347"/>
        <v>0</v>
      </c>
      <c r="AT347" s="65">
        <f t="shared" si="347"/>
        <v>0</v>
      </c>
      <c r="AU347" s="65">
        <f t="shared" si="347"/>
        <v>0</v>
      </c>
      <c r="AV347" s="65">
        <f t="shared" si="347"/>
        <v>0</v>
      </c>
      <c r="AW347" s="64"/>
      <c r="AX347" s="65" t="str">
        <f t="shared" ref="AX347:AY349" si="348">IF(C347="n.a.","",RANK(C347,C$347:C$349))</f>
        <v/>
      </c>
      <c r="AY347" s="65">
        <f t="shared" si="348"/>
        <v>3</v>
      </c>
      <c r="AZ347" s="65">
        <f>IF(G347="n.a.","",RANK(G347,G$347:G$349))</f>
        <v>3</v>
      </c>
      <c r="BA347" s="65">
        <f t="shared" ref="BA347:BG349" si="349">IF(H347="n.a.","",RANK(H347,H$347:H$349))</f>
        <v>3</v>
      </c>
      <c r="BB347" s="65">
        <f t="shared" si="349"/>
        <v>3</v>
      </c>
      <c r="BC347" s="65">
        <f t="shared" si="349"/>
        <v>3</v>
      </c>
      <c r="BD347" s="65" t="str">
        <f t="shared" si="349"/>
        <v/>
      </c>
      <c r="BE347" s="65" t="str">
        <f t="shared" si="349"/>
        <v/>
      </c>
      <c r="BF347" s="65" t="str">
        <f t="shared" si="349"/>
        <v/>
      </c>
      <c r="BG347" s="65" t="str">
        <f t="shared" si="349"/>
        <v/>
      </c>
    </row>
    <row r="348" spans="1:59" x14ac:dyDescent="0.2">
      <c r="A348" s="17">
        <v>2</v>
      </c>
      <c r="B348" s="10" t="s">
        <v>1791</v>
      </c>
      <c r="C348" s="68" t="s">
        <v>28</v>
      </c>
      <c r="D348" s="69">
        <f>(VLOOKUP($B348,'PRUlink Peer Performance'!$B$4:$K$194,D$119,))*100</f>
        <v>1.6178492122237431</v>
      </c>
      <c r="E348" s="69">
        <f>(VLOOKUP($B348,'PRUlink Peer Performance'!$B$4:$K$194,E$119,))*100</f>
        <v>2.5723129469527262</v>
      </c>
      <c r="F348" s="68" t="s">
        <v>28</v>
      </c>
      <c r="G348" s="69">
        <f>(VLOOKUP($B348,'PRUlink Peer Performance'!$B$4:$K$194,G$119,))*100</f>
        <v>2.5723129469527262</v>
      </c>
      <c r="H348" s="69">
        <f>(VLOOKUP($B348,'PRUlink Peer Performance'!$B$4:$K$194,H$119,))*100</f>
        <v>24.417400310719838</v>
      </c>
      <c r="I348" s="69">
        <f>(VLOOKUP($B348,'PRUlink Peer Performance'!$B$4:$K$194,I$119,))*100</f>
        <v>12.568818085978673</v>
      </c>
      <c r="J348" s="69">
        <f>(VLOOKUP($B348,'PRUlink Peer Performance'!$B$4:$K$194,J$119,))*100</f>
        <v>14.705180233946047</v>
      </c>
      <c r="K348" s="69" t="s">
        <v>28</v>
      </c>
      <c r="L348" s="69" t="s">
        <v>28</v>
      </c>
      <c r="M348" s="69" t="s">
        <v>28</v>
      </c>
      <c r="N348" s="69" t="s">
        <v>28</v>
      </c>
      <c r="O348" s="19">
        <v>392.09100000000001</v>
      </c>
      <c r="P348" s="13"/>
      <c r="Q348" s="16"/>
      <c r="R348" s="15"/>
      <c r="S348" s="27"/>
      <c r="T348" s="15"/>
      <c r="U348" s="15"/>
      <c r="V348" s="15"/>
      <c r="W348" s="15"/>
      <c r="X348" s="15"/>
      <c r="Y348" s="15"/>
      <c r="Z348" s="15"/>
      <c r="AA348" s="32"/>
      <c r="AB348" s="59" t="str">
        <f t="shared" si="344"/>
        <v/>
      </c>
      <c r="AC348" s="62">
        <f t="shared" si="344"/>
        <v>1</v>
      </c>
      <c r="AD348" s="62">
        <f>IF(G348="n.a.","",IF(RANK(G348,G$347:G$349)=1,1,(RANK(G348,G$347:G$349)-1)/(COUNT(G$347:G$349)-1)*100))</f>
        <v>1</v>
      </c>
      <c r="AE348" s="62">
        <f t="shared" si="345"/>
        <v>1</v>
      </c>
      <c r="AF348" s="62">
        <f t="shared" si="345"/>
        <v>1</v>
      </c>
      <c r="AG348" s="62">
        <f t="shared" si="345"/>
        <v>1</v>
      </c>
      <c r="AH348" s="62" t="str">
        <f t="shared" si="346"/>
        <v/>
      </c>
      <c r="AI348" s="62" t="str">
        <f t="shared" si="346"/>
        <v/>
      </c>
      <c r="AJ348" s="62" t="str">
        <f t="shared" si="346"/>
        <v/>
      </c>
      <c r="AK348" s="62" t="str">
        <f t="shared" si="346"/>
        <v/>
      </c>
      <c r="AL348" s="64"/>
      <c r="AM348" s="62" t="str">
        <f>IF($AA348="","",COUNT(C$347:C$348))</f>
        <v/>
      </c>
      <c r="AN348" s="62" t="str">
        <f>IF($AA348="","",COUNT(D$347:D$348))</f>
        <v/>
      </c>
      <c r="AO348" s="62" t="str">
        <f t="shared" ref="AO348:AV348" si="350">IF($AA348="","",COUNT(G$347:G$348))</f>
        <v/>
      </c>
      <c r="AP348" s="62" t="str">
        <f t="shared" si="350"/>
        <v/>
      </c>
      <c r="AQ348" s="62" t="str">
        <f t="shared" si="350"/>
        <v/>
      </c>
      <c r="AR348" s="62" t="str">
        <f t="shared" si="350"/>
        <v/>
      </c>
      <c r="AS348" s="62" t="str">
        <f t="shared" si="350"/>
        <v/>
      </c>
      <c r="AT348" s="62" t="str">
        <f t="shared" si="350"/>
        <v/>
      </c>
      <c r="AU348" s="62" t="str">
        <f t="shared" si="350"/>
        <v/>
      </c>
      <c r="AV348" s="62" t="str">
        <f t="shared" si="350"/>
        <v/>
      </c>
      <c r="AW348" s="60"/>
      <c r="AX348" s="62" t="str">
        <f t="shared" si="348"/>
        <v/>
      </c>
      <c r="AY348" s="62">
        <f t="shared" si="348"/>
        <v>1</v>
      </c>
      <c r="AZ348" s="62">
        <f>IF(G348="n.a.","",RANK(G348,G$347:G$349))</f>
        <v>1</v>
      </c>
      <c r="BA348" s="62">
        <f t="shared" si="349"/>
        <v>1</v>
      </c>
      <c r="BB348" s="62">
        <f t="shared" si="349"/>
        <v>1</v>
      </c>
      <c r="BC348" s="62">
        <f t="shared" si="349"/>
        <v>1</v>
      </c>
      <c r="BD348" s="62" t="str">
        <f t="shared" si="349"/>
        <v/>
      </c>
      <c r="BE348" s="62" t="str">
        <f t="shared" si="349"/>
        <v/>
      </c>
      <c r="BF348" s="62" t="str">
        <f t="shared" si="349"/>
        <v/>
      </c>
      <c r="BG348" s="62" t="str">
        <f t="shared" si="349"/>
        <v/>
      </c>
    </row>
    <row r="349" spans="1:59" x14ac:dyDescent="0.2">
      <c r="A349" s="17">
        <v>3</v>
      </c>
      <c r="B349" s="10" t="s">
        <v>2138</v>
      </c>
      <c r="C349" s="68" t="s">
        <v>28</v>
      </c>
      <c r="D349" s="69">
        <f>(VLOOKUP($B349,'PRUlink Peer Performance'!$B$4:$K$194,D$119,))*100</f>
        <v>-0.51000392310709408</v>
      </c>
      <c r="E349" s="69">
        <f>(VLOOKUP($B349,'PRUlink Peer Performance'!$B$4:$K$194,E$119,))*100</f>
        <v>2.4894924021985121</v>
      </c>
      <c r="F349" s="68" t="s">
        <v>28</v>
      </c>
      <c r="G349" s="69">
        <f>(VLOOKUP($B349,'PRUlink Peer Performance'!$B$4:$K$194,G$119,))*100</f>
        <v>2.4894924021985121</v>
      </c>
      <c r="H349" s="69">
        <f>(VLOOKUP($B349,'PRUlink Peer Performance'!$B$4:$K$194,H$119,))*100</f>
        <v>20.761904761904759</v>
      </c>
      <c r="I349" s="69">
        <f>(VLOOKUP($B349,'PRUlink Peer Performance'!$B$4:$K$194,I$119,))*100</f>
        <v>10.299234516353529</v>
      </c>
      <c r="J349" s="69">
        <f>(VLOOKUP($B349,'PRUlink Peer Performance'!$B$4:$K$194,J$119,))*100</f>
        <v>12.801352192865401</v>
      </c>
      <c r="K349" s="69" t="s">
        <v>28</v>
      </c>
      <c r="L349" s="69" t="s">
        <v>28</v>
      </c>
      <c r="M349" s="69" t="s">
        <v>28</v>
      </c>
      <c r="N349" s="69" t="s">
        <v>28</v>
      </c>
      <c r="O349" s="19">
        <v>316.48599999999999</v>
      </c>
      <c r="P349" s="13"/>
      <c r="Q349" s="16"/>
      <c r="R349" s="15"/>
      <c r="S349" s="27"/>
      <c r="T349" s="15"/>
      <c r="U349" s="15"/>
      <c r="V349" s="15"/>
      <c r="W349" s="15"/>
      <c r="X349" s="15"/>
      <c r="Y349" s="15"/>
      <c r="Z349" s="15"/>
      <c r="AA349" s="32"/>
      <c r="AB349" s="59" t="str">
        <f t="shared" si="344"/>
        <v/>
      </c>
      <c r="AC349" s="62">
        <f t="shared" si="344"/>
        <v>50</v>
      </c>
      <c r="AD349" s="62">
        <f>IF(G349="n.a.","",IF(RANK(G349,G$347:G$349)=1,1,(RANK(G349,G$347:G$349)-1)/(COUNT(G$347:G$349)-1)*100))</f>
        <v>50</v>
      </c>
      <c r="AE349" s="62">
        <f t="shared" si="345"/>
        <v>50</v>
      </c>
      <c r="AF349" s="62">
        <f t="shared" si="345"/>
        <v>50</v>
      </c>
      <c r="AG349" s="62">
        <f t="shared" si="345"/>
        <v>50</v>
      </c>
      <c r="AH349" s="62" t="str">
        <f t="shared" si="346"/>
        <v/>
      </c>
      <c r="AI349" s="62" t="str">
        <f t="shared" si="346"/>
        <v/>
      </c>
      <c r="AJ349" s="62" t="str">
        <f t="shared" si="346"/>
        <v/>
      </c>
      <c r="AK349" s="62" t="str">
        <f t="shared" si="346"/>
        <v/>
      </c>
      <c r="AL349" s="60"/>
      <c r="AM349" s="59"/>
      <c r="AN349" s="61"/>
      <c r="AO349" s="61"/>
      <c r="AP349" s="61"/>
      <c r="AQ349" s="61"/>
      <c r="AR349" s="61"/>
      <c r="AS349" s="61"/>
      <c r="AT349" s="61"/>
      <c r="AU349" s="61"/>
      <c r="AV349" s="61"/>
      <c r="AW349" s="60"/>
      <c r="AX349" s="62" t="str">
        <f t="shared" si="348"/>
        <v/>
      </c>
      <c r="AY349" s="62">
        <f t="shared" si="348"/>
        <v>2</v>
      </c>
      <c r="AZ349" s="62">
        <f>IF(G349="n.a.","",RANK(G349,G$347:G$349))</f>
        <v>2</v>
      </c>
      <c r="BA349" s="62">
        <f t="shared" si="349"/>
        <v>2</v>
      </c>
      <c r="BB349" s="62">
        <f t="shared" si="349"/>
        <v>2</v>
      </c>
      <c r="BC349" s="62">
        <f t="shared" si="349"/>
        <v>2</v>
      </c>
      <c r="BD349" s="62" t="str">
        <f t="shared" si="349"/>
        <v/>
      </c>
      <c r="BE349" s="62" t="str">
        <f t="shared" si="349"/>
        <v/>
      </c>
      <c r="BF349" s="62" t="str">
        <f t="shared" si="349"/>
        <v/>
      </c>
      <c r="BG349" s="62" t="str">
        <f t="shared" si="349"/>
        <v/>
      </c>
    </row>
    <row r="350" spans="1:59" x14ac:dyDescent="0.2">
      <c r="A350" s="42" t="s">
        <v>1713</v>
      </c>
      <c r="B350" s="45" t="s">
        <v>102</v>
      </c>
      <c r="C350" s="46" t="s">
        <v>117</v>
      </c>
      <c r="D350" s="46">
        <f>AVERAGE(D347:D349)</f>
        <v>-4.7992623662388505</v>
      </c>
      <c r="E350" s="46">
        <f>AVERAGE(E347:E349)</f>
        <v>2.2136360847459993</v>
      </c>
      <c r="F350" s="46"/>
      <c r="G350" s="46">
        <f>AVERAGE(G347:G349)</f>
        <v>2.2136360847459993</v>
      </c>
      <c r="H350" s="46">
        <f>AVERAGE(H347:H349)</f>
        <v>18.686178459316633</v>
      </c>
      <c r="I350" s="46">
        <f>AVERAGE(I347:I349)</f>
        <v>5.9670364867092109</v>
      </c>
      <c r="J350" s="46">
        <f>AVERAGE(J347:J349)</f>
        <v>8.1011849116707992</v>
      </c>
      <c r="K350" s="46"/>
      <c r="L350" s="46"/>
      <c r="M350" s="46"/>
      <c r="N350" s="46"/>
      <c r="O350" s="19">
        <v>907.86919999999998</v>
      </c>
      <c r="P350" s="13"/>
      <c r="Q350" s="16"/>
      <c r="R350" s="15"/>
      <c r="S350" s="27"/>
      <c r="T350" s="15"/>
      <c r="U350" s="15"/>
      <c r="V350" s="15"/>
      <c r="W350" s="15"/>
      <c r="X350" s="15"/>
      <c r="Y350" s="15"/>
      <c r="Z350" s="15"/>
      <c r="AA350" s="32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57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57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</row>
    <row r="352" spans="1:59" ht="15.75" x14ac:dyDescent="0.25">
      <c r="A352" s="5" t="s">
        <v>1657</v>
      </c>
      <c r="B352" s="6"/>
      <c r="C352" s="34" t="s">
        <v>41</v>
      </c>
      <c r="D352" s="34"/>
      <c r="E352" s="34"/>
      <c r="F352" s="35"/>
      <c r="G352" s="35"/>
      <c r="H352" s="34"/>
      <c r="I352" s="34"/>
      <c r="J352" s="34"/>
      <c r="K352" s="34"/>
      <c r="L352" s="34"/>
      <c r="M352" s="34"/>
      <c r="N352" s="34"/>
      <c r="V352" s="1"/>
      <c r="W352" s="1"/>
      <c r="X352" s="1"/>
      <c r="Y352" s="1"/>
      <c r="Z352" s="1"/>
      <c r="AB352" s="36" t="s">
        <v>40</v>
      </c>
      <c r="AC352" s="37"/>
      <c r="AD352" s="37"/>
      <c r="AE352" s="37"/>
      <c r="AF352" s="37"/>
      <c r="AG352" s="38"/>
      <c r="AH352" s="37"/>
      <c r="AI352" s="36"/>
      <c r="AJ352" s="37"/>
      <c r="AK352" s="37"/>
      <c r="AL352" s="55"/>
      <c r="AM352" s="36"/>
      <c r="AN352" s="53"/>
      <c r="AO352" s="53"/>
      <c r="AP352" s="53"/>
      <c r="AQ352" s="53" t="s">
        <v>120</v>
      </c>
      <c r="AR352" s="53"/>
      <c r="AS352" s="53"/>
      <c r="AT352" s="53"/>
      <c r="AU352" s="53"/>
      <c r="AV352" s="54"/>
      <c r="AW352" s="55"/>
      <c r="AX352" s="36"/>
      <c r="AY352" s="53"/>
      <c r="AZ352" s="53"/>
      <c r="BA352" s="53"/>
      <c r="BB352" s="53" t="s">
        <v>119</v>
      </c>
      <c r="BC352" s="53"/>
      <c r="BD352" s="53"/>
      <c r="BE352" s="53"/>
      <c r="BF352" s="53"/>
      <c r="BG352" s="54"/>
    </row>
    <row r="353" spans="1:59" ht="15.75" x14ac:dyDescent="0.25">
      <c r="A353" s="8" t="s">
        <v>9</v>
      </c>
      <c r="B353" s="8" t="s">
        <v>10</v>
      </c>
      <c r="C353" s="8" t="s">
        <v>11</v>
      </c>
      <c r="D353" s="8" t="s">
        <v>1</v>
      </c>
      <c r="E353" s="8" t="s">
        <v>2</v>
      </c>
      <c r="F353" s="8" t="s">
        <v>3</v>
      </c>
      <c r="G353" s="8" t="s">
        <v>4</v>
      </c>
      <c r="H353" s="8" t="s">
        <v>5</v>
      </c>
      <c r="I353" s="8" t="s">
        <v>6</v>
      </c>
      <c r="J353" s="8" t="s">
        <v>7</v>
      </c>
      <c r="K353" s="8" t="s">
        <v>95</v>
      </c>
      <c r="L353" s="8" t="s">
        <v>42</v>
      </c>
      <c r="M353" s="8" t="s">
        <v>43</v>
      </c>
      <c r="N353" s="8" t="s">
        <v>97</v>
      </c>
      <c r="O353" s="8" t="s">
        <v>12</v>
      </c>
      <c r="P353" s="8"/>
      <c r="Q353" s="8" t="s">
        <v>13</v>
      </c>
      <c r="R353" s="8" t="s">
        <v>0</v>
      </c>
      <c r="S353" s="8" t="s">
        <v>14</v>
      </c>
      <c r="T353" s="8" t="s">
        <v>1</v>
      </c>
      <c r="U353" s="8" t="s">
        <v>2</v>
      </c>
      <c r="V353" s="8" t="s">
        <v>3</v>
      </c>
      <c r="W353" s="8" t="s">
        <v>4</v>
      </c>
      <c r="X353" s="8" t="s">
        <v>5</v>
      </c>
      <c r="Y353" s="8" t="s">
        <v>6</v>
      </c>
      <c r="Z353" s="8" t="s">
        <v>7</v>
      </c>
      <c r="AA353" s="31"/>
      <c r="AB353" s="8" t="s">
        <v>96</v>
      </c>
      <c r="AC353" s="8" t="s">
        <v>1</v>
      </c>
      <c r="AD353" s="8" t="s">
        <v>4</v>
      </c>
      <c r="AE353" s="8" t="s">
        <v>5</v>
      </c>
      <c r="AF353" s="8" t="s">
        <v>6</v>
      </c>
      <c r="AG353" s="8" t="s">
        <v>7</v>
      </c>
      <c r="AH353" s="8" t="s">
        <v>95</v>
      </c>
      <c r="AI353" s="8" t="s">
        <v>42</v>
      </c>
      <c r="AJ353" s="8" t="s">
        <v>43</v>
      </c>
      <c r="AK353" s="8" t="s">
        <v>97</v>
      </c>
      <c r="AL353" s="58"/>
      <c r="AM353" s="8" t="s">
        <v>96</v>
      </c>
      <c r="AN353" s="8" t="s">
        <v>1</v>
      </c>
      <c r="AO353" s="8" t="s">
        <v>4</v>
      </c>
      <c r="AP353" s="8" t="s">
        <v>5</v>
      </c>
      <c r="AQ353" s="8" t="s">
        <v>6</v>
      </c>
      <c r="AR353" s="8" t="s">
        <v>7</v>
      </c>
      <c r="AS353" s="8" t="s">
        <v>95</v>
      </c>
      <c r="AT353" s="8" t="s">
        <v>42</v>
      </c>
      <c r="AU353" s="8" t="s">
        <v>43</v>
      </c>
      <c r="AV353" s="52" t="s">
        <v>97</v>
      </c>
      <c r="AW353" s="58"/>
      <c r="AX353" s="8" t="s">
        <v>96</v>
      </c>
      <c r="AY353" s="8" t="s">
        <v>1</v>
      </c>
      <c r="AZ353" s="8" t="s">
        <v>4</v>
      </c>
      <c r="BA353" s="8" t="s">
        <v>5</v>
      </c>
      <c r="BB353" s="8" t="s">
        <v>6</v>
      </c>
      <c r="BC353" s="8" t="s">
        <v>7</v>
      </c>
      <c r="BD353" s="8" t="s">
        <v>95</v>
      </c>
      <c r="BE353" s="8" t="s">
        <v>42</v>
      </c>
      <c r="BF353" s="8" t="s">
        <v>43</v>
      </c>
      <c r="BG353" s="52" t="s">
        <v>97</v>
      </c>
    </row>
    <row r="354" spans="1:59" x14ac:dyDescent="0.2">
      <c r="A354" s="9">
        <v>1</v>
      </c>
      <c r="B354" s="26" t="s">
        <v>1658</v>
      </c>
      <c r="C354" s="25" t="s">
        <v>28</v>
      </c>
      <c r="D354" s="25">
        <f>(VLOOKUP($B354,'PRUlink Peer Performance'!$B$4:$K$194,D$119,))*100</f>
        <v>-1.4332727115267501</v>
      </c>
      <c r="E354" s="25">
        <f>(VLOOKUP($B354,'PRUlink Peer Performance'!$B$4:$K$194,E$119,))*100</f>
        <v>3.1091744199740901</v>
      </c>
      <c r="F354" s="25" t="s">
        <v>28</v>
      </c>
      <c r="G354" s="25">
        <f>(VLOOKUP($B354,'PRUlink Peer Performance'!$B$4:$K$194,G$119,))*100</f>
        <v>3.1091744199740901</v>
      </c>
      <c r="H354" s="25">
        <f>(VLOOKUP($B354,'PRUlink Peer Performance'!$B$4:$K$194,H$119,))*100</f>
        <v>10.864885399518801</v>
      </c>
      <c r="I354" s="25">
        <f>(VLOOKUP($B354,'PRUlink Peer Performance'!$B$4:$K$194,I$119,))*100</f>
        <v>1.7349875753079402</v>
      </c>
      <c r="J354" s="25">
        <f>(VLOOKUP($B354,'PRUlink Peer Performance'!$B$4:$K$194,J$119,))*100</f>
        <v>2.14219047277173</v>
      </c>
      <c r="K354" s="18" t="s">
        <v>28</v>
      </c>
      <c r="L354" s="18" t="s">
        <v>28</v>
      </c>
      <c r="M354" s="18" t="s">
        <v>28</v>
      </c>
      <c r="N354" s="18" t="s">
        <v>28</v>
      </c>
      <c r="O354" s="12">
        <v>103.6844</v>
      </c>
      <c r="P354" s="13"/>
      <c r="Q354" s="14"/>
      <c r="R354" s="15"/>
      <c r="S354" s="27"/>
      <c r="T354" s="15"/>
      <c r="U354" s="15"/>
      <c r="V354" s="15"/>
      <c r="W354" s="15"/>
      <c r="X354" s="15"/>
      <c r="Y354" s="15"/>
      <c r="Z354" s="15"/>
      <c r="AA354" s="26" t="s">
        <v>2597</v>
      </c>
      <c r="AB354" s="65" t="str">
        <f t="shared" ref="AB354:AC357" si="351">IF(C354="n.a.","",IF(RANK(C354,C$354:C$357)=1,1,(RANK(C354,C$354:C$357)-1)/(COUNT(C$354:C$357)-1)*100))</f>
        <v/>
      </c>
      <c r="AC354" s="65">
        <f t="shared" si="351"/>
        <v>66.666666666666657</v>
      </c>
      <c r="AD354" s="65">
        <f>IF(G354="n.a.","",IF(RANK(G354,G$354:G$357)=1,1,(RANK(G354,G$354:G$357)-1)/(COUNT(G$354:G$357)-1)*100))</f>
        <v>100</v>
      </c>
      <c r="AE354" s="65">
        <f t="shared" ref="AE354:AK357" si="352">IF(H354="n.a.","",IF(RANK(H354,H$354:H$357)=1,1,(RANK(H354,H$354:H$357)-1)/(COUNT(H$354:H$357)-1)*100))</f>
        <v>66.666666666666657</v>
      </c>
      <c r="AF354" s="65">
        <f t="shared" si="352"/>
        <v>66.666666666666657</v>
      </c>
      <c r="AG354" s="65">
        <f t="shared" si="352"/>
        <v>66.666666666666657</v>
      </c>
      <c r="AH354" s="65" t="str">
        <f t="shared" si="352"/>
        <v/>
      </c>
      <c r="AI354" s="65" t="str">
        <f t="shared" si="352"/>
        <v/>
      </c>
      <c r="AJ354" s="65" t="str">
        <f t="shared" si="352"/>
        <v/>
      </c>
      <c r="AK354" s="65" t="str">
        <f t="shared" si="352"/>
        <v/>
      </c>
      <c r="AL354" s="64"/>
      <c r="AM354" s="65">
        <f>IF($AA354="","",COUNT(C$354:C$357))</f>
        <v>0</v>
      </c>
      <c r="AN354" s="65">
        <f>IF($AA354="","",COUNT(D$354:D$357))</f>
        <v>4</v>
      </c>
      <c r="AO354" s="65">
        <f>IF($AA354="","",COUNT(G$354:G$357))</f>
        <v>4</v>
      </c>
      <c r="AP354" s="65">
        <f t="shared" ref="AP354:AV354" si="353">IF($AA354="","",COUNT(H$354:H$357))</f>
        <v>4</v>
      </c>
      <c r="AQ354" s="65">
        <f t="shared" si="353"/>
        <v>4</v>
      </c>
      <c r="AR354" s="65">
        <f t="shared" si="353"/>
        <v>4</v>
      </c>
      <c r="AS354" s="65">
        <f t="shared" si="353"/>
        <v>0</v>
      </c>
      <c r="AT354" s="65">
        <f t="shared" si="353"/>
        <v>0</v>
      </c>
      <c r="AU354" s="65">
        <f t="shared" si="353"/>
        <v>0</v>
      </c>
      <c r="AV354" s="65">
        <f t="shared" si="353"/>
        <v>0</v>
      </c>
      <c r="AW354" s="64"/>
      <c r="AX354" s="65" t="str">
        <f t="shared" ref="AX354:AY357" si="354">IF(C354="n.a.","",RANK(C354,C$354:C$357))</f>
        <v/>
      </c>
      <c r="AY354" s="65">
        <f t="shared" si="354"/>
        <v>3</v>
      </c>
      <c r="AZ354" s="65">
        <f>IF(G354="n.a.","",RANK(G354,G$354:G$357))</f>
        <v>4</v>
      </c>
      <c r="BA354" s="65">
        <f t="shared" ref="BA354:BG357" si="355">IF(H354="n.a.","",RANK(H354,H$354:H$357))</f>
        <v>3</v>
      </c>
      <c r="BB354" s="65">
        <f t="shared" si="355"/>
        <v>3</v>
      </c>
      <c r="BC354" s="65">
        <f t="shared" si="355"/>
        <v>3</v>
      </c>
      <c r="BD354" s="65" t="str">
        <f t="shared" si="355"/>
        <v/>
      </c>
      <c r="BE354" s="65" t="str">
        <f t="shared" si="355"/>
        <v/>
      </c>
      <c r="BF354" s="65" t="str">
        <f t="shared" si="355"/>
        <v/>
      </c>
      <c r="BG354" s="65" t="str">
        <f t="shared" si="355"/>
        <v/>
      </c>
    </row>
    <row r="355" spans="1:59" x14ac:dyDescent="0.2">
      <c r="A355" s="17">
        <f>1+A354</f>
        <v>2</v>
      </c>
      <c r="B355" s="10" t="s">
        <v>2140</v>
      </c>
      <c r="C355" s="68" t="s">
        <v>28</v>
      </c>
      <c r="D355" s="69">
        <f>(VLOOKUP($B355,'PRUlink Peer Performance'!$B$4:$K$194,D$119,))*100</f>
        <v>11.513924050632895</v>
      </c>
      <c r="E355" s="69">
        <f>(VLOOKUP($B355,'PRUlink Peer Performance'!$B$4:$K$194,E$119,))*100</f>
        <v>5.9967273077293326</v>
      </c>
      <c r="F355" s="68" t="s">
        <v>28</v>
      </c>
      <c r="G355" s="69">
        <f>(VLOOKUP($B355,'PRUlink Peer Performance'!$B$4:$K$194,G$119,))*100</f>
        <v>5.9967273077293326</v>
      </c>
      <c r="H355" s="69">
        <f>(VLOOKUP($B355,'PRUlink Peer Performance'!$B$4:$K$194,H$119,))*100</f>
        <v>14.434168138834025</v>
      </c>
      <c r="I355" s="69">
        <f>(VLOOKUP($B355,'PRUlink Peer Performance'!$B$4:$K$194,I$119,))*100</f>
        <v>18.548821186349439</v>
      </c>
      <c r="J355" s="69">
        <f>(VLOOKUP($B355,'PRUlink Peer Performance'!$B$4:$K$194,J$119,))*100</f>
        <v>20.891426062136343</v>
      </c>
      <c r="K355" s="69" t="s">
        <v>28</v>
      </c>
      <c r="L355" s="69" t="s">
        <v>28</v>
      </c>
      <c r="M355" s="69" t="s">
        <v>28</v>
      </c>
      <c r="N355" s="69" t="s">
        <v>28</v>
      </c>
      <c r="O355" s="12">
        <v>1192.924</v>
      </c>
      <c r="P355" s="13"/>
      <c r="Q355" s="14"/>
      <c r="R355" s="15"/>
      <c r="S355" s="27"/>
      <c r="T355" s="15"/>
      <c r="U355" s="15"/>
      <c r="V355" s="15"/>
      <c r="W355" s="15"/>
      <c r="X355" s="15"/>
      <c r="Y355" s="15"/>
      <c r="Z355" s="15"/>
      <c r="AA355" s="3"/>
      <c r="AB355" s="62" t="str">
        <f t="shared" si="351"/>
        <v/>
      </c>
      <c r="AC355" s="62">
        <f t="shared" si="351"/>
        <v>1</v>
      </c>
      <c r="AD355" s="62">
        <f>IF(G355="n.a.","",IF(RANK(G355,G$354:G$357)=1,1,(RANK(G355,G$354:G$357)-1)/(COUNT(G$354:G$357)-1)*100))</f>
        <v>1</v>
      </c>
      <c r="AE355" s="62">
        <f t="shared" si="352"/>
        <v>1</v>
      </c>
      <c r="AF355" s="62">
        <f t="shared" si="352"/>
        <v>1</v>
      </c>
      <c r="AG355" s="62">
        <f t="shared" si="352"/>
        <v>1</v>
      </c>
      <c r="AH355" s="62" t="str">
        <f t="shared" si="352"/>
        <v/>
      </c>
      <c r="AI355" s="62" t="str">
        <f t="shared" si="352"/>
        <v/>
      </c>
      <c r="AJ355" s="62" t="str">
        <f t="shared" si="352"/>
        <v/>
      </c>
      <c r="AK355" s="62" t="str">
        <f t="shared" si="352"/>
        <v/>
      </c>
      <c r="AL355" s="64"/>
      <c r="AM355" s="62" t="str">
        <f t="shared" ref="AM355:AN357" si="356">IF($AA355="","",COUNT(C$374:C$379))</f>
        <v/>
      </c>
      <c r="AN355" s="62" t="str">
        <f t="shared" si="356"/>
        <v/>
      </c>
      <c r="AO355" s="62" t="str">
        <f t="shared" ref="AO355:AV357" si="357">IF($AA355="","",COUNT(G$374:G$379))</f>
        <v/>
      </c>
      <c r="AP355" s="62" t="str">
        <f t="shared" si="357"/>
        <v/>
      </c>
      <c r="AQ355" s="62" t="str">
        <f t="shared" si="357"/>
        <v/>
      </c>
      <c r="AR355" s="62" t="str">
        <f t="shared" si="357"/>
        <v/>
      </c>
      <c r="AS355" s="62" t="str">
        <f t="shared" si="357"/>
        <v/>
      </c>
      <c r="AT355" s="62" t="str">
        <f t="shared" si="357"/>
        <v/>
      </c>
      <c r="AU355" s="62" t="str">
        <f t="shared" si="357"/>
        <v/>
      </c>
      <c r="AV355" s="62" t="str">
        <f t="shared" si="357"/>
        <v/>
      </c>
      <c r="AW355" s="64"/>
      <c r="AX355" s="62" t="str">
        <f t="shared" si="354"/>
        <v/>
      </c>
      <c r="AY355" s="62">
        <f t="shared" si="354"/>
        <v>1</v>
      </c>
      <c r="AZ355" s="62">
        <f>IF(G355="n.a.","",RANK(G355,G$354:G$357))</f>
        <v>1</v>
      </c>
      <c r="BA355" s="62">
        <f t="shared" si="355"/>
        <v>1</v>
      </c>
      <c r="BB355" s="62">
        <f t="shared" si="355"/>
        <v>1</v>
      </c>
      <c r="BC355" s="62">
        <f t="shared" si="355"/>
        <v>1</v>
      </c>
      <c r="BD355" s="62" t="str">
        <f t="shared" si="355"/>
        <v/>
      </c>
      <c r="BE355" s="62" t="str">
        <f t="shared" si="355"/>
        <v/>
      </c>
      <c r="BF355" s="62" t="str">
        <f t="shared" si="355"/>
        <v/>
      </c>
      <c r="BG355" s="62" t="str">
        <f t="shared" si="355"/>
        <v/>
      </c>
    </row>
    <row r="356" spans="1:59" x14ac:dyDescent="0.2">
      <c r="A356" s="17">
        <f>1+A355</f>
        <v>3</v>
      </c>
      <c r="B356" s="10" t="s">
        <v>2139</v>
      </c>
      <c r="C356" s="68" t="s">
        <v>28</v>
      </c>
      <c r="D356" s="69">
        <f>(VLOOKUP($B356,'PRUlink Peer Performance'!$B$4:$K$194,D$119,))*100</f>
        <v>8.7583356814125999</v>
      </c>
      <c r="E356" s="69">
        <f>(VLOOKUP($B356,'PRUlink Peer Performance'!$B$4:$K$194,E$119,))*100</f>
        <v>5.5445165524281803</v>
      </c>
      <c r="F356" s="68" t="s">
        <v>28</v>
      </c>
      <c r="G356" s="69">
        <f>(VLOOKUP($B356,'PRUlink Peer Performance'!$B$4:$K$194,G$119,))*100</f>
        <v>5.5445165524281803</v>
      </c>
      <c r="H356" s="69">
        <f>(VLOOKUP($B356,'PRUlink Peer Performance'!$B$4:$K$194,H$119,))*100</f>
        <v>14.407240176657155</v>
      </c>
      <c r="I356" s="69">
        <f>(VLOOKUP($B356,'PRUlink Peer Performance'!$B$4:$K$194,I$119,))*100</f>
        <v>17.612107053984062</v>
      </c>
      <c r="J356" s="69">
        <f>(VLOOKUP($B356,'PRUlink Peer Performance'!$B$4:$K$194,J$119,))*100</f>
        <v>16.192377932529254</v>
      </c>
      <c r="K356" s="69" t="s">
        <v>28</v>
      </c>
      <c r="L356" s="69" t="s">
        <v>28</v>
      </c>
      <c r="M356" s="69" t="s">
        <v>28</v>
      </c>
      <c r="N356" s="69" t="s">
        <v>28</v>
      </c>
      <c r="O356" s="19">
        <v>392.09100000000001</v>
      </c>
      <c r="P356" s="13"/>
      <c r="Q356" s="16"/>
      <c r="R356" s="15"/>
      <c r="S356" s="27"/>
      <c r="T356" s="15"/>
      <c r="U356" s="15"/>
      <c r="V356" s="15"/>
      <c r="W356" s="15"/>
      <c r="X356" s="15"/>
      <c r="Y356" s="15"/>
      <c r="Z356" s="15"/>
      <c r="AA356" s="32"/>
      <c r="AB356" s="62" t="str">
        <f t="shared" si="351"/>
        <v/>
      </c>
      <c r="AC356" s="62">
        <f t="shared" si="351"/>
        <v>33.333333333333329</v>
      </c>
      <c r="AD356" s="62">
        <f>IF(G356="n.a.","",IF(RANK(G356,G$354:G$357)=1,1,(RANK(G356,G$354:G$357)-1)/(COUNT(G$354:G$357)-1)*100))</f>
        <v>33.333333333333329</v>
      </c>
      <c r="AE356" s="62">
        <f t="shared" si="352"/>
        <v>33.333333333333329</v>
      </c>
      <c r="AF356" s="62">
        <f t="shared" si="352"/>
        <v>33.333333333333329</v>
      </c>
      <c r="AG356" s="62">
        <f t="shared" si="352"/>
        <v>33.333333333333329</v>
      </c>
      <c r="AH356" s="62" t="str">
        <f t="shared" si="352"/>
        <v/>
      </c>
      <c r="AI356" s="62" t="str">
        <f t="shared" si="352"/>
        <v/>
      </c>
      <c r="AJ356" s="62" t="str">
        <f t="shared" si="352"/>
        <v/>
      </c>
      <c r="AK356" s="62" t="str">
        <f t="shared" si="352"/>
        <v/>
      </c>
      <c r="AL356" s="64"/>
      <c r="AM356" s="62" t="str">
        <f t="shared" si="356"/>
        <v/>
      </c>
      <c r="AN356" s="62" t="str">
        <f t="shared" si="356"/>
        <v/>
      </c>
      <c r="AO356" s="62" t="str">
        <f t="shared" si="357"/>
        <v/>
      </c>
      <c r="AP356" s="62" t="str">
        <f t="shared" si="357"/>
        <v/>
      </c>
      <c r="AQ356" s="62" t="str">
        <f t="shared" si="357"/>
        <v/>
      </c>
      <c r="AR356" s="62" t="str">
        <f t="shared" si="357"/>
        <v/>
      </c>
      <c r="AS356" s="62" t="str">
        <f t="shared" si="357"/>
        <v/>
      </c>
      <c r="AT356" s="62" t="str">
        <f t="shared" si="357"/>
        <v/>
      </c>
      <c r="AU356" s="62" t="str">
        <f t="shared" si="357"/>
        <v/>
      </c>
      <c r="AV356" s="62" t="str">
        <f t="shared" si="357"/>
        <v/>
      </c>
      <c r="AW356" s="64"/>
      <c r="AX356" s="62" t="str">
        <f t="shared" si="354"/>
        <v/>
      </c>
      <c r="AY356" s="62">
        <f t="shared" si="354"/>
        <v>2</v>
      </c>
      <c r="AZ356" s="62">
        <f>IF(G356="n.a.","",RANK(G356,G$354:G$357))</f>
        <v>2</v>
      </c>
      <c r="BA356" s="62">
        <f t="shared" si="355"/>
        <v>2</v>
      </c>
      <c r="BB356" s="62">
        <f t="shared" si="355"/>
        <v>2</v>
      </c>
      <c r="BC356" s="62">
        <f t="shared" si="355"/>
        <v>2</v>
      </c>
      <c r="BD356" s="62" t="str">
        <f t="shared" si="355"/>
        <v/>
      </c>
      <c r="BE356" s="62" t="str">
        <f t="shared" si="355"/>
        <v/>
      </c>
      <c r="BF356" s="62" t="str">
        <f t="shared" si="355"/>
        <v/>
      </c>
      <c r="BG356" s="62" t="str">
        <f t="shared" si="355"/>
        <v/>
      </c>
    </row>
    <row r="357" spans="1:59" x14ac:dyDescent="0.2">
      <c r="A357" s="17">
        <f>1+A356</f>
        <v>4</v>
      </c>
      <c r="B357" s="10" t="s">
        <v>2141</v>
      </c>
      <c r="C357" s="68" t="s">
        <v>28</v>
      </c>
      <c r="D357" s="69">
        <f>(VLOOKUP($B357,'PRUlink Peer Performance'!$B$4:$K$194,D$119,))*100</f>
        <v>-22.511868795856714</v>
      </c>
      <c r="E357" s="69">
        <f>(VLOOKUP($B357,'PRUlink Peer Performance'!$B$4:$K$194,E$119,))*100</f>
        <v>4.1898792943361185</v>
      </c>
      <c r="F357" s="68" t="s">
        <v>28</v>
      </c>
      <c r="G357" s="69">
        <f>(VLOOKUP($B357,'PRUlink Peer Performance'!$B$4:$K$194,G$119,))*100</f>
        <v>4.1898792943361185</v>
      </c>
      <c r="H357" s="69">
        <f>(VLOOKUP($B357,'PRUlink Peer Performance'!$B$4:$K$194,H$119,))*100</f>
        <v>8.1566265060241108</v>
      </c>
      <c r="I357" s="69">
        <f>(VLOOKUP($B357,'PRUlink Peer Performance'!$B$4:$K$194,I$119,))*100</f>
        <v>-6.1277841681480645</v>
      </c>
      <c r="J357" s="69">
        <f>(VLOOKUP($B357,'PRUlink Peer Performance'!$B$4:$K$194,J$119,))*100</f>
        <v>-11.643700787401567</v>
      </c>
      <c r="K357" s="69" t="s">
        <v>28</v>
      </c>
      <c r="L357" s="69" t="s">
        <v>28</v>
      </c>
      <c r="M357" s="69" t="s">
        <v>28</v>
      </c>
      <c r="N357" s="69" t="s">
        <v>28</v>
      </c>
      <c r="O357" s="19">
        <v>86.870220000000003</v>
      </c>
      <c r="P357" s="13"/>
      <c r="Q357" s="16"/>
      <c r="R357" s="15"/>
      <c r="S357" s="27"/>
      <c r="T357" s="15"/>
      <c r="U357" s="15"/>
      <c r="V357" s="15"/>
      <c r="W357" s="15"/>
      <c r="X357" s="15"/>
      <c r="Y357" s="15"/>
      <c r="Z357" s="15"/>
      <c r="AA357" s="32"/>
      <c r="AB357" s="62" t="str">
        <f t="shared" si="351"/>
        <v/>
      </c>
      <c r="AC357" s="62">
        <f t="shared" si="351"/>
        <v>100</v>
      </c>
      <c r="AD357" s="62">
        <f>IF(G357="n.a.","",IF(RANK(G357,G$354:G$357)=1,1,(RANK(G357,G$354:G$357)-1)/(COUNT(G$354:G$357)-1)*100))</f>
        <v>66.666666666666657</v>
      </c>
      <c r="AE357" s="62">
        <f t="shared" si="352"/>
        <v>100</v>
      </c>
      <c r="AF357" s="62">
        <f t="shared" si="352"/>
        <v>100</v>
      </c>
      <c r="AG357" s="62">
        <f t="shared" si="352"/>
        <v>100</v>
      </c>
      <c r="AH357" s="62" t="str">
        <f t="shared" si="352"/>
        <v/>
      </c>
      <c r="AI357" s="62" t="str">
        <f t="shared" si="352"/>
        <v/>
      </c>
      <c r="AJ357" s="62" t="str">
        <f t="shared" si="352"/>
        <v/>
      </c>
      <c r="AK357" s="62" t="str">
        <f t="shared" si="352"/>
        <v/>
      </c>
      <c r="AL357" s="64"/>
      <c r="AM357" s="62" t="str">
        <f t="shared" si="356"/>
        <v/>
      </c>
      <c r="AN357" s="62" t="str">
        <f t="shared" si="356"/>
        <v/>
      </c>
      <c r="AO357" s="62" t="str">
        <f t="shared" si="357"/>
        <v/>
      </c>
      <c r="AP357" s="62" t="str">
        <f t="shared" si="357"/>
        <v/>
      </c>
      <c r="AQ357" s="62" t="str">
        <f t="shared" si="357"/>
        <v/>
      </c>
      <c r="AR357" s="62" t="str">
        <f t="shared" si="357"/>
        <v/>
      </c>
      <c r="AS357" s="62" t="str">
        <f t="shared" si="357"/>
        <v/>
      </c>
      <c r="AT357" s="62" t="str">
        <f t="shared" si="357"/>
        <v/>
      </c>
      <c r="AU357" s="62" t="str">
        <f t="shared" si="357"/>
        <v/>
      </c>
      <c r="AV357" s="62" t="str">
        <f t="shared" si="357"/>
        <v/>
      </c>
      <c r="AW357" s="64"/>
      <c r="AX357" s="62" t="str">
        <f t="shared" si="354"/>
        <v/>
      </c>
      <c r="AY357" s="62">
        <f t="shared" si="354"/>
        <v>4</v>
      </c>
      <c r="AZ357" s="62">
        <f>IF(G357="n.a.","",RANK(G357,G$354:G$357))</f>
        <v>3</v>
      </c>
      <c r="BA357" s="62">
        <f t="shared" si="355"/>
        <v>4</v>
      </c>
      <c r="BB357" s="62">
        <f t="shared" si="355"/>
        <v>4</v>
      </c>
      <c r="BC357" s="62">
        <f t="shared" si="355"/>
        <v>4</v>
      </c>
      <c r="BD357" s="62" t="str">
        <f t="shared" si="355"/>
        <v/>
      </c>
      <c r="BE357" s="62" t="str">
        <f t="shared" si="355"/>
        <v/>
      </c>
      <c r="BF357" s="62" t="str">
        <f t="shared" si="355"/>
        <v/>
      </c>
      <c r="BG357" s="62" t="str">
        <f t="shared" si="355"/>
        <v/>
      </c>
    </row>
    <row r="358" spans="1:59" x14ac:dyDescent="0.2">
      <c r="A358" s="42" t="s">
        <v>2597</v>
      </c>
      <c r="B358" s="45" t="s">
        <v>102</v>
      </c>
      <c r="C358" s="46" t="str">
        <f t="shared" ref="C358:J358" si="358">IFERROR(AVERAGE(C354:C357),"")</f>
        <v/>
      </c>
      <c r="D358" s="46">
        <f t="shared" si="358"/>
        <v>-0.91822044383449253</v>
      </c>
      <c r="E358" s="46">
        <f t="shared" si="358"/>
        <v>4.7100743936169307</v>
      </c>
      <c r="F358" s="46" t="str">
        <f t="shared" si="358"/>
        <v/>
      </c>
      <c r="G358" s="46">
        <f t="shared" si="358"/>
        <v>4.7100743936169307</v>
      </c>
      <c r="H358" s="46">
        <f t="shared" si="358"/>
        <v>11.965730055258522</v>
      </c>
      <c r="I358" s="46">
        <f t="shared" si="358"/>
        <v>7.942032911873345</v>
      </c>
      <c r="J358" s="46">
        <f t="shared" si="358"/>
        <v>6.8955734200089411</v>
      </c>
      <c r="K358" s="46" t="str">
        <f>IFERROR(AVERAGE(K355:K357),"")</f>
        <v/>
      </c>
      <c r="L358" s="46" t="str">
        <f>IFERROR(AVERAGE(L354:L357),"")</f>
        <v/>
      </c>
      <c r="M358" s="46" t="str">
        <f>IFERROR(AVERAGE(M355:M357),"")</f>
        <v/>
      </c>
      <c r="N358" s="46" t="str">
        <f>IFERROR(AVERAGE(N355:N357),"")</f>
        <v/>
      </c>
      <c r="O358" s="19">
        <v>907.86919999999998</v>
      </c>
      <c r="P358" s="13"/>
      <c r="Q358" s="16"/>
      <c r="R358" s="15"/>
      <c r="S358" s="27"/>
      <c r="T358" s="15"/>
      <c r="U358" s="15"/>
      <c r="V358" s="15"/>
      <c r="W358" s="15"/>
      <c r="X358" s="15"/>
      <c r="Y358" s="15"/>
      <c r="Z358" s="15"/>
      <c r="AA358" s="32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57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57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</row>
    <row r="360" spans="1:59" ht="15.75" x14ac:dyDescent="0.25">
      <c r="A360" s="5" t="s">
        <v>1955</v>
      </c>
      <c r="B360" s="6"/>
      <c r="C360" s="34" t="s">
        <v>41</v>
      </c>
      <c r="D360" s="34"/>
      <c r="E360" s="34"/>
      <c r="F360" s="35"/>
      <c r="G360" s="35"/>
      <c r="H360" s="34"/>
      <c r="I360" s="34"/>
      <c r="J360" s="34"/>
      <c r="K360" s="34"/>
      <c r="L360" s="34"/>
      <c r="M360" s="34"/>
      <c r="N360" s="34"/>
      <c r="V360" s="1"/>
      <c r="W360" s="1"/>
      <c r="X360" s="1"/>
      <c r="Y360" s="1"/>
      <c r="Z360" s="1"/>
      <c r="AB360" s="36" t="s">
        <v>40</v>
      </c>
      <c r="AC360" s="37"/>
      <c r="AD360" s="37"/>
      <c r="AE360" s="37"/>
      <c r="AF360" s="37"/>
      <c r="AG360" s="38"/>
      <c r="AH360" s="37"/>
      <c r="AI360" s="36"/>
      <c r="AJ360" s="37"/>
      <c r="AK360" s="37"/>
      <c r="AL360" s="55"/>
      <c r="AM360" s="36"/>
      <c r="AN360" s="53"/>
      <c r="AO360" s="53"/>
      <c r="AP360" s="53"/>
      <c r="AQ360" s="53" t="s">
        <v>120</v>
      </c>
      <c r="AR360" s="53"/>
      <c r="AS360" s="53"/>
      <c r="AT360" s="53"/>
      <c r="AU360" s="53"/>
      <c r="AV360" s="54"/>
      <c r="AW360" s="55"/>
      <c r="AX360" s="36"/>
      <c r="AY360" s="53"/>
      <c r="AZ360" s="53"/>
      <c r="BA360" s="53"/>
      <c r="BB360" s="53" t="s">
        <v>119</v>
      </c>
      <c r="BC360" s="53"/>
      <c r="BD360" s="53"/>
      <c r="BE360" s="53"/>
      <c r="BF360" s="53"/>
      <c r="BG360" s="54"/>
    </row>
    <row r="361" spans="1:59" ht="15.75" x14ac:dyDescent="0.25">
      <c r="A361" s="8" t="s">
        <v>9</v>
      </c>
      <c r="B361" s="8" t="s">
        <v>10</v>
      </c>
      <c r="C361" s="8" t="s">
        <v>11</v>
      </c>
      <c r="D361" s="8" t="s">
        <v>1</v>
      </c>
      <c r="E361" s="8" t="s">
        <v>2</v>
      </c>
      <c r="F361" s="8" t="s">
        <v>3</v>
      </c>
      <c r="G361" s="8" t="s">
        <v>4</v>
      </c>
      <c r="H361" s="8" t="s">
        <v>5</v>
      </c>
      <c r="I361" s="8" t="s">
        <v>6</v>
      </c>
      <c r="J361" s="8" t="s">
        <v>7</v>
      </c>
      <c r="K361" s="8" t="s">
        <v>95</v>
      </c>
      <c r="L361" s="8" t="s">
        <v>42</v>
      </c>
      <c r="M361" s="8" t="s">
        <v>43</v>
      </c>
      <c r="N361" s="8" t="s">
        <v>97</v>
      </c>
      <c r="O361" s="8" t="s">
        <v>12</v>
      </c>
      <c r="P361" s="8"/>
      <c r="Q361" s="8" t="s">
        <v>13</v>
      </c>
      <c r="R361" s="8" t="s">
        <v>0</v>
      </c>
      <c r="S361" s="8" t="s">
        <v>14</v>
      </c>
      <c r="T361" s="8" t="s">
        <v>1</v>
      </c>
      <c r="U361" s="8" t="s">
        <v>2</v>
      </c>
      <c r="V361" s="8" t="s">
        <v>3</v>
      </c>
      <c r="W361" s="8" t="s">
        <v>4</v>
      </c>
      <c r="X361" s="8" t="s">
        <v>5</v>
      </c>
      <c r="Y361" s="8" t="s">
        <v>6</v>
      </c>
      <c r="Z361" s="8" t="s">
        <v>7</v>
      </c>
      <c r="AA361" s="31"/>
      <c r="AB361" s="8" t="s">
        <v>96</v>
      </c>
      <c r="AC361" s="8" t="s">
        <v>1</v>
      </c>
      <c r="AD361" s="8" t="s">
        <v>4</v>
      </c>
      <c r="AE361" s="8" t="s">
        <v>5</v>
      </c>
      <c r="AF361" s="8" t="s">
        <v>6</v>
      </c>
      <c r="AG361" s="8" t="s">
        <v>7</v>
      </c>
      <c r="AH361" s="8" t="s">
        <v>95</v>
      </c>
      <c r="AI361" s="8" t="s">
        <v>42</v>
      </c>
      <c r="AJ361" s="8" t="s">
        <v>43</v>
      </c>
      <c r="AK361" s="8" t="s">
        <v>97</v>
      </c>
      <c r="AL361" s="58"/>
      <c r="AM361" s="8" t="s">
        <v>96</v>
      </c>
      <c r="AN361" s="8" t="s">
        <v>1</v>
      </c>
      <c r="AO361" s="8" t="s">
        <v>4</v>
      </c>
      <c r="AP361" s="8" t="s">
        <v>5</v>
      </c>
      <c r="AQ361" s="8" t="s">
        <v>6</v>
      </c>
      <c r="AR361" s="8" t="s">
        <v>7</v>
      </c>
      <c r="AS361" s="8" t="s">
        <v>95</v>
      </c>
      <c r="AT361" s="8" t="s">
        <v>42</v>
      </c>
      <c r="AU361" s="8" t="s">
        <v>43</v>
      </c>
      <c r="AV361" s="52" t="s">
        <v>97</v>
      </c>
      <c r="AW361" s="58"/>
      <c r="AX361" s="8" t="s">
        <v>96</v>
      </c>
      <c r="AY361" s="8" t="s">
        <v>1</v>
      </c>
      <c r="AZ361" s="8" t="s">
        <v>4</v>
      </c>
      <c r="BA361" s="8" t="s">
        <v>5</v>
      </c>
      <c r="BB361" s="8" t="s">
        <v>6</v>
      </c>
      <c r="BC361" s="8" t="s">
        <v>7</v>
      </c>
      <c r="BD361" s="8" t="s">
        <v>95</v>
      </c>
      <c r="BE361" s="8" t="s">
        <v>42</v>
      </c>
      <c r="BF361" s="8" t="s">
        <v>43</v>
      </c>
      <c r="BG361" s="52" t="s">
        <v>97</v>
      </c>
    </row>
    <row r="362" spans="1:59" x14ac:dyDescent="0.2">
      <c r="A362" s="9">
        <v>1</v>
      </c>
      <c r="B362" s="10" t="s">
        <v>2436</v>
      </c>
      <c r="C362" s="69">
        <f>VLOOKUP(Ranking!B362,'Peers-Inc or Ho'!$C$240:$G$247,5,)</f>
        <v>9.6931146607172516E-2</v>
      </c>
      <c r="D362" s="11">
        <f>VLOOKUP($B362,'RD Peer Performance'!$B$1:$K$90,Ranking!D$1,)</f>
        <v>3.47</v>
      </c>
      <c r="E362" s="11">
        <f>VLOOKUP($B362,'RD Peer Performance'!$B$1:$K$90,Ranking!E$1,)</f>
        <v>0.43</v>
      </c>
      <c r="F362" s="11">
        <f>VLOOKUP($B362,'RD Peer Performance'!$B$1:$K$90,Ranking!F$1,)</f>
        <v>0.04</v>
      </c>
      <c r="G362" s="11">
        <f>VLOOKUP($B362,'RD Peer Performance'!$B$1:$K$90,Ranking!G$1,)</f>
        <v>0.43</v>
      </c>
      <c r="H362" s="11">
        <f>VLOOKUP($B362,'RD Peer Performance'!$B$1:$K$90,Ranking!H$1,)</f>
        <v>1.27</v>
      </c>
      <c r="I362" s="11">
        <f>VLOOKUP($B362,'RD Peer Performance'!$B$1:$K$90,Ranking!I$1,)</f>
        <v>2.56</v>
      </c>
      <c r="J362" s="11">
        <f>VLOOKUP($B362,'RD Peer Performance'!$B$1:$K$90,Ranking!J$1,)</f>
        <v>5.41</v>
      </c>
      <c r="K362" s="50" t="s">
        <v>28</v>
      </c>
      <c r="L362" s="50" t="s">
        <v>28</v>
      </c>
      <c r="M362" s="50" t="s">
        <v>28</v>
      </c>
      <c r="N362" s="50" t="s">
        <v>28</v>
      </c>
      <c r="O362" s="19">
        <v>103.6844</v>
      </c>
      <c r="P362" s="13"/>
      <c r="Q362" s="16"/>
      <c r="R362" s="15"/>
      <c r="S362" s="27"/>
      <c r="T362" s="15"/>
      <c r="U362" s="15"/>
      <c r="V362" s="15"/>
      <c r="W362" s="15"/>
      <c r="X362" s="15"/>
      <c r="Y362" s="15"/>
      <c r="Z362" s="15"/>
      <c r="AA362" s="3"/>
      <c r="AB362" s="62">
        <f>IF(C362="n.a.","",IF(RANK(C362,C$362:C$369)=1,1,(RANK(C362,C$362:C$369)-1)/(COUNT(C$362:C$369)-1)*100))</f>
        <v>66.666666666666657</v>
      </c>
      <c r="AC362" s="62">
        <f>IF(D362="n.a.","",IF(RANK(D362,D$362:D$369)=1,1,(RANK(D362,D$362:D$369)-1)/(COUNT(D$362:D$369)-1)*100))</f>
        <v>28.571428571428569</v>
      </c>
      <c r="AD362" s="62">
        <f>IF(G362="n.a.","",IF(RANK(G362,G$362:G$369)=1,1,(RANK(G362,G$362:G$369)-1)/(COUNT(G$362:G$369)-1)*100))</f>
        <v>28.571428571428569</v>
      </c>
      <c r="AE362" s="62">
        <f t="shared" ref="AE362:AK369" si="359">IF(H362="n.a.","",IF(RANK(H362,H$362:H$369)=1,1,(RANK(H362,H$362:H$369)-1)/(COUNT(H$362:H$369)-1)*100))</f>
        <v>28.571428571428569</v>
      </c>
      <c r="AF362" s="62">
        <f t="shared" si="359"/>
        <v>28.571428571428569</v>
      </c>
      <c r="AG362" s="62">
        <f t="shared" si="359"/>
        <v>57.142857142857139</v>
      </c>
      <c r="AH362" s="62" t="str">
        <f t="shared" si="359"/>
        <v/>
      </c>
      <c r="AI362" s="62" t="str">
        <f t="shared" si="359"/>
        <v/>
      </c>
      <c r="AJ362" s="62" t="str">
        <f t="shared" si="359"/>
        <v/>
      </c>
      <c r="AK362" s="62" t="str">
        <f t="shared" si="359"/>
        <v/>
      </c>
      <c r="AL362" s="64"/>
      <c r="AM362" s="62" t="str">
        <f>IF($AA362="","",COUNT(C$362:C$369))</f>
        <v/>
      </c>
      <c r="AN362" s="62" t="str">
        <f t="shared" ref="AN362:AN369" si="360">IF($AA362="","",COUNT(D$362:D$369))</f>
        <v/>
      </c>
      <c r="AO362" s="62" t="str">
        <f t="shared" ref="AO362:AV366" si="361">IF($AA362="","",COUNT(G$362:G$369))</f>
        <v/>
      </c>
      <c r="AP362" s="62" t="str">
        <f t="shared" si="361"/>
        <v/>
      </c>
      <c r="AQ362" s="62" t="str">
        <f t="shared" si="361"/>
        <v/>
      </c>
      <c r="AR362" s="62" t="str">
        <f t="shared" si="361"/>
        <v/>
      </c>
      <c r="AS362" s="62" t="str">
        <f t="shared" si="361"/>
        <v/>
      </c>
      <c r="AT362" s="62" t="str">
        <f t="shared" si="361"/>
        <v/>
      </c>
      <c r="AU362" s="62" t="str">
        <f t="shared" si="361"/>
        <v/>
      </c>
      <c r="AV362" s="62" t="str">
        <f t="shared" si="361"/>
        <v/>
      </c>
      <c r="AW362" s="64"/>
      <c r="AX362" s="62">
        <f>IF(C362="n.a.","",RANK(C362,C$362:C$369))</f>
        <v>5</v>
      </c>
      <c r="AY362" s="62">
        <f>IF(D362="n.a.","",RANK(D362,D$362:D$369))</f>
        <v>3</v>
      </c>
      <c r="AZ362" s="62">
        <f>IF(G362="n.a.","",RANK(G362,G$362:G$369))</f>
        <v>3</v>
      </c>
      <c r="BA362" s="62">
        <f>IF(H362="n.a.","",RANK(H362,H$362:H$369))</f>
        <v>3</v>
      </c>
      <c r="BB362" s="62">
        <f>IF(I362="n.a.","",RANK(I362,I$362:I$369))</f>
        <v>3</v>
      </c>
      <c r="BC362" s="62">
        <f t="shared" ref="BC362:BG369" si="362">IF(J362="n.a.","",RANK(J362,J$362:J$369))</f>
        <v>5</v>
      </c>
      <c r="BD362" s="62" t="str">
        <f t="shared" si="362"/>
        <v/>
      </c>
      <c r="BE362" s="62" t="str">
        <f t="shared" si="362"/>
        <v/>
      </c>
      <c r="BF362" s="62" t="str">
        <f t="shared" si="362"/>
        <v/>
      </c>
      <c r="BG362" s="62" t="str">
        <f t="shared" si="362"/>
        <v/>
      </c>
    </row>
    <row r="363" spans="1:59" x14ac:dyDescent="0.2">
      <c r="A363" s="17">
        <f>1+A362</f>
        <v>2</v>
      </c>
      <c r="B363" s="10" t="s">
        <v>1523</v>
      </c>
      <c r="C363" s="69">
        <f>VLOOKUP(Ranking!B363,'Peers-Inc or Ho'!$C$240:$G$247,5,)</f>
        <v>9.8937896166616232E-2</v>
      </c>
      <c r="D363" s="11">
        <f>VLOOKUP($B363,'RD Peer Performance'!$B$1:$K$90,Ranking!D$1,)</f>
        <v>3.45</v>
      </c>
      <c r="E363" s="11">
        <f>VLOOKUP($B363,'RD Peer Performance'!$B$1:$K$90,Ranking!E$1,)</f>
        <v>0.41</v>
      </c>
      <c r="F363" s="11">
        <f>VLOOKUP($B363,'RD Peer Performance'!$B$1:$K$90,Ranking!F$1,)</f>
        <v>0.03</v>
      </c>
      <c r="G363" s="11">
        <f>VLOOKUP($B363,'RD Peer Performance'!$B$1:$K$90,Ranking!G$1,)</f>
        <v>0.41</v>
      </c>
      <c r="H363" s="11">
        <f>VLOOKUP($B363,'RD Peer Performance'!$B$1:$K$90,Ranking!H$1,)</f>
        <v>1.23</v>
      </c>
      <c r="I363" s="11">
        <f>VLOOKUP($B363,'RD Peer Performance'!$B$1:$K$90,Ranking!I$1,)</f>
        <v>2.5099999999999998</v>
      </c>
      <c r="J363" s="11">
        <f>VLOOKUP($B363,'RD Peer Performance'!$B$1:$K$90,Ranking!J$1,)</f>
        <v>5.5</v>
      </c>
      <c r="K363" s="50" t="s">
        <v>28</v>
      </c>
      <c r="L363" s="50" t="s">
        <v>28</v>
      </c>
      <c r="M363" s="50" t="s">
        <v>28</v>
      </c>
      <c r="N363" s="50" t="s">
        <v>28</v>
      </c>
      <c r="O363" s="12">
        <v>1192.924</v>
      </c>
      <c r="P363" s="13"/>
      <c r="Q363" s="14"/>
      <c r="R363" s="15"/>
      <c r="S363" s="27"/>
      <c r="T363" s="15"/>
      <c r="U363" s="15"/>
      <c r="V363" s="15"/>
      <c r="W363" s="15"/>
      <c r="X363" s="15"/>
      <c r="Y363" s="15"/>
      <c r="Z363" s="15"/>
      <c r="AA363" s="3"/>
      <c r="AB363" s="62">
        <f t="shared" ref="AB363:AB369" si="363">IF(C363="n.a.","",IF(RANK(C363,C$362:C$369)=1,1,(RANK(C363,C$362:C$369)-1)/(COUNT(C$362:C$369)-1)*100))</f>
        <v>50</v>
      </c>
      <c r="AC363" s="62">
        <f t="shared" ref="AC363:AC369" si="364">IF(D363="n.a.","",IF(RANK(D363,D$362:D$369)=1,1,(RANK(D363,D$362:D$369)-1)/(COUNT(D$362:D$369)-1)*100))</f>
        <v>42.857142857142854</v>
      </c>
      <c r="AD363" s="62">
        <f t="shared" ref="AD363:AD369" si="365">IF(G363="n.a.","",IF(RANK(G363,G$362:G$369)=1,1,(RANK(G363,G$362:G$369)-1)/(COUNT(G$362:G$369)-1)*100))</f>
        <v>42.857142857142854</v>
      </c>
      <c r="AE363" s="62">
        <f t="shared" si="359"/>
        <v>57.142857142857139</v>
      </c>
      <c r="AF363" s="62">
        <f t="shared" si="359"/>
        <v>42.857142857142854</v>
      </c>
      <c r="AG363" s="62">
        <f t="shared" si="359"/>
        <v>42.857142857142854</v>
      </c>
      <c r="AH363" s="62" t="str">
        <f t="shared" si="359"/>
        <v/>
      </c>
      <c r="AI363" s="62" t="str">
        <f t="shared" si="359"/>
        <v/>
      </c>
      <c r="AJ363" s="62" t="str">
        <f t="shared" si="359"/>
        <v/>
      </c>
      <c r="AK363" s="62" t="str">
        <f t="shared" si="359"/>
        <v/>
      </c>
      <c r="AL363" s="64"/>
      <c r="AM363" s="62" t="str">
        <f t="shared" ref="AM363:AM369" si="366">IF($AA363="","",COUNT(C$362:C$369))</f>
        <v/>
      </c>
      <c r="AN363" s="62" t="str">
        <f t="shared" si="360"/>
        <v/>
      </c>
      <c r="AO363" s="62" t="str">
        <f t="shared" si="361"/>
        <v/>
      </c>
      <c r="AP363" s="62" t="str">
        <f t="shared" si="361"/>
        <v/>
      </c>
      <c r="AQ363" s="62" t="str">
        <f t="shared" si="361"/>
        <v/>
      </c>
      <c r="AR363" s="62" t="str">
        <f t="shared" si="361"/>
        <v/>
      </c>
      <c r="AS363" s="62" t="str">
        <f t="shared" si="361"/>
        <v/>
      </c>
      <c r="AT363" s="62" t="str">
        <f t="shared" si="361"/>
        <v/>
      </c>
      <c r="AU363" s="62" t="str">
        <f t="shared" si="361"/>
        <v/>
      </c>
      <c r="AV363" s="62" t="str">
        <f t="shared" si="361"/>
        <v/>
      </c>
      <c r="AW363" s="64"/>
      <c r="AX363" s="62">
        <f>IF(C363="n.a.","",RANK(C363,C$362:C$369))</f>
        <v>4</v>
      </c>
      <c r="AY363" s="62">
        <f t="shared" ref="AY363:AY369" si="367">IF(D363="n.a.","",RANK(D363,D$362:D$369))</f>
        <v>4</v>
      </c>
      <c r="AZ363" s="62">
        <f t="shared" ref="AZ363:BB369" si="368">IF(G363="n.a.","",RANK(G363,G$362:G$369))</f>
        <v>4</v>
      </c>
      <c r="BA363" s="62">
        <f>IF(H363="n.a.","",RANK(H363,H$362:H$369))</f>
        <v>5</v>
      </c>
      <c r="BB363" s="62">
        <f>IF(I363="n.a.","",RANK(I363,I$362:I$369))</f>
        <v>4</v>
      </c>
      <c r="BC363" s="62">
        <f t="shared" si="362"/>
        <v>4</v>
      </c>
      <c r="BD363" s="62" t="str">
        <f t="shared" si="362"/>
        <v/>
      </c>
      <c r="BE363" s="62" t="str">
        <f t="shared" si="362"/>
        <v/>
      </c>
      <c r="BF363" s="62" t="str">
        <f t="shared" si="362"/>
        <v/>
      </c>
      <c r="BG363" s="62" t="str">
        <f t="shared" si="362"/>
        <v/>
      </c>
    </row>
    <row r="364" spans="1:59" x14ac:dyDescent="0.2">
      <c r="A364" s="17">
        <f t="shared" ref="A364:A369" si="369">1+A363</f>
        <v>3</v>
      </c>
      <c r="B364" s="10" t="s">
        <v>1492</v>
      </c>
      <c r="C364" s="69">
        <f>VLOOKUP(Ranking!B364,'Peers-Inc or Ho'!$C$240:$G$247,5,)</f>
        <v>0.10533141939336682</v>
      </c>
      <c r="D364" s="11">
        <f>VLOOKUP($B364,'RD Peer Performance'!$B$1:$K$90,Ranking!D$1,)</f>
        <v>3.99</v>
      </c>
      <c r="E364" s="11">
        <f>VLOOKUP($B364,'RD Peer Performance'!$B$1:$K$90,Ranking!E$1,)</f>
        <v>0.49</v>
      </c>
      <c r="F364" s="11">
        <f>VLOOKUP($B364,'RD Peer Performance'!$B$1:$K$90,Ranking!F$1,)</f>
        <v>0.05</v>
      </c>
      <c r="G364" s="11">
        <f>VLOOKUP($B364,'RD Peer Performance'!$B$1:$K$90,Ranking!G$1,)</f>
        <v>0.49</v>
      </c>
      <c r="H364" s="11">
        <f>VLOOKUP($B364,'RD Peer Performance'!$B$1:$K$90,Ranking!H$1,)</f>
        <v>1.45</v>
      </c>
      <c r="I364" s="11">
        <f>VLOOKUP($B364,'RD Peer Performance'!$B$1:$K$90,Ranking!I$1,)</f>
        <v>2.96</v>
      </c>
      <c r="J364" s="11">
        <f>VLOOKUP($B364,'RD Peer Performance'!$B$1:$K$90,Ranking!J$1,)</f>
        <v>6.1</v>
      </c>
      <c r="K364" s="50" t="s">
        <v>28</v>
      </c>
      <c r="L364" s="50" t="s">
        <v>28</v>
      </c>
      <c r="M364" s="50" t="s">
        <v>28</v>
      </c>
      <c r="N364" s="50" t="s">
        <v>28</v>
      </c>
      <c r="O364" s="19">
        <v>392.09100000000001</v>
      </c>
      <c r="P364" s="13"/>
      <c r="Q364" s="16"/>
      <c r="R364" s="15"/>
      <c r="S364" s="27"/>
      <c r="T364" s="15"/>
      <c r="U364" s="15"/>
      <c r="V364" s="15"/>
      <c r="W364" s="15"/>
      <c r="X364" s="15"/>
      <c r="Y364" s="15"/>
      <c r="Z364" s="15"/>
      <c r="AA364" s="32"/>
      <c r="AB364" s="62">
        <f t="shared" si="363"/>
        <v>1</v>
      </c>
      <c r="AC364" s="62">
        <f t="shared" si="364"/>
        <v>1</v>
      </c>
      <c r="AD364" s="62">
        <f t="shared" si="365"/>
        <v>1</v>
      </c>
      <c r="AE364" s="62">
        <f t="shared" si="359"/>
        <v>1</v>
      </c>
      <c r="AF364" s="62">
        <f t="shared" si="359"/>
        <v>1</v>
      </c>
      <c r="AG364" s="62">
        <f t="shared" si="359"/>
        <v>1</v>
      </c>
      <c r="AH364" s="62" t="str">
        <f t="shared" si="359"/>
        <v/>
      </c>
      <c r="AI364" s="62" t="str">
        <f t="shared" si="359"/>
        <v/>
      </c>
      <c r="AJ364" s="62" t="str">
        <f t="shared" si="359"/>
        <v/>
      </c>
      <c r="AK364" s="62" t="str">
        <f t="shared" si="359"/>
        <v/>
      </c>
      <c r="AL364" s="64"/>
      <c r="AM364" s="62" t="str">
        <f t="shared" si="366"/>
        <v/>
      </c>
      <c r="AN364" s="62" t="str">
        <f t="shared" si="360"/>
        <v/>
      </c>
      <c r="AO364" s="62" t="str">
        <f t="shared" si="361"/>
        <v/>
      </c>
      <c r="AP364" s="62" t="str">
        <f t="shared" si="361"/>
        <v/>
      </c>
      <c r="AQ364" s="62" t="str">
        <f t="shared" si="361"/>
        <v/>
      </c>
      <c r="AR364" s="62" t="str">
        <f t="shared" si="361"/>
        <v/>
      </c>
      <c r="AS364" s="62" t="str">
        <f t="shared" si="361"/>
        <v/>
      </c>
      <c r="AT364" s="62" t="str">
        <f t="shared" si="361"/>
        <v/>
      </c>
      <c r="AU364" s="62" t="str">
        <f t="shared" si="361"/>
        <v/>
      </c>
      <c r="AV364" s="62" t="str">
        <f t="shared" si="361"/>
        <v/>
      </c>
      <c r="AW364" s="64"/>
      <c r="AX364" s="62">
        <f>IF(C364="n.a.","",RANK(C364,C$362:C$369))</f>
        <v>1</v>
      </c>
      <c r="AY364" s="62">
        <f t="shared" si="367"/>
        <v>1</v>
      </c>
      <c r="AZ364" s="62">
        <f t="shared" si="368"/>
        <v>1</v>
      </c>
      <c r="BA364" s="62">
        <f t="shared" si="368"/>
        <v>1</v>
      </c>
      <c r="BB364" s="62">
        <f t="shared" si="368"/>
        <v>1</v>
      </c>
      <c r="BC364" s="62">
        <f t="shared" si="362"/>
        <v>1</v>
      </c>
      <c r="BD364" s="62" t="str">
        <f t="shared" si="362"/>
        <v/>
      </c>
      <c r="BE364" s="62" t="str">
        <f t="shared" si="362"/>
        <v/>
      </c>
      <c r="BF364" s="62" t="str">
        <f t="shared" si="362"/>
        <v/>
      </c>
      <c r="BG364" s="62" t="str">
        <f t="shared" si="362"/>
        <v/>
      </c>
    </row>
    <row r="365" spans="1:59" x14ac:dyDescent="0.2">
      <c r="A365" s="17">
        <f t="shared" si="369"/>
        <v>4</v>
      </c>
      <c r="B365" s="10" t="s">
        <v>1212</v>
      </c>
      <c r="C365" s="69">
        <f>VLOOKUP(Ranking!B365,'Peers-Inc or Ho'!$C$240:$G$247,5,)</f>
        <v>0.10101717141287611</v>
      </c>
      <c r="D365" s="11">
        <f>VLOOKUP($B365,'RD Peer Performance'!$B$1:$K$90,Ranking!D$1,)</f>
        <v>3.39</v>
      </c>
      <c r="E365" s="11">
        <f>VLOOKUP($B365,'RD Peer Performance'!$B$1:$K$90,Ranking!E$1,)</f>
        <v>0.39</v>
      </c>
      <c r="F365" s="11">
        <f>VLOOKUP($B365,'RD Peer Performance'!$B$1:$K$90,Ranking!F$1,)</f>
        <v>0.03</v>
      </c>
      <c r="G365" s="11">
        <f>VLOOKUP($B365,'RD Peer Performance'!$B$1:$K$90,Ranking!G$1,)</f>
        <v>0.39</v>
      </c>
      <c r="H365" s="11">
        <f>VLOOKUP($B365,'RD Peer Performance'!$B$1:$K$90,Ranking!H$1,)</f>
        <v>1.25</v>
      </c>
      <c r="I365" s="11">
        <f>VLOOKUP($B365,'RD Peer Performance'!$B$1:$K$90,Ranking!I$1,)</f>
        <v>2.39</v>
      </c>
      <c r="J365" s="11">
        <f>VLOOKUP($B365,'RD Peer Performance'!$B$1:$K$90,Ranking!J$1,)</f>
        <v>5.61</v>
      </c>
      <c r="K365" s="50" t="s">
        <v>28</v>
      </c>
      <c r="L365" s="50" t="s">
        <v>28</v>
      </c>
      <c r="M365" s="50" t="s">
        <v>28</v>
      </c>
      <c r="N365" s="50" t="s">
        <v>28</v>
      </c>
      <c r="O365" s="19">
        <v>86.870220000000003</v>
      </c>
      <c r="P365" s="13"/>
      <c r="Q365" s="16"/>
      <c r="R365" s="15"/>
      <c r="S365" s="27"/>
      <c r="T365" s="15"/>
      <c r="U365" s="15"/>
      <c r="V365" s="15"/>
      <c r="W365" s="15"/>
      <c r="X365" s="15"/>
      <c r="Y365" s="15"/>
      <c r="Z365" s="15"/>
      <c r="AA365" s="32"/>
      <c r="AB365" s="62">
        <f t="shared" si="363"/>
        <v>33.333333333333329</v>
      </c>
      <c r="AC365" s="62">
        <f t="shared" si="364"/>
        <v>57.142857142857139</v>
      </c>
      <c r="AD365" s="62">
        <f t="shared" si="365"/>
        <v>57.142857142857139</v>
      </c>
      <c r="AE365" s="62">
        <f t="shared" si="359"/>
        <v>42.857142857142854</v>
      </c>
      <c r="AF365" s="62">
        <f t="shared" si="359"/>
        <v>57.142857142857139</v>
      </c>
      <c r="AG365" s="62">
        <f t="shared" si="359"/>
        <v>28.571428571428569</v>
      </c>
      <c r="AH365" s="62" t="str">
        <f t="shared" si="359"/>
        <v/>
      </c>
      <c r="AI365" s="62" t="str">
        <f t="shared" si="359"/>
        <v/>
      </c>
      <c r="AJ365" s="62" t="str">
        <f t="shared" si="359"/>
        <v/>
      </c>
      <c r="AK365" s="62" t="str">
        <f t="shared" si="359"/>
        <v/>
      </c>
      <c r="AL365" s="64"/>
      <c r="AM365" s="62" t="str">
        <f t="shared" si="366"/>
        <v/>
      </c>
      <c r="AN365" s="62" t="str">
        <f t="shared" si="360"/>
        <v/>
      </c>
      <c r="AO365" s="62" t="str">
        <f t="shared" si="361"/>
        <v/>
      </c>
      <c r="AP365" s="62" t="str">
        <f t="shared" si="361"/>
        <v/>
      </c>
      <c r="AQ365" s="62" t="str">
        <f t="shared" si="361"/>
        <v/>
      </c>
      <c r="AR365" s="62" t="str">
        <f t="shared" si="361"/>
        <v/>
      </c>
      <c r="AS365" s="62" t="str">
        <f t="shared" si="361"/>
        <v/>
      </c>
      <c r="AT365" s="62" t="str">
        <f t="shared" si="361"/>
        <v/>
      </c>
      <c r="AU365" s="62" t="str">
        <f t="shared" si="361"/>
        <v/>
      </c>
      <c r="AV365" s="62" t="str">
        <f t="shared" si="361"/>
        <v/>
      </c>
      <c r="AW365" s="64"/>
      <c r="AX365" s="62">
        <f>IF(C365="n.a.","",RANK(C365,C$362:C$369))</f>
        <v>3</v>
      </c>
      <c r="AY365" s="62">
        <f t="shared" si="367"/>
        <v>5</v>
      </c>
      <c r="AZ365" s="62">
        <f t="shared" si="368"/>
        <v>5</v>
      </c>
      <c r="BA365" s="62">
        <f t="shared" si="368"/>
        <v>4</v>
      </c>
      <c r="BB365" s="62">
        <f t="shared" si="368"/>
        <v>5</v>
      </c>
      <c r="BC365" s="62">
        <f t="shared" si="362"/>
        <v>3</v>
      </c>
      <c r="BD365" s="62" t="str">
        <f t="shared" si="362"/>
        <v/>
      </c>
      <c r="BE365" s="62" t="str">
        <f t="shared" si="362"/>
        <v/>
      </c>
      <c r="BF365" s="62" t="str">
        <f t="shared" si="362"/>
        <v/>
      </c>
      <c r="BG365" s="62" t="str">
        <f t="shared" si="362"/>
        <v/>
      </c>
    </row>
    <row r="366" spans="1:59" x14ac:dyDescent="0.2">
      <c r="A366" s="17">
        <f t="shared" si="369"/>
        <v>5</v>
      </c>
      <c r="B366" s="10" t="s">
        <v>1244</v>
      </c>
      <c r="C366" s="69">
        <f>VLOOKUP(Ranking!B366,'Peers-Inc or Ho'!$C$240:$G$247,5,)</f>
        <v>8.8919534115636814E-2</v>
      </c>
      <c r="D366" s="11">
        <f>VLOOKUP($B366,'RD Peer Performance'!$B$1:$K$90,Ranking!D$1,)</f>
        <v>3.1</v>
      </c>
      <c r="E366" s="11">
        <f>VLOOKUP($B366,'RD Peer Performance'!$B$1:$K$90,Ranking!E$1,)</f>
        <v>0.33</v>
      </c>
      <c r="F366" s="11">
        <f>VLOOKUP($B366,'RD Peer Performance'!$B$1:$K$90,Ranking!F$1,)</f>
        <v>0.03</v>
      </c>
      <c r="G366" s="11">
        <f>VLOOKUP($B366,'RD Peer Performance'!$B$1:$K$90,Ranking!G$1,)</f>
        <v>0.33</v>
      </c>
      <c r="H366" s="11">
        <f>VLOOKUP($B366,'RD Peer Performance'!$B$1:$K$90,Ranking!H$1,)</f>
        <v>1.01</v>
      </c>
      <c r="I366" s="11">
        <f>VLOOKUP($B366,'RD Peer Performance'!$B$1:$K$90,Ranking!I$1,)</f>
        <v>2.19</v>
      </c>
      <c r="J366" s="11">
        <f>VLOOKUP($B366,'RD Peer Performance'!$B$1:$K$90,Ranking!J$1,)</f>
        <v>4.9800000000000004</v>
      </c>
      <c r="K366" s="50" t="s">
        <v>28</v>
      </c>
      <c r="L366" s="50" t="s">
        <v>28</v>
      </c>
      <c r="M366" s="50" t="s">
        <v>28</v>
      </c>
      <c r="N366" s="50" t="s">
        <v>28</v>
      </c>
      <c r="O366" s="19">
        <v>798.68319999999994</v>
      </c>
      <c r="P366" s="13"/>
      <c r="Q366" s="16"/>
      <c r="R366" s="15"/>
      <c r="S366" s="27"/>
      <c r="T366" s="15"/>
      <c r="U366" s="15"/>
      <c r="V366" s="15"/>
      <c r="W366" s="15"/>
      <c r="X366" s="15"/>
      <c r="Y366" s="15"/>
      <c r="Z366" s="15"/>
      <c r="AA366" s="32"/>
      <c r="AB366" s="62">
        <f t="shared" si="363"/>
        <v>83.333333333333343</v>
      </c>
      <c r="AC366" s="62">
        <f t="shared" si="364"/>
        <v>85.714285714285708</v>
      </c>
      <c r="AD366" s="62">
        <f t="shared" si="365"/>
        <v>71.428571428571431</v>
      </c>
      <c r="AE366" s="62">
        <f t="shared" si="359"/>
        <v>71.428571428571431</v>
      </c>
      <c r="AF366" s="62">
        <f t="shared" si="359"/>
        <v>85.714285714285708</v>
      </c>
      <c r="AG366" s="62">
        <f t="shared" si="359"/>
        <v>85.714285714285708</v>
      </c>
      <c r="AH366" s="62" t="str">
        <f t="shared" si="359"/>
        <v/>
      </c>
      <c r="AI366" s="62" t="str">
        <f t="shared" si="359"/>
        <v/>
      </c>
      <c r="AJ366" s="62" t="str">
        <f t="shared" si="359"/>
        <v/>
      </c>
      <c r="AK366" s="62" t="str">
        <f t="shared" si="359"/>
        <v/>
      </c>
      <c r="AL366" s="64"/>
      <c r="AM366" s="62" t="str">
        <f t="shared" si="366"/>
        <v/>
      </c>
      <c r="AN366" s="62" t="str">
        <f t="shared" si="360"/>
        <v/>
      </c>
      <c r="AO366" s="62" t="str">
        <f t="shared" si="361"/>
        <v/>
      </c>
      <c r="AP366" s="62" t="str">
        <f t="shared" si="361"/>
        <v/>
      </c>
      <c r="AQ366" s="62" t="str">
        <f t="shared" si="361"/>
        <v/>
      </c>
      <c r="AR366" s="62" t="str">
        <f t="shared" si="361"/>
        <v/>
      </c>
      <c r="AS366" s="62" t="str">
        <f t="shared" si="361"/>
        <v/>
      </c>
      <c r="AT366" s="62" t="str">
        <f t="shared" si="361"/>
        <v/>
      </c>
      <c r="AU366" s="62" t="str">
        <f t="shared" si="361"/>
        <v/>
      </c>
      <c r="AV366" s="62" t="str">
        <f t="shared" si="361"/>
        <v/>
      </c>
      <c r="AW366" s="64"/>
      <c r="AX366" s="62">
        <f>IF(C366="n.a.","",RANK(C366,C$362:C$369))</f>
        <v>6</v>
      </c>
      <c r="AY366" s="62">
        <f t="shared" si="367"/>
        <v>7</v>
      </c>
      <c r="AZ366" s="62">
        <f t="shared" si="368"/>
        <v>6</v>
      </c>
      <c r="BA366" s="62">
        <f t="shared" si="368"/>
        <v>6</v>
      </c>
      <c r="BB366" s="62">
        <f t="shared" si="368"/>
        <v>7</v>
      </c>
      <c r="BC366" s="62">
        <f t="shared" si="362"/>
        <v>7</v>
      </c>
      <c r="BD366" s="62" t="str">
        <f t="shared" si="362"/>
        <v/>
      </c>
      <c r="BE366" s="62" t="str">
        <f t="shared" si="362"/>
        <v/>
      </c>
      <c r="BF366" s="62" t="str">
        <f t="shared" si="362"/>
        <v/>
      </c>
      <c r="BG366" s="62" t="str">
        <f t="shared" si="362"/>
        <v/>
      </c>
    </row>
    <row r="367" spans="1:59" x14ac:dyDescent="0.2">
      <c r="A367" s="17">
        <f t="shared" si="369"/>
        <v>6</v>
      </c>
      <c r="B367" s="26" t="s">
        <v>2273</v>
      </c>
      <c r="C367" s="25">
        <f>VLOOKUP(Ranking!B367,'Peers-Inc or Ho'!$C$240:$G$247,5,)</f>
        <v>6.5339999999999912E-2</v>
      </c>
      <c r="D367" s="25">
        <f>VLOOKUP($B367,'RD Peer Performance'!$B$1:$K$90,Ranking!D$1,)</f>
        <v>2.38</v>
      </c>
      <c r="E367" s="25">
        <f>VLOOKUP($B367,'RD Peer Performance'!$B$1:$K$90,Ranking!E$1,)</f>
        <v>0.28000000000000003</v>
      </c>
      <c r="F367" s="25">
        <f>VLOOKUP($B367,'RD Peer Performance'!$B$1:$K$90,Ranking!F$1,)</f>
        <v>0.02</v>
      </c>
      <c r="G367" s="25">
        <f>VLOOKUP($B367,'RD Peer Performance'!$B$1:$K$90,Ranking!G$1,)</f>
        <v>0.28000000000000003</v>
      </c>
      <c r="H367" s="25">
        <f>VLOOKUP($B367,'RD Peer Performance'!$B$1:$K$90,Ranking!H$1,)</f>
        <v>0.86</v>
      </c>
      <c r="I367" s="25">
        <f>VLOOKUP($B367,'RD Peer Performance'!$B$1:$K$90,Ranking!I$1,)</f>
        <v>1.72</v>
      </c>
      <c r="J367" s="25">
        <f>VLOOKUP($B367,'RD Peer Performance'!$B$1:$K$90,Ranking!J$1,)</f>
        <v>3.48</v>
      </c>
      <c r="K367" s="25" t="s">
        <v>28</v>
      </c>
      <c r="L367" s="25" t="s">
        <v>28</v>
      </c>
      <c r="M367" s="25" t="s">
        <v>28</v>
      </c>
      <c r="N367" s="25" t="s">
        <v>28</v>
      </c>
      <c r="O367" s="19">
        <v>1044.6030000000001</v>
      </c>
      <c r="P367" s="13"/>
      <c r="Q367" s="16"/>
      <c r="R367" s="15"/>
      <c r="S367" s="27"/>
      <c r="T367" s="15"/>
      <c r="U367" s="15"/>
      <c r="V367" s="15"/>
      <c r="W367" s="15"/>
      <c r="X367" s="15"/>
      <c r="Y367" s="15"/>
      <c r="Z367" s="15"/>
      <c r="AA367" s="26" t="s">
        <v>1956</v>
      </c>
      <c r="AB367" s="66">
        <f>IF(C367="n.a.","",IF(RANK(C367,C$362:C$369)=1,1,(RANK(C367,C$362:C$369)-1)/(COUNT(C$362:C$369)-1)*100))</f>
        <v>100</v>
      </c>
      <c r="AC367" s="66">
        <f t="shared" si="364"/>
        <v>100</v>
      </c>
      <c r="AD367" s="66">
        <f t="shared" si="365"/>
        <v>85.714285714285708</v>
      </c>
      <c r="AE367" s="66">
        <f t="shared" si="359"/>
        <v>100</v>
      </c>
      <c r="AF367" s="66">
        <f t="shared" si="359"/>
        <v>100</v>
      </c>
      <c r="AG367" s="66">
        <f t="shared" si="359"/>
        <v>100</v>
      </c>
      <c r="AH367" s="66" t="str">
        <f t="shared" si="359"/>
        <v/>
      </c>
      <c r="AI367" s="66" t="str">
        <f t="shared" si="359"/>
        <v/>
      </c>
      <c r="AJ367" s="66" t="str">
        <f t="shared" si="359"/>
        <v/>
      </c>
      <c r="AK367" s="66" t="str">
        <f t="shared" si="359"/>
        <v/>
      </c>
      <c r="AL367" s="66">
        <f>IF($AA367="","",COUNT(D362:D369))</f>
        <v>8</v>
      </c>
      <c r="AM367" s="66">
        <f>IF($AA367="","",COUNT(C$362:C$369))</f>
        <v>7</v>
      </c>
      <c r="AN367" s="66">
        <f>IF($AA367="","",COUNT(D$362:D$369))</f>
        <v>8</v>
      </c>
      <c r="AO367" s="66">
        <f>IF($AA367="","",COUNT(G$362:G$369))</f>
        <v>8</v>
      </c>
      <c r="AP367" s="66">
        <f>IF($AA367="","",COUNT(H$362:H$369))</f>
        <v>8</v>
      </c>
      <c r="AQ367" s="66">
        <f t="shared" ref="AQ367:AV368" si="370">IF($AA367="","",COUNT(I$362:I$369))</f>
        <v>8</v>
      </c>
      <c r="AR367" s="66">
        <f t="shared" si="370"/>
        <v>8</v>
      </c>
      <c r="AS367" s="66">
        <f t="shared" si="370"/>
        <v>0</v>
      </c>
      <c r="AT367" s="66">
        <f t="shared" si="370"/>
        <v>0</v>
      </c>
      <c r="AU367" s="66">
        <f t="shared" si="370"/>
        <v>0</v>
      </c>
      <c r="AV367" s="66">
        <f t="shared" si="370"/>
        <v>0</v>
      </c>
      <c r="AW367" s="64"/>
      <c r="AX367" s="65">
        <f>IF(C367="n.a.","",RANK(C367,C$345:C$369))</f>
        <v>7</v>
      </c>
      <c r="AY367" s="65">
        <f t="shared" si="367"/>
        <v>8</v>
      </c>
      <c r="AZ367" s="65">
        <f t="shared" si="368"/>
        <v>7</v>
      </c>
      <c r="BA367" s="65">
        <f t="shared" si="368"/>
        <v>8</v>
      </c>
      <c r="BB367" s="65">
        <f t="shared" si="368"/>
        <v>8</v>
      </c>
      <c r="BC367" s="65">
        <f t="shared" si="362"/>
        <v>8</v>
      </c>
      <c r="BD367" s="65" t="str">
        <f t="shared" si="362"/>
        <v/>
      </c>
      <c r="BE367" s="65" t="str">
        <f t="shared" si="362"/>
        <v/>
      </c>
      <c r="BF367" s="65" t="str">
        <f t="shared" si="362"/>
        <v/>
      </c>
      <c r="BG367" s="65" t="str">
        <f t="shared" si="362"/>
        <v/>
      </c>
    </row>
    <row r="368" spans="1:59" x14ac:dyDescent="0.2">
      <c r="A368" s="17">
        <f t="shared" si="369"/>
        <v>7</v>
      </c>
      <c r="B368" s="10" t="s">
        <v>784</v>
      </c>
      <c r="C368" s="69">
        <f>VLOOKUP(Ranking!B368,'Peers-Inc or Ho'!$C$240:$G$247,5,)</f>
        <v>0.10126305713668612</v>
      </c>
      <c r="D368" s="11">
        <f>VLOOKUP($B368,'RD Peer Performance'!$B$1:$K$90,Ranking!D$1,)</f>
        <v>3.87</v>
      </c>
      <c r="E368" s="11">
        <f>VLOOKUP($B368,'RD Peer Performance'!$B$1:$K$90,Ranking!E$1,)</f>
        <v>0.45</v>
      </c>
      <c r="F368" s="11">
        <f>VLOOKUP($B368,'RD Peer Performance'!$B$1:$K$90,Ranking!F$1,)</f>
        <v>0.04</v>
      </c>
      <c r="G368" s="11">
        <f>VLOOKUP($B368,'RD Peer Performance'!$B$1:$K$90,Ranking!G$1,)</f>
        <v>0.45</v>
      </c>
      <c r="H368" s="11">
        <f>VLOOKUP($B368,'RD Peer Performance'!$B$1:$K$90,Ranking!H$1,)</f>
        <v>1.41</v>
      </c>
      <c r="I368" s="11">
        <f>VLOOKUP($B368,'RD Peer Performance'!$B$1:$K$90,Ranking!I$1,)</f>
        <v>2.88</v>
      </c>
      <c r="J368" s="11">
        <f>VLOOKUP($B368,'RD Peer Performance'!$B$1:$K$90,Ranking!J$1,)</f>
        <v>5.82</v>
      </c>
      <c r="K368" s="50" t="s">
        <v>28</v>
      </c>
      <c r="L368" s="50" t="s">
        <v>28</v>
      </c>
      <c r="M368" s="50" t="s">
        <v>28</v>
      </c>
      <c r="N368" s="50" t="s">
        <v>28</v>
      </c>
      <c r="O368" s="19">
        <v>152.61860000000001</v>
      </c>
      <c r="P368" s="13"/>
      <c r="Q368" s="16"/>
      <c r="R368" s="15"/>
      <c r="S368" s="27"/>
      <c r="T368" s="15"/>
      <c r="U368" s="15"/>
      <c r="V368" s="15"/>
      <c r="W368" s="15"/>
      <c r="X368" s="15"/>
      <c r="Y368" s="15"/>
      <c r="Z368" s="15"/>
      <c r="AA368" s="32"/>
      <c r="AB368" s="62">
        <f>IF(C368="n.a.","",IF(RANK(C368,C$362:C$369)=1,1,(RANK(C368,C$362:C$369)-1)/(COUNT(C$362:C$369)-1)*100))</f>
        <v>16.666666666666664</v>
      </c>
      <c r="AC368" s="62">
        <f t="shared" si="364"/>
        <v>14.285714285714285</v>
      </c>
      <c r="AD368" s="62">
        <f t="shared" si="365"/>
        <v>14.285714285714285</v>
      </c>
      <c r="AE368" s="62">
        <f t="shared" si="359"/>
        <v>14.285714285714285</v>
      </c>
      <c r="AF368" s="62">
        <f t="shared" si="359"/>
        <v>14.285714285714285</v>
      </c>
      <c r="AG368" s="62">
        <f t="shared" si="359"/>
        <v>14.285714285714285</v>
      </c>
      <c r="AH368" s="62" t="str">
        <f t="shared" si="359"/>
        <v/>
      </c>
      <c r="AI368" s="62" t="str">
        <f t="shared" si="359"/>
        <v/>
      </c>
      <c r="AJ368" s="62" t="str">
        <f t="shared" si="359"/>
        <v/>
      </c>
      <c r="AK368" s="62" t="str">
        <f t="shared" si="359"/>
        <v/>
      </c>
      <c r="AL368" s="64"/>
      <c r="AM368" s="62" t="str">
        <f t="shared" si="366"/>
        <v/>
      </c>
      <c r="AN368" s="62" t="str">
        <f t="shared" si="360"/>
        <v/>
      </c>
      <c r="AO368" s="62" t="str">
        <f>IF($AA368="","",COUNT(G$362:G$369))</f>
        <v/>
      </c>
      <c r="AP368" s="62" t="str">
        <f>IF($AA368="","",COUNT(H$362:H$369))</f>
        <v/>
      </c>
      <c r="AQ368" s="62" t="str">
        <f t="shared" si="370"/>
        <v/>
      </c>
      <c r="AR368" s="62" t="str">
        <f t="shared" si="370"/>
        <v/>
      </c>
      <c r="AS368" s="62" t="str">
        <f t="shared" si="370"/>
        <v/>
      </c>
      <c r="AT368" s="62" t="str">
        <f t="shared" si="370"/>
        <v/>
      </c>
      <c r="AU368" s="62" t="str">
        <f t="shared" si="370"/>
        <v/>
      </c>
      <c r="AV368" s="62" t="str">
        <f t="shared" si="370"/>
        <v/>
      </c>
      <c r="AW368" s="64"/>
      <c r="AX368" s="62">
        <f>IF(C368="n.a.","",RANK(C368,C$362:C$369))</f>
        <v>2</v>
      </c>
      <c r="AY368" s="62">
        <f t="shared" si="367"/>
        <v>2</v>
      </c>
      <c r="AZ368" s="62">
        <f t="shared" si="368"/>
        <v>2</v>
      </c>
      <c r="BA368" s="62">
        <f t="shared" si="368"/>
        <v>2</v>
      </c>
      <c r="BB368" s="62">
        <f t="shared" si="368"/>
        <v>2</v>
      </c>
      <c r="BC368" s="62">
        <f t="shared" si="362"/>
        <v>2</v>
      </c>
      <c r="BD368" s="62" t="str">
        <f t="shared" si="362"/>
        <v/>
      </c>
      <c r="BE368" s="62" t="str">
        <f t="shared" si="362"/>
        <v/>
      </c>
      <c r="BF368" s="62" t="str">
        <f t="shared" si="362"/>
        <v/>
      </c>
      <c r="BG368" s="62" t="str">
        <f t="shared" si="362"/>
        <v/>
      </c>
    </row>
    <row r="369" spans="1:59" x14ac:dyDescent="0.2">
      <c r="A369" s="17">
        <f t="shared" si="369"/>
        <v>8</v>
      </c>
      <c r="B369" s="10" t="s">
        <v>209</v>
      </c>
      <c r="C369" s="68" t="s">
        <v>28</v>
      </c>
      <c r="D369" s="11">
        <f>VLOOKUP($B369,'RD Peer Performance'!$B$1:$K$90,Ranking!D$1,)</f>
        <v>3.31</v>
      </c>
      <c r="E369" s="11">
        <f>VLOOKUP($B369,'RD Peer Performance'!$B$1:$K$90,Ranking!E$1,)</f>
        <v>0.23</v>
      </c>
      <c r="F369" s="11">
        <f>VLOOKUP($B369,'RD Peer Performance'!$B$1:$K$90,Ranking!F$1,)</f>
        <v>0.03</v>
      </c>
      <c r="G369" s="11">
        <f>VLOOKUP($B369,'RD Peer Performance'!$B$1:$K$90,Ranking!G$1,)</f>
        <v>0.23</v>
      </c>
      <c r="H369" s="11">
        <f>VLOOKUP($B369,'RD Peer Performance'!$B$1:$K$90,Ranking!H$1,)</f>
        <v>0.96</v>
      </c>
      <c r="I369" s="11">
        <f>VLOOKUP($B369,'RD Peer Performance'!$B$1:$K$90,Ranking!I$1,)</f>
        <v>2.2200000000000002</v>
      </c>
      <c r="J369" s="11">
        <f>VLOOKUP($B369,'RD Peer Performance'!$B$1:$K$90,Ranking!J$1,)</f>
        <v>5.34</v>
      </c>
      <c r="K369" s="50" t="s">
        <v>28</v>
      </c>
      <c r="L369" s="50" t="s">
        <v>28</v>
      </c>
      <c r="M369" s="50" t="s">
        <v>28</v>
      </c>
      <c r="N369" s="50" t="s">
        <v>28</v>
      </c>
      <c r="O369" s="19">
        <v>316.48599999999999</v>
      </c>
      <c r="P369" s="13"/>
      <c r="Q369" s="16"/>
      <c r="R369" s="15"/>
      <c r="S369" s="27"/>
      <c r="T369" s="15"/>
      <c r="U369" s="15"/>
      <c r="V369" s="15"/>
      <c r="W369" s="15"/>
      <c r="X369" s="15"/>
      <c r="Y369" s="15"/>
      <c r="Z369" s="15"/>
      <c r="AA369" s="32"/>
      <c r="AB369" s="62" t="str">
        <f t="shared" si="363"/>
        <v/>
      </c>
      <c r="AC369" s="62">
        <f t="shared" si="364"/>
        <v>71.428571428571431</v>
      </c>
      <c r="AD369" s="62">
        <f t="shared" si="365"/>
        <v>100</v>
      </c>
      <c r="AE369" s="62">
        <f t="shared" si="359"/>
        <v>85.714285714285708</v>
      </c>
      <c r="AF369" s="62">
        <f t="shared" si="359"/>
        <v>71.428571428571431</v>
      </c>
      <c r="AG369" s="62">
        <f t="shared" si="359"/>
        <v>71.428571428571431</v>
      </c>
      <c r="AH369" s="62" t="str">
        <f t="shared" si="359"/>
        <v/>
      </c>
      <c r="AI369" s="62" t="str">
        <f t="shared" si="359"/>
        <v/>
      </c>
      <c r="AJ369" s="62" t="str">
        <f t="shared" si="359"/>
        <v/>
      </c>
      <c r="AK369" s="62" t="str">
        <f t="shared" si="359"/>
        <v/>
      </c>
      <c r="AL369" s="64"/>
      <c r="AM369" s="62" t="str">
        <f t="shared" si="366"/>
        <v/>
      </c>
      <c r="AN369" s="62" t="str">
        <f t="shared" si="360"/>
        <v/>
      </c>
      <c r="AO369" s="62" t="str">
        <f t="shared" ref="AO369:AV369" si="371">IF($AA369="","",COUNT(G$110:G$117))</f>
        <v/>
      </c>
      <c r="AP369" s="62" t="str">
        <f t="shared" si="371"/>
        <v/>
      </c>
      <c r="AQ369" s="62" t="str">
        <f t="shared" si="371"/>
        <v/>
      </c>
      <c r="AR369" s="62" t="str">
        <f t="shared" si="371"/>
        <v/>
      </c>
      <c r="AS369" s="62" t="str">
        <f t="shared" si="371"/>
        <v/>
      </c>
      <c r="AT369" s="62" t="str">
        <f t="shared" si="371"/>
        <v/>
      </c>
      <c r="AU369" s="62" t="str">
        <f t="shared" si="371"/>
        <v/>
      </c>
      <c r="AV369" s="62" t="str">
        <f t="shared" si="371"/>
        <v/>
      </c>
      <c r="AW369" s="64"/>
      <c r="AX369" s="62" t="str">
        <f>IF(C369="n.a.","",RANK(C369,C$362:C$369))</f>
        <v/>
      </c>
      <c r="AY369" s="62">
        <f t="shared" si="367"/>
        <v>6</v>
      </c>
      <c r="AZ369" s="62">
        <f t="shared" si="368"/>
        <v>8</v>
      </c>
      <c r="BA369" s="62">
        <f t="shared" si="368"/>
        <v>7</v>
      </c>
      <c r="BB369" s="62">
        <f t="shared" si="368"/>
        <v>6</v>
      </c>
      <c r="BC369" s="62">
        <f t="shared" si="362"/>
        <v>6</v>
      </c>
      <c r="BD369" s="62" t="str">
        <f t="shared" si="362"/>
        <v/>
      </c>
      <c r="BE369" s="62" t="str">
        <f t="shared" si="362"/>
        <v/>
      </c>
      <c r="BF369" s="62" t="str">
        <f t="shared" si="362"/>
        <v/>
      </c>
      <c r="BG369" s="62" t="str">
        <f t="shared" si="362"/>
        <v/>
      </c>
    </row>
    <row r="370" spans="1:59" x14ac:dyDescent="0.2">
      <c r="A370" s="42" t="s">
        <v>1956</v>
      </c>
      <c r="B370" s="45" t="s">
        <v>102</v>
      </c>
      <c r="C370" s="46">
        <f>IFERROR(AVERAGE(C362:C369),"")</f>
        <v>9.3962889261764951E-2</v>
      </c>
      <c r="D370" s="46">
        <f t="shared" ref="D370:J370" si="372">IFERROR(AVERAGE(D362:D369),"")</f>
        <v>3.37</v>
      </c>
      <c r="E370" s="46">
        <f t="shared" si="372"/>
        <v>0.37625000000000003</v>
      </c>
      <c r="F370" s="46">
        <f t="shared" si="372"/>
        <v>3.3750000000000002E-2</v>
      </c>
      <c r="G370" s="46">
        <f t="shared" si="372"/>
        <v>0.37625000000000003</v>
      </c>
      <c r="H370" s="46">
        <f t="shared" si="372"/>
        <v>1.1800000000000002</v>
      </c>
      <c r="I370" s="46">
        <f t="shared" si="372"/>
        <v>2.42875</v>
      </c>
      <c r="J370" s="46">
        <f t="shared" si="372"/>
        <v>5.2799999999999994</v>
      </c>
      <c r="K370" s="46" t="str">
        <f>IFERROR(AVERAGE(K363:K369),"")</f>
        <v/>
      </c>
      <c r="L370" s="46" t="str">
        <f>IFERROR(AVERAGE(L363:L369),"")</f>
        <v/>
      </c>
      <c r="M370" s="46" t="str">
        <f>IFERROR(AVERAGE(M363:M369),"")</f>
        <v/>
      </c>
      <c r="N370" s="46" t="str">
        <f>IFERROR(AVERAGE(N363:N369),"")</f>
        <v/>
      </c>
      <c r="O370" s="19">
        <v>907.86919999999998</v>
      </c>
      <c r="P370" s="13"/>
      <c r="Q370" s="16"/>
      <c r="R370" s="15"/>
      <c r="S370" s="27"/>
      <c r="T370" s="15"/>
      <c r="U370" s="15"/>
      <c r="V370" s="15"/>
      <c r="W370" s="15"/>
      <c r="X370" s="15"/>
      <c r="Y370" s="15"/>
      <c r="Z370" s="15"/>
      <c r="AA370" s="32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57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57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</row>
    <row r="372" spans="1:59" ht="15.75" x14ac:dyDescent="0.25">
      <c r="A372" s="5" t="s">
        <v>2600</v>
      </c>
      <c r="B372" s="6"/>
      <c r="C372" s="34" t="s">
        <v>41</v>
      </c>
      <c r="D372" s="34"/>
      <c r="E372" s="34"/>
      <c r="F372" s="35"/>
      <c r="G372" s="35"/>
      <c r="H372" s="34"/>
      <c r="I372" s="34"/>
      <c r="J372" s="34"/>
      <c r="K372" s="34"/>
      <c r="L372" s="34"/>
      <c r="M372" s="34"/>
      <c r="N372" s="34"/>
      <c r="V372" s="1"/>
      <c r="W372" s="1"/>
      <c r="X372" s="1"/>
      <c r="Y372" s="1"/>
      <c r="Z372" s="1"/>
      <c r="AB372" s="36" t="s">
        <v>40</v>
      </c>
      <c r="AC372" s="37"/>
      <c r="AD372" s="37"/>
      <c r="AE372" s="37"/>
      <c r="AF372" s="37"/>
      <c r="AG372" s="38"/>
      <c r="AH372" s="37"/>
      <c r="AI372" s="36"/>
      <c r="AJ372" s="37"/>
      <c r="AK372" s="37"/>
      <c r="AL372" s="55"/>
      <c r="AM372" s="36"/>
      <c r="AN372" s="53"/>
      <c r="AO372" s="53"/>
      <c r="AP372" s="53"/>
      <c r="AQ372" s="53" t="s">
        <v>120</v>
      </c>
      <c r="AR372" s="53"/>
      <c r="AS372" s="53"/>
      <c r="AT372" s="53"/>
      <c r="AU372" s="53"/>
      <c r="AV372" s="54"/>
      <c r="AW372" s="55"/>
      <c r="AX372" s="36"/>
      <c r="AY372" s="53"/>
      <c r="AZ372" s="53"/>
      <c r="BA372" s="53"/>
      <c r="BB372" s="53" t="s">
        <v>119</v>
      </c>
      <c r="BC372" s="53"/>
      <c r="BD372" s="53"/>
      <c r="BE372" s="53"/>
      <c r="BF372" s="53"/>
      <c r="BG372" s="54"/>
    </row>
    <row r="373" spans="1:59" ht="15.75" x14ac:dyDescent="0.25">
      <c r="A373" s="8" t="s">
        <v>9</v>
      </c>
      <c r="B373" s="8" t="s">
        <v>10</v>
      </c>
      <c r="C373" s="8" t="s">
        <v>11</v>
      </c>
      <c r="D373" s="8" t="s">
        <v>1</v>
      </c>
      <c r="E373" s="8" t="s">
        <v>2</v>
      </c>
      <c r="F373" s="8" t="s">
        <v>3</v>
      </c>
      <c r="G373" s="8" t="s">
        <v>4</v>
      </c>
      <c r="H373" s="8" t="s">
        <v>5</v>
      </c>
      <c r="I373" s="8" t="s">
        <v>6</v>
      </c>
      <c r="J373" s="8" t="s">
        <v>7</v>
      </c>
      <c r="K373" s="8" t="s">
        <v>95</v>
      </c>
      <c r="L373" s="8" t="s">
        <v>42</v>
      </c>
      <c r="M373" s="8" t="s">
        <v>43</v>
      </c>
      <c r="N373" s="8" t="s">
        <v>97</v>
      </c>
      <c r="O373" s="8" t="s">
        <v>12</v>
      </c>
      <c r="P373" s="8"/>
      <c r="Q373" s="8" t="s">
        <v>13</v>
      </c>
      <c r="R373" s="8" t="s">
        <v>0</v>
      </c>
      <c r="S373" s="8" t="s">
        <v>14</v>
      </c>
      <c r="T373" s="8" t="s">
        <v>1</v>
      </c>
      <c r="U373" s="8" t="s">
        <v>2</v>
      </c>
      <c r="V373" s="8" t="s">
        <v>3</v>
      </c>
      <c r="W373" s="8" t="s">
        <v>4</v>
      </c>
      <c r="X373" s="8" t="s">
        <v>5</v>
      </c>
      <c r="Y373" s="8" t="s">
        <v>6</v>
      </c>
      <c r="Z373" s="8" t="s">
        <v>7</v>
      </c>
      <c r="AA373" s="31"/>
      <c r="AB373" s="8" t="s">
        <v>96</v>
      </c>
      <c r="AC373" s="8" t="s">
        <v>1</v>
      </c>
      <c r="AD373" s="8" t="s">
        <v>4</v>
      </c>
      <c r="AE373" s="8" t="s">
        <v>5</v>
      </c>
      <c r="AF373" s="8" t="s">
        <v>6</v>
      </c>
      <c r="AG373" s="8" t="s">
        <v>7</v>
      </c>
      <c r="AH373" s="8" t="s">
        <v>95</v>
      </c>
      <c r="AI373" s="8" t="s">
        <v>42</v>
      </c>
      <c r="AJ373" s="8" t="s">
        <v>43</v>
      </c>
      <c r="AK373" s="8" t="s">
        <v>97</v>
      </c>
      <c r="AL373" s="58"/>
      <c r="AM373" s="8" t="s">
        <v>96</v>
      </c>
      <c r="AN373" s="8" t="s">
        <v>1</v>
      </c>
      <c r="AO373" s="8" t="s">
        <v>4</v>
      </c>
      <c r="AP373" s="8" t="s">
        <v>5</v>
      </c>
      <c r="AQ373" s="8" t="s">
        <v>6</v>
      </c>
      <c r="AR373" s="8" t="s">
        <v>7</v>
      </c>
      <c r="AS373" s="8" t="s">
        <v>95</v>
      </c>
      <c r="AT373" s="8" t="s">
        <v>42</v>
      </c>
      <c r="AU373" s="8" t="s">
        <v>43</v>
      </c>
      <c r="AV373" s="52" t="s">
        <v>97</v>
      </c>
      <c r="AW373" s="58"/>
      <c r="AX373" s="8" t="s">
        <v>96</v>
      </c>
      <c r="AY373" s="8" t="s">
        <v>1</v>
      </c>
      <c r="AZ373" s="8" t="s">
        <v>4</v>
      </c>
      <c r="BA373" s="8" t="s">
        <v>5</v>
      </c>
      <c r="BB373" s="8" t="s">
        <v>6</v>
      </c>
      <c r="BC373" s="8" t="s">
        <v>7</v>
      </c>
      <c r="BD373" s="8" t="s">
        <v>95</v>
      </c>
      <c r="BE373" s="8" t="s">
        <v>42</v>
      </c>
      <c r="BF373" s="8" t="s">
        <v>43</v>
      </c>
      <c r="BG373" s="52" t="s">
        <v>97</v>
      </c>
    </row>
    <row r="374" spans="1:59" x14ac:dyDescent="0.2">
      <c r="A374" s="9">
        <v>1</v>
      </c>
      <c r="B374" s="26" t="s">
        <v>2277</v>
      </c>
      <c r="C374" s="25" t="s">
        <v>28</v>
      </c>
      <c r="D374" s="18">
        <f>VLOOKUP($B374,'RD Peer Performance'!$B$1:$K$150,Ranking!D$1,)</f>
        <v>13.8156</v>
      </c>
      <c r="E374" s="25">
        <f>VLOOKUP($B374,'RD Peer Performance'!$B$1:$K$500,Ranking!E$1,)</f>
        <v>2.0848</v>
      </c>
      <c r="F374" s="25">
        <f>VLOOKUP($B374,'RD Peer Performance'!$B$1:$K$150,Ranking!F$1,)</f>
        <v>-1.0753999999999999</v>
      </c>
      <c r="G374" s="25">
        <f>VLOOKUP($B374,'RD Peer Performance'!$B$1:$K$150,Ranking!G$1,)</f>
        <v>2.0848</v>
      </c>
      <c r="H374" s="18">
        <f>VLOOKUP($B374,'RD Peer Performance'!$B$1:$K$150,Ranking!H$1,)</f>
        <v>19.472099</v>
      </c>
      <c r="I374" s="18">
        <f>VLOOKUP($B374,'RD Peer Performance'!$B$1:$K$150,Ranking!I$1,)</f>
        <v>20.782301</v>
      </c>
      <c r="J374" s="18">
        <f>VLOOKUP($B374,'RD Peer Performance'!$B$1:$K$150,Ranking!J$1,)</f>
        <v>23.938101</v>
      </c>
      <c r="K374" s="18" t="s">
        <v>28</v>
      </c>
      <c r="L374" s="18">
        <f>VLOOKUP($B374,'RD Peer Performance'!$B$1:$K$150,Ranking!L$1,)</f>
        <v>3.7440666666666669</v>
      </c>
      <c r="M374" s="18" t="s">
        <v>28</v>
      </c>
      <c r="N374" s="18" t="s">
        <v>28</v>
      </c>
      <c r="O374" s="12">
        <v>103.6844</v>
      </c>
      <c r="P374" s="13"/>
      <c r="Q374" s="14"/>
      <c r="R374" s="15"/>
      <c r="S374" s="27"/>
      <c r="T374" s="15"/>
      <c r="U374" s="15"/>
      <c r="V374" s="15"/>
      <c r="W374" s="15"/>
      <c r="X374" s="15"/>
      <c r="Y374" s="15"/>
      <c r="Z374" s="15"/>
      <c r="AA374" s="26" t="s">
        <v>2597</v>
      </c>
      <c r="AB374" s="65" t="str">
        <f t="shared" ref="AB374:AC376" si="373">IF(C374="n.a.","",IF(RANK(C374,C$374:C$379)=1,1,(RANK(C374,C$374:C$379)-1)/(COUNT(C$374:C$379)-1)*100))</f>
        <v/>
      </c>
      <c r="AC374" s="65">
        <f t="shared" si="373"/>
        <v>1</v>
      </c>
      <c r="AD374" s="65">
        <f t="shared" ref="AD374:AK376" si="374">IF(G374="n.a.","",IF(RANK(G374,G$374:G$379)=1,1,(RANK(G374,G$374:G$379)-1)/(COUNT(G$374:G$379)-1)*100))</f>
        <v>60</v>
      </c>
      <c r="AE374" s="65">
        <f t="shared" si="374"/>
        <v>20</v>
      </c>
      <c r="AF374" s="65">
        <f t="shared" si="374"/>
        <v>1</v>
      </c>
      <c r="AG374" s="66">
        <f t="shared" si="374"/>
        <v>1</v>
      </c>
      <c r="AH374" s="66" t="str">
        <f t="shared" si="374"/>
        <v/>
      </c>
      <c r="AI374" s="63">
        <f t="shared" si="374"/>
        <v>1</v>
      </c>
      <c r="AJ374" s="66" t="str">
        <f t="shared" si="374"/>
        <v/>
      </c>
      <c r="AK374" s="67" t="str">
        <f t="shared" si="374"/>
        <v/>
      </c>
      <c r="AL374" s="64"/>
      <c r="AM374" s="65">
        <f t="shared" ref="AM374:AN376" si="375">IF($AA374="","",COUNT(C$374:C$379))</f>
        <v>0</v>
      </c>
      <c r="AN374" s="65">
        <f t="shared" si="375"/>
        <v>3</v>
      </c>
      <c r="AO374" s="65">
        <f t="shared" ref="AO374:AV374" si="376">IF($AA374="","",COUNT(G$374:G$379))</f>
        <v>6</v>
      </c>
      <c r="AP374" s="65">
        <f t="shared" si="376"/>
        <v>6</v>
      </c>
      <c r="AQ374" s="65">
        <f t="shared" si="376"/>
        <v>6</v>
      </c>
      <c r="AR374" s="66">
        <f t="shared" si="376"/>
        <v>3</v>
      </c>
      <c r="AS374" s="66">
        <f t="shared" si="376"/>
        <v>0</v>
      </c>
      <c r="AT374" s="63">
        <f t="shared" si="376"/>
        <v>3</v>
      </c>
      <c r="AU374" s="66">
        <f t="shared" si="376"/>
        <v>0</v>
      </c>
      <c r="AV374" s="67">
        <f t="shared" si="376"/>
        <v>0</v>
      </c>
      <c r="AW374" s="64"/>
      <c r="AX374" s="65" t="str">
        <f t="shared" ref="AX374:AY376" si="377">IF(C374="n.a.","",RANK(C374,C$374:C$379))</f>
        <v/>
      </c>
      <c r="AY374" s="65">
        <f t="shared" si="377"/>
        <v>1</v>
      </c>
      <c r="AZ374" s="65">
        <f t="shared" ref="AZ374:BG376" si="378">IF(G374="n.a.","",RANK(G374,G$374:G$379))</f>
        <v>4</v>
      </c>
      <c r="BA374" s="65">
        <f t="shared" si="378"/>
        <v>2</v>
      </c>
      <c r="BB374" s="65">
        <f t="shared" si="378"/>
        <v>1</v>
      </c>
      <c r="BC374" s="66">
        <f t="shared" si="378"/>
        <v>1</v>
      </c>
      <c r="BD374" s="66" t="str">
        <f t="shared" si="378"/>
        <v/>
      </c>
      <c r="BE374" s="63">
        <f t="shared" si="378"/>
        <v>1</v>
      </c>
      <c r="BF374" s="66" t="str">
        <f t="shared" si="378"/>
        <v/>
      </c>
      <c r="BG374" s="67" t="str">
        <f t="shared" si="378"/>
        <v/>
      </c>
    </row>
    <row r="375" spans="1:59" x14ac:dyDescent="0.2">
      <c r="A375" s="17">
        <f>1+A374</f>
        <v>2</v>
      </c>
      <c r="B375" s="10" t="s">
        <v>2276</v>
      </c>
      <c r="C375" s="68" t="s">
        <v>28</v>
      </c>
      <c r="D375" s="11">
        <f>VLOOKUP($B375,'RD Peer Performance'!$B$1:$K$150,Ranking!D$1,)</f>
        <v>6.7765000000000004</v>
      </c>
      <c r="E375" s="11">
        <f>VLOOKUP($B375,'RD Peer Performance'!$B$1:$K$500,Ranking!E$1,)</f>
        <v>2.2100000000000002E-2</v>
      </c>
      <c r="F375" s="11">
        <f>VLOOKUP($B375,'RD Peer Performance'!$B$1:$K$150,Ranking!F$1,)</f>
        <v>-1.4146000000000001</v>
      </c>
      <c r="G375" s="11">
        <f>VLOOKUP($B375,'RD Peer Performance'!$B$1:$K$150,Ranking!G$1,)</f>
        <v>2.2100000000000002E-2</v>
      </c>
      <c r="H375" s="11">
        <f>VLOOKUP($B375,'RD Peer Performance'!$B$1:$K$150,Ranking!H$1,)</f>
        <v>19.571898999999998</v>
      </c>
      <c r="I375" s="11">
        <f>VLOOKUP($B375,'RD Peer Performance'!$B$1:$K$150,Ranking!I$1,)</f>
        <v>15.8863</v>
      </c>
      <c r="J375" s="11">
        <f>VLOOKUP($B375,'RD Peer Performance'!$B$1:$K$150,Ranking!J$1,)</f>
        <v>19.104400999999999</v>
      </c>
      <c r="K375" s="50" t="s">
        <v>28</v>
      </c>
      <c r="L375" s="11">
        <f>VLOOKUP($B375,'RD Peer Performance'!$B$1:$K$150,Ranking!L$1,)</f>
        <v>0.91610000000000003</v>
      </c>
      <c r="M375" s="50" t="s">
        <v>28</v>
      </c>
      <c r="N375" s="50" t="s">
        <v>28</v>
      </c>
      <c r="O375" s="12">
        <v>1192.924</v>
      </c>
      <c r="P375" s="13"/>
      <c r="Q375" s="14"/>
      <c r="R375" s="15"/>
      <c r="S375" s="27"/>
      <c r="T375" s="15"/>
      <c r="U375" s="15"/>
      <c r="V375" s="15"/>
      <c r="W375" s="15"/>
      <c r="X375" s="15"/>
      <c r="Y375" s="15"/>
      <c r="Z375" s="15"/>
      <c r="AA375" s="3"/>
      <c r="AB375" s="62" t="str">
        <f t="shared" si="373"/>
        <v/>
      </c>
      <c r="AC375" s="62">
        <f t="shared" si="373"/>
        <v>50</v>
      </c>
      <c r="AD375" s="62">
        <f t="shared" si="374"/>
        <v>100</v>
      </c>
      <c r="AE375" s="62">
        <f t="shared" si="374"/>
        <v>1</v>
      </c>
      <c r="AF375" s="62">
        <f t="shared" si="374"/>
        <v>20</v>
      </c>
      <c r="AG375" s="62">
        <f t="shared" si="374"/>
        <v>50</v>
      </c>
      <c r="AH375" s="62" t="str">
        <f t="shared" si="374"/>
        <v/>
      </c>
      <c r="AI375" s="62">
        <f t="shared" si="374"/>
        <v>50</v>
      </c>
      <c r="AJ375" s="62" t="str">
        <f t="shared" si="374"/>
        <v/>
      </c>
      <c r="AK375" s="62" t="str">
        <f t="shared" si="374"/>
        <v/>
      </c>
      <c r="AL375" s="64"/>
      <c r="AM375" s="62" t="str">
        <f t="shared" si="375"/>
        <v/>
      </c>
      <c r="AN375" s="62" t="str">
        <f t="shared" si="375"/>
        <v/>
      </c>
      <c r="AO375" s="62" t="str">
        <f t="shared" ref="AO375:AV376" si="379">IF($AA375="","",COUNT(G$374:G$379))</f>
        <v/>
      </c>
      <c r="AP375" s="62" t="str">
        <f t="shared" si="379"/>
        <v/>
      </c>
      <c r="AQ375" s="62" t="str">
        <f t="shared" si="379"/>
        <v/>
      </c>
      <c r="AR375" s="62" t="str">
        <f t="shared" si="379"/>
        <v/>
      </c>
      <c r="AS375" s="62" t="str">
        <f t="shared" si="379"/>
        <v/>
      </c>
      <c r="AT375" s="62" t="str">
        <f t="shared" si="379"/>
        <v/>
      </c>
      <c r="AU375" s="62" t="str">
        <f t="shared" si="379"/>
        <v/>
      </c>
      <c r="AV375" s="62" t="str">
        <f t="shared" si="379"/>
        <v/>
      </c>
      <c r="AW375" s="64"/>
      <c r="AX375" s="62" t="str">
        <f t="shared" si="377"/>
        <v/>
      </c>
      <c r="AY375" s="62">
        <f t="shared" si="377"/>
        <v>2</v>
      </c>
      <c r="AZ375" s="62">
        <f t="shared" si="378"/>
        <v>6</v>
      </c>
      <c r="BA375" s="62">
        <f t="shared" si="378"/>
        <v>1</v>
      </c>
      <c r="BB375" s="62">
        <f t="shared" si="378"/>
        <v>2</v>
      </c>
      <c r="BC375" s="62">
        <f t="shared" si="378"/>
        <v>2</v>
      </c>
      <c r="BD375" s="62" t="str">
        <f t="shared" si="378"/>
        <v/>
      </c>
      <c r="BE375" s="62">
        <f t="shared" si="378"/>
        <v>2</v>
      </c>
      <c r="BF375" s="62" t="str">
        <f t="shared" si="378"/>
        <v/>
      </c>
      <c r="BG375" s="62" t="str">
        <f t="shared" si="378"/>
        <v/>
      </c>
    </row>
    <row r="376" spans="1:59" x14ac:dyDescent="0.2">
      <c r="A376" s="17">
        <f>1+A375</f>
        <v>3</v>
      </c>
      <c r="B376" s="10" t="s">
        <v>2514</v>
      </c>
      <c r="C376" s="68" t="s">
        <v>28</v>
      </c>
      <c r="D376" s="11">
        <f>VLOOKUP($B376,'RD Peer Performance'!$B$1:$K$150,Ranking!D$1,)</f>
        <v>-0.40579999999999999</v>
      </c>
      <c r="E376" s="11">
        <f>VLOOKUP($B376,'RD Peer Performance'!$B$1:$K$500,Ranking!E$1,)</f>
        <v>1.4658</v>
      </c>
      <c r="F376" s="11">
        <f>VLOOKUP($B376,'RD Peer Performance'!$B$1:$K$150,Ranking!F$1,)</f>
        <v>-0.17560000000000001</v>
      </c>
      <c r="G376" s="11">
        <f>VLOOKUP($B376,'RD Peer Performance'!$B$1:$K$150,Ranking!G$1,)</f>
        <v>1.4658</v>
      </c>
      <c r="H376" s="11">
        <f>VLOOKUP($B376,'RD Peer Performance'!$B$1:$K$150,Ranking!H$1,)</f>
        <v>12.8422</v>
      </c>
      <c r="I376" s="11">
        <f>VLOOKUP($B376,'RD Peer Performance'!$B$1:$K$150,Ranking!I$1,)</f>
        <v>10.588800000000001</v>
      </c>
      <c r="J376" s="11">
        <f>VLOOKUP($B376,'RD Peer Performance'!$B$1:$K$150,Ranking!J$1,)</f>
        <v>9.8463999999999992</v>
      </c>
      <c r="K376" s="50" t="s">
        <v>28</v>
      </c>
      <c r="L376" s="11">
        <f>VLOOKUP($B376,'RD Peer Performance'!$B$1:$K$150,Ranking!L$1,)</f>
        <v>-0.66846666666666665</v>
      </c>
      <c r="M376" s="50" t="s">
        <v>28</v>
      </c>
      <c r="N376" s="50" t="s">
        <v>28</v>
      </c>
      <c r="O376" s="19">
        <v>392.09100000000001</v>
      </c>
      <c r="P376" s="13"/>
      <c r="Q376" s="16"/>
      <c r="R376" s="15"/>
      <c r="S376" s="27"/>
      <c r="T376" s="15"/>
      <c r="U376" s="15"/>
      <c r="V376" s="15"/>
      <c r="W376" s="15"/>
      <c r="X376" s="15"/>
      <c r="Y376" s="15"/>
      <c r="Z376" s="15"/>
      <c r="AA376" s="32"/>
      <c r="AB376" s="62" t="str">
        <f t="shared" si="373"/>
        <v/>
      </c>
      <c r="AC376" s="62">
        <f t="shared" si="373"/>
        <v>100</v>
      </c>
      <c r="AD376" s="62">
        <f t="shared" si="374"/>
        <v>80</v>
      </c>
      <c r="AE376" s="62">
        <f t="shared" si="374"/>
        <v>40</v>
      </c>
      <c r="AF376" s="62">
        <f t="shared" si="374"/>
        <v>40</v>
      </c>
      <c r="AG376" s="62">
        <f t="shared" si="374"/>
        <v>100</v>
      </c>
      <c r="AH376" s="62" t="str">
        <f t="shared" si="374"/>
        <v/>
      </c>
      <c r="AI376" s="62">
        <f t="shared" si="374"/>
        <v>100</v>
      </c>
      <c r="AJ376" s="62" t="str">
        <f t="shared" si="374"/>
        <v/>
      </c>
      <c r="AK376" s="62" t="str">
        <f t="shared" si="374"/>
        <v/>
      </c>
      <c r="AL376" s="64"/>
      <c r="AM376" s="62" t="str">
        <f t="shared" si="375"/>
        <v/>
      </c>
      <c r="AN376" s="62" t="str">
        <f t="shared" si="375"/>
        <v/>
      </c>
      <c r="AO376" s="62" t="str">
        <f t="shared" si="379"/>
        <v/>
      </c>
      <c r="AP376" s="62" t="str">
        <f t="shared" si="379"/>
        <v/>
      </c>
      <c r="AQ376" s="62" t="str">
        <f t="shared" si="379"/>
        <v/>
      </c>
      <c r="AR376" s="62" t="str">
        <f t="shared" si="379"/>
        <v/>
      </c>
      <c r="AS376" s="62" t="str">
        <f t="shared" si="379"/>
        <v/>
      </c>
      <c r="AT376" s="62" t="str">
        <f t="shared" si="379"/>
        <v/>
      </c>
      <c r="AU376" s="62" t="str">
        <f t="shared" si="379"/>
        <v/>
      </c>
      <c r="AV376" s="62" t="str">
        <f t="shared" si="379"/>
        <v/>
      </c>
      <c r="AW376" s="64"/>
      <c r="AX376" s="62" t="str">
        <f t="shared" si="377"/>
        <v/>
      </c>
      <c r="AY376" s="62">
        <f t="shared" si="377"/>
        <v>3</v>
      </c>
      <c r="AZ376" s="62">
        <f t="shared" si="378"/>
        <v>5</v>
      </c>
      <c r="BA376" s="62">
        <f t="shared" si="378"/>
        <v>3</v>
      </c>
      <c r="BB376" s="62">
        <f t="shared" si="378"/>
        <v>3</v>
      </c>
      <c r="BC376" s="62">
        <f t="shared" si="378"/>
        <v>3</v>
      </c>
      <c r="BD376" s="62" t="str">
        <f t="shared" si="378"/>
        <v/>
      </c>
      <c r="BE376" s="62">
        <f t="shared" si="378"/>
        <v>3</v>
      </c>
      <c r="BF376" s="62" t="str">
        <f t="shared" si="378"/>
        <v/>
      </c>
      <c r="BG376" s="62" t="str">
        <f t="shared" si="378"/>
        <v/>
      </c>
    </row>
    <row r="377" spans="1:59" x14ac:dyDescent="0.2">
      <c r="A377" s="17">
        <f>1+A376</f>
        <v>4</v>
      </c>
      <c r="B377" s="10" t="s">
        <v>2626</v>
      </c>
      <c r="C377" s="68" t="s">
        <v>28</v>
      </c>
      <c r="D377" s="11" t="s">
        <v>28</v>
      </c>
      <c r="E377" s="11">
        <f>VLOOKUP($B377,'RD Peer Performance'!$B$1:$K$500,Ranking!E$1,)</f>
        <v>3.8637999999999999</v>
      </c>
      <c r="F377" s="11">
        <f>VLOOKUP($B377,'RD Peer Performance'!$B$1:$K$150,Ranking!F$1,)</f>
        <v>-0.93630000000000002</v>
      </c>
      <c r="G377" s="11">
        <f>VLOOKUP($B377,'RD Peer Performance'!$B$1:$K$150,Ranking!G$1,)</f>
        <v>3.8637999999999999</v>
      </c>
      <c r="H377" s="11">
        <f>VLOOKUP($B377,'RD Peer Performance'!$B$1:$K$150,Ranking!H$1,)</f>
        <v>10.930199999999999</v>
      </c>
      <c r="I377" s="11">
        <f>VLOOKUP($B377,'RD Peer Performance'!$B$1:$K$150,Ranking!I$1,)</f>
        <v>7.6639999999999997</v>
      </c>
      <c r="J377" s="50" t="s">
        <v>28</v>
      </c>
      <c r="K377" s="50" t="s">
        <v>28</v>
      </c>
      <c r="L377" s="50" t="s">
        <v>28</v>
      </c>
      <c r="M377" s="50" t="s">
        <v>28</v>
      </c>
      <c r="N377" s="50" t="s">
        <v>28</v>
      </c>
      <c r="O377" s="19"/>
      <c r="P377" s="13"/>
      <c r="Q377" s="16"/>
      <c r="R377" s="15"/>
      <c r="S377" s="27"/>
      <c r="T377" s="15"/>
      <c r="U377" s="15"/>
      <c r="V377" s="15"/>
      <c r="W377" s="15"/>
      <c r="X377" s="15"/>
      <c r="Y377" s="15"/>
      <c r="Z377" s="15"/>
      <c r="AA377" s="3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4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4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</row>
    <row r="378" spans="1:59" x14ac:dyDescent="0.2">
      <c r="A378" s="17">
        <f>1+A377</f>
        <v>5</v>
      </c>
      <c r="B378" s="10" t="s">
        <v>2627</v>
      </c>
      <c r="C378" s="68" t="s">
        <v>28</v>
      </c>
      <c r="D378" s="11" t="s">
        <v>28</v>
      </c>
      <c r="E378" s="11">
        <f>VLOOKUP($B378,'RD Peer Performance'!$B$1:$K$500,Ranking!E$1,)</f>
        <v>3.7513000000000001</v>
      </c>
      <c r="F378" s="11">
        <f>VLOOKUP($B378,'RD Peer Performance'!$B$1:$K$150,Ranking!F$1,)</f>
        <v>-0.92800000000000005</v>
      </c>
      <c r="G378" s="11">
        <f>VLOOKUP($B378,'RD Peer Performance'!$B$1:$K$150,Ranking!G$1,)</f>
        <v>3.7513000000000001</v>
      </c>
      <c r="H378" s="11">
        <f>VLOOKUP($B378,'RD Peer Performance'!$B$1:$K$150,Ranking!H$1,)</f>
        <v>10.79</v>
      </c>
      <c r="I378" s="11">
        <f>VLOOKUP($B378,'RD Peer Performance'!$B$1:$K$150,Ranking!I$1,)</f>
        <v>7.5381999999999998</v>
      </c>
      <c r="J378" s="50" t="s">
        <v>28</v>
      </c>
      <c r="K378" s="50" t="s">
        <v>28</v>
      </c>
      <c r="L378" s="50" t="s">
        <v>28</v>
      </c>
      <c r="M378" s="50" t="s">
        <v>28</v>
      </c>
      <c r="N378" s="50" t="s">
        <v>28</v>
      </c>
      <c r="O378" s="19"/>
      <c r="P378" s="13"/>
      <c r="Q378" s="16"/>
      <c r="R378" s="15"/>
      <c r="S378" s="27"/>
      <c r="T378" s="15"/>
      <c r="U378" s="15"/>
      <c r="V378" s="15"/>
      <c r="W378" s="15"/>
      <c r="X378" s="15"/>
      <c r="Y378" s="15"/>
      <c r="Z378" s="15"/>
      <c r="AA378" s="3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4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4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</row>
    <row r="379" spans="1:59" x14ac:dyDescent="0.2">
      <c r="A379" s="17">
        <f>1+A378</f>
        <v>6</v>
      </c>
      <c r="B379" s="10" t="s">
        <v>2628</v>
      </c>
      <c r="C379" s="68" t="s">
        <v>28</v>
      </c>
      <c r="D379" s="11" t="s">
        <v>28</v>
      </c>
      <c r="E379" s="11">
        <f>VLOOKUP($B379,'RD Peer Performance'!$B$1:$K$500,Ranking!E$1,)</f>
        <v>3.7389000000000001</v>
      </c>
      <c r="F379" s="11">
        <f>VLOOKUP($B379,'RD Peer Performance'!$B$1:$K$150,Ranking!F$1,)</f>
        <v>-0.9375</v>
      </c>
      <c r="G379" s="11">
        <f>VLOOKUP($B379,'RD Peer Performance'!$B$1:$K$150,Ranking!G$1,)</f>
        <v>3.7389000000000001</v>
      </c>
      <c r="H379" s="11">
        <f>VLOOKUP($B379,'RD Peer Performance'!$B$1:$K$150,Ranking!H$1,)</f>
        <v>10.7852</v>
      </c>
      <c r="I379" s="11">
        <f>VLOOKUP($B379,'RD Peer Performance'!$B$1:$K$150,Ranking!I$1,)</f>
        <v>7.5232999999999999</v>
      </c>
      <c r="J379" s="50" t="s">
        <v>28</v>
      </c>
      <c r="K379" s="50" t="s">
        <v>28</v>
      </c>
      <c r="L379" s="50" t="s">
        <v>28</v>
      </c>
      <c r="M379" s="50" t="s">
        <v>28</v>
      </c>
      <c r="N379" s="50" t="s">
        <v>28</v>
      </c>
      <c r="O379" s="19">
        <v>86.870220000000003</v>
      </c>
      <c r="P379" s="13"/>
      <c r="Q379" s="16"/>
      <c r="R379" s="15"/>
      <c r="S379" s="27"/>
      <c r="T379" s="15"/>
      <c r="U379" s="15"/>
      <c r="V379" s="15"/>
      <c r="W379" s="15"/>
      <c r="X379" s="15"/>
      <c r="Y379" s="15"/>
      <c r="Z379" s="15"/>
      <c r="AA379" s="32"/>
      <c r="AB379" s="62" t="str">
        <f>IF(C379="n.a.","",IF(RANK(C379,C$374:C$379)=1,1,(RANK(C379,C$374:C$379)-1)/(COUNT(C$374:C$379)-1)*100))</f>
        <v/>
      </c>
      <c r="AC379" s="62" t="str">
        <f>IF(D379="n.a.","",IF(RANK(D379,D$374:D$379)=1,1,(RANK(D379,D$374:D$379)-1)/(COUNT(D$374:D$379)-1)*100))</f>
        <v/>
      </c>
      <c r="AD379" s="62">
        <f t="shared" ref="AD379:AK379" si="380">IF(G379="n.a.","",IF(RANK(G379,G$374:G$379)=1,1,(RANK(G379,G$374:G$379)-1)/(COUNT(G$374:G$379)-1)*100))</f>
        <v>40</v>
      </c>
      <c r="AE379" s="62">
        <f t="shared" si="380"/>
        <v>100</v>
      </c>
      <c r="AF379" s="62">
        <f t="shared" si="380"/>
        <v>100</v>
      </c>
      <c r="AG379" s="62" t="str">
        <f t="shared" si="380"/>
        <v/>
      </c>
      <c r="AH379" s="62" t="str">
        <f t="shared" si="380"/>
        <v/>
      </c>
      <c r="AI379" s="62" t="str">
        <f t="shared" si="380"/>
        <v/>
      </c>
      <c r="AJ379" s="62" t="str">
        <f t="shared" si="380"/>
        <v/>
      </c>
      <c r="AK379" s="62" t="str">
        <f t="shared" si="380"/>
        <v/>
      </c>
      <c r="AL379" s="64"/>
      <c r="AM379" s="62" t="str">
        <f>IF($AA379="","",COUNT(C$374:C$379))</f>
        <v/>
      </c>
      <c r="AN379" s="62" t="str">
        <f>IF($AA379="","",COUNT(D$374:D$379))</f>
        <v/>
      </c>
      <c r="AO379" s="62" t="str">
        <f t="shared" ref="AO379:AV379" si="381">IF($AA379="","",COUNT(G$374:G$379))</f>
        <v/>
      </c>
      <c r="AP379" s="62" t="str">
        <f t="shared" si="381"/>
        <v/>
      </c>
      <c r="AQ379" s="62" t="str">
        <f t="shared" si="381"/>
        <v/>
      </c>
      <c r="AR379" s="62" t="str">
        <f t="shared" si="381"/>
        <v/>
      </c>
      <c r="AS379" s="62" t="str">
        <f t="shared" si="381"/>
        <v/>
      </c>
      <c r="AT379" s="62" t="str">
        <f t="shared" si="381"/>
        <v/>
      </c>
      <c r="AU379" s="62" t="str">
        <f t="shared" si="381"/>
        <v/>
      </c>
      <c r="AV379" s="62" t="str">
        <f t="shared" si="381"/>
        <v/>
      </c>
      <c r="AW379" s="64"/>
      <c r="AX379" s="62" t="str">
        <f>IF(C379="n.a.","",RANK(C379,C$374:C$379))</f>
        <v/>
      </c>
      <c r="AY379" s="62" t="str">
        <f>IF(D379="n.a.","",RANK(D379,D$374:D$379))</f>
        <v/>
      </c>
      <c r="AZ379" s="62">
        <f t="shared" ref="AZ379:BG379" si="382">IF(G379="n.a.","",RANK(G379,G$374:G$379))</f>
        <v>3</v>
      </c>
      <c r="BA379" s="62">
        <f t="shared" si="382"/>
        <v>6</v>
      </c>
      <c r="BB379" s="62">
        <f t="shared" si="382"/>
        <v>6</v>
      </c>
      <c r="BC379" s="62" t="str">
        <f t="shared" si="382"/>
        <v/>
      </c>
      <c r="BD379" s="62" t="str">
        <f t="shared" si="382"/>
        <v/>
      </c>
      <c r="BE379" s="62" t="str">
        <f t="shared" si="382"/>
        <v/>
      </c>
      <c r="BF379" s="62" t="str">
        <f t="shared" si="382"/>
        <v/>
      </c>
      <c r="BG379" s="62" t="str">
        <f t="shared" si="382"/>
        <v/>
      </c>
    </row>
    <row r="380" spans="1:59" x14ac:dyDescent="0.2">
      <c r="A380" s="42" t="s">
        <v>2597</v>
      </c>
      <c r="B380" s="45" t="s">
        <v>102</v>
      </c>
      <c r="C380" s="46" t="str">
        <f t="shared" ref="C380:J380" si="383">IFERROR(AVERAGE(C374:C379),"")</f>
        <v/>
      </c>
      <c r="D380" s="46">
        <f>IFERROR(AVERAGE(D374:D379),"")</f>
        <v>6.7287666666666679</v>
      </c>
      <c r="E380" s="46">
        <f t="shared" si="383"/>
        <v>2.4877833333333332</v>
      </c>
      <c r="F380" s="46">
        <f t="shared" si="383"/>
        <v>-0.91123333333333345</v>
      </c>
      <c r="G380" s="46">
        <f t="shared" si="383"/>
        <v>2.4877833333333332</v>
      </c>
      <c r="H380" s="46">
        <f t="shared" si="383"/>
        <v>14.065266333333334</v>
      </c>
      <c r="I380" s="46">
        <f t="shared" si="383"/>
        <v>11.663816833333335</v>
      </c>
      <c r="J380" s="46">
        <f t="shared" si="383"/>
        <v>17.629633999999999</v>
      </c>
      <c r="K380" s="46" t="str">
        <f>IFERROR(AVERAGE(K375:K379),"")</f>
        <v/>
      </c>
      <c r="L380" s="46">
        <f>IFERROR(AVERAGE(L374:L379),"")</f>
        <v>1.3305666666666667</v>
      </c>
      <c r="M380" s="46" t="str">
        <f>IFERROR(AVERAGE(M375:M379),"")</f>
        <v/>
      </c>
      <c r="N380" s="46" t="str">
        <f>IFERROR(AVERAGE(N375:N379),"")</f>
        <v/>
      </c>
      <c r="O380" s="19">
        <v>907.86919999999998</v>
      </c>
      <c r="P380" s="13"/>
      <c r="Q380" s="16"/>
      <c r="R380" s="15"/>
      <c r="S380" s="27"/>
      <c r="T380" s="15"/>
      <c r="U380" s="15"/>
      <c r="V380" s="15"/>
      <c r="W380" s="15"/>
      <c r="X380" s="15"/>
      <c r="Y380" s="15"/>
      <c r="Z380" s="15"/>
      <c r="AA380" s="32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57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57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</row>
    <row r="382" spans="1:59" ht="15.75" x14ac:dyDescent="0.25">
      <c r="A382" s="5" t="s">
        <v>2599</v>
      </c>
      <c r="B382" s="6"/>
      <c r="C382" s="34" t="s">
        <v>41</v>
      </c>
      <c r="D382" s="34"/>
      <c r="E382" s="34"/>
      <c r="F382" s="35"/>
      <c r="G382" s="35"/>
      <c r="H382" s="34"/>
      <c r="I382" s="34"/>
      <c r="J382" s="34"/>
      <c r="K382" s="34"/>
      <c r="L382" s="34"/>
      <c r="M382" s="34"/>
      <c r="N382" s="34"/>
      <c r="V382" s="1"/>
      <c r="W382" s="1"/>
      <c r="X382" s="1"/>
      <c r="Y382" s="1"/>
      <c r="Z382" s="1"/>
      <c r="AB382" s="36" t="s">
        <v>40</v>
      </c>
      <c r="AC382" s="37"/>
      <c r="AD382" s="37"/>
      <c r="AE382" s="37"/>
      <c r="AF382" s="37"/>
      <c r="AG382" s="38"/>
      <c r="AH382" s="37"/>
      <c r="AI382" s="36"/>
      <c r="AJ382" s="37"/>
      <c r="AK382" s="37"/>
      <c r="AL382" s="55"/>
      <c r="AM382" s="36"/>
      <c r="AN382" s="53"/>
      <c r="AO382" s="53"/>
      <c r="AP382" s="53"/>
      <c r="AQ382" s="53" t="s">
        <v>120</v>
      </c>
      <c r="AR382" s="53"/>
      <c r="AS382" s="53"/>
      <c r="AT382" s="53"/>
      <c r="AU382" s="53"/>
      <c r="AV382" s="54"/>
      <c r="AW382" s="55"/>
      <c r="AX382" s="36"/>
      <c r="AY382" s="53"/>
      <c r="AZ382" s="53"/>
      <c r="BA382" s="53"/>
      <c r="BB382" s="53" t="s">
        <v>119</v>
      </c>
      <c r="BC382" s="53"/>
      <c r="BD382" s="53"/>
      <c r="BE382" s="53"/>
      <c r="BF382" s="53"/>
      <c r="BG382" s="54"/>
    </row>
    <row r="383" spans="1:59" ht="15.75" x14ac:dyDescent="0.25">
      <c r="A383" s="8" t="s">
        <v>9</v>
      </c>
      <c r="B383" s="8" t="s">
        <v>10</v>
      </c>
      <c r="C383" s="8" t="s">
        <v>11</v>
      </c>
      <c r="D383" s="8" t="s">
        <v>1</v>
      </c>
      <c r="E383" s="8" t="s">
        <v>2</v>
      </c>
      <c r="F383" s="8" t="s">
        <v>3</v>
      </c>
      <c r="G383" s="8" t="s">
        <v>4</v>
      </c>
      <c r="H383" s="8" t="s">
        <v>5</v>
      </c>
      <c r="I383" s="8" t="s">
        <v>6</v>
      </c>
      <c r="J383" s="8" t="s">
        <v>7</v>
      </c>
      <c r="K383" s="8" t="s">
        <v>95</v>
      </c>
      <c r="L383" s="8" t="s">
        <v>42</v>
      </c>
      <c r="M383" s="8" t="s">
        <v>43</v>
      </c>
      <c r="N383" s="8" t="s">
        <v>97</v>
      </c>
      <c r="O383" s="8" t="s">
        <v>12</v>
      </c>
      <c r="P383" s="8"/>
      <c r="Q383" s="8" t="s">
        <v>13</v>
      </c>
      <c r="R383" s="8" t="s">
        <v>0</v>
      </c>
      <c r="S383" s="8" t="s">
        <v>14</v>
      </c>
      <c r="T383" s="8" t="s">
        <v>1</v>
      </c>
      <c r="U383" s="8" t="s">
        <v>2</v>
      </c>
      <c r="V383" s="8" t="s">
        <v>3</v>
      </c>
      <c r="W383" s="8" t="s">
        <v>4</v>
      </c>
      <c r="X383" s="8" t="s">
        <v>5</v>
      </c>
      <c r="Y383" s="8" t="s">
        <v>6</v>
      </c>
      <c r="Z383" s="8" t="s">
        <v>7</v>
      </c>
      <c r="AA383" s="31"/>
      <c r="AB383" s="8" t="s">
        <v>96</v>
      </c>
      <c r="AC383" s="8" t="s">
        <v>1</v>
      </c>
      <c r="AD383" s="8" t="s">
        <v>4</v>
      </c>
      <c r="AE383" s="8" t="s">
        <v>5</v>
      </c>
      <c r="AF383" s="8" t="s">
        <v>6</v>
      </c>
      <c r="AG383" s="8" t="s">
        <v>7</v>
      </c>
      <c r="AH383" s="8" t="s">
        <v>95</v>
      </c>
      <c r="AI383" s="8" t="s">
        <v>42</v>
      </c>
      <c r="AJ383" s="8" t="s">
        <v>43</v>
      </c>
      <c r="AK383" s="8" t="s">
        <v>97</v>
      </c>
      <c r="AL383" s="58"/>
      <c r="AM383" s="8" t="s">
        <v>96</v>
      </c>
      <c r="AN383" s="8" t="s">
        <v>1</v>
      </c>
      <c r="AO383" s="8" t="s">
        <v>4</v>
      </c>
      <c r="AP383" s="8" t="s">
        <v>5</v>
      </c>
      <c r="AQ383" s="8" t="s">
        <v>6</v>
      </c>
      <c r="AR383" s="8" t="s">
        <v>7</v>
      </c>
      <c r="AS383" s="8" t="s">
        <v>95</v>
      </c>
      <c r="AT383" s="8" t="s">
        <v>42</v>
      </c>
      <c r="AU383" s="8" t="s">
        <v>43</v>
      </c>
      <c r="AV383" s="52" t="s">
        <v>97</v>
      </c>
      <c r="AW383" s="58"/>
      <c r="AX383" s="8" t="s">
        <v>96</v>
      </c>
      <c r="AY383" s="8" t="s">
        <v>1</v>
      </c>
      <c r="AZ383" s="8" t="s">
        <v>4</v>
      </c>
      <c r="BA383" s="8" t="s">
        <v>5</v>
      </c>
      <c r="BB383" s="8" t="s">
        <v>6</v>
      </c>
      <c r="BC383" s="8" t="s">
        <v>7</v>
      </c>
      <c r="BD383" s="8" t="s">
        <v>95</v>
      </c>
      <c r="BE383" s="8" t="s">
        <v>42</v>
      </c>
      <c r="BF383" s="8" t="s">
        <v>43</v>
      </c>
      <c r="BG383" s="52" t="s">
        <v>97</v>
      </c>
    </row>
    <row r="384" spans="1:59" x14ac:dyDescent="0.2">
      <c r="A384" s="17">
        <v>1</v>
      </c>
      <c r="B384" s="26" t="s">
        <v>2534</v>
      </c>
      <c r="C384" s="25" t="s">
        <v>28</v>
      </c>
      <c r="D384" s="18" t="s">
        <v>28</v>
      </c>
      <c r="E384" s="25">
        <f>VLOOKUP($B384,'RD Peer Performance'!$B$1:$K$150,Ranking!E$1,)</f>
        <v>2.2235999999999998</v>
      </c>
      <c r="F384" s="25">
        <f>VLOOKUP($B384,'RD Peer Performance'!$B$1:$K$150,Ranking!F$1,)</f>
        <v>-1.2664</v>
      </c>
      <c r="G384" s="25">
        <f>VLOOKUP($B384,'RD Peer Performance'!$B$1:$K$150,Ranking!G$1,)</f>
        <v>2.2235999999999998</v>
      </c>
      <c r="H384" s="18" t="s">
        <v>28</v>
      </c>
      <c r="I384" s="18" t="s">
        <v>28</v>
      </c>
      <c r="J384" s="18" t="s">
        <v>28</v>
      </c>
      <c r="K384" s="18" t="s">
        <v>28</v>
      </c>
      <c r="L384" s="18" t="s">
        <v>28</v>
      </c>
      <c r="M384" s="18" t="s">
        <v>28</v>
      </c>
      <c r="N384" s="18" t="s">
        <v>28</v>
      </c>
      <c r="O384" s="12">
        <v>1192.924</v>
      </c>
      <c r="P384" s="13"/>
      <c r="Q384" s="14"/>
      <c r="R384" s="15"/>
      <c r="S384" s="27"/>
      <c r="T384" s="15"/>
      <c r="U384" s="15"/>
      <c r="V384" s="15"/>
      <c r="W384" s="15"/>
      <c r="X384" s="15"/>
      <c r="Y384" s="15"/>
      <c r="Z384" s="15"/>
      <c r="AA384" s="26" t="s">
        <v>2598</v>
      </c>
      <c r="AB384" s="65" t="str">
        <f>IF(C384="n.a.","",IF(RANK(C384,C$384:C$385)=1,1,(RANK(C384,C$384:C$385)-1)/(COUNT(C$384:C$385)-1)*100))</f>
        <v/>
      </c>
      <c r="AC384" s="65" t="str">
        <f>IF(D384="n.a.","",IF(RANK(D384,D$384:D$385)=1,1,(RANK(D384,D$384:D$385)-1)/(COUNT(D$384:D$385)-1)*100))</f>
        <v/>
      </c>
      <c r="AD384" s="65">
        <f t="shared" ref="AD384:AK385" si="384">IF(G384="n.a.","",IF(RANK(G384,G$384:G$385)=1,1,(RANK(G384,G$384:G$385)-1)/(COUNT(G$384:G$385)-1)*100))</f>
        <v>100</v>
      </c>
      <c r="AE384" s="65" t="str">
        <f t="shared" si="384"/>
        <v/>
      </c>
      <c r="AF384" s="65" t="str">
        <f t="shared" si="384"/>
        <v/>
      </c>
      <c r="AG384" s="65" t="str">
        <f t="shared" si="384"/>
        <v/>
      </c>
      <c r="AH384" s="65" t="str">
        <f t="shared" si="384"/>
        <v/>
      </c>
      <c r="AI384" s="65" t="str">
        <f t="shared" si="384"/>
        <v/>
      </c>
      <c r="AJ384" s="65" t="str">
        <f t="shared" si="384"/>
        <v/>
      </c>
      <c r="AK384" s="65" t="str">
        <f t="shared" si="384"/>
        <v/>
      </c>
      <c r="AL384" s="64"/>
      <c r="AM384" s="65">
        <f>IF($AA384="","",COUNT(C$384:C$385))</f>
        <v>0</v>
      </c>
      <c r="AN384" s="65">
        <f>IF($AA384="","",COUNT(D$384:D$385))</f>
        <v>0</v>
      </c>
      <c r="AO384" s="65">
        <f t="shared" ref="AO384:AV385" si="385">IF($AA384="","",COUNT(G$384:G$385))</f>
        <v>2</v>
      </c>
      <c r="AP384" s="65">
        <f t="shared" si="385"/>
        <v>1</v>
      </c>
      <c r="AQ384" s="65">
        <f t="shared" si="385"/>
        <v>1</v>
      </c>
      <c r="AR384" s="65">
        <f t="shared" si="385"/>
        <v>0</v>
      </c>
      <c r="AS384" s="65">
        <f t="shared" si="385"/>
        <v>0</v>
      </c>
      <c r="AT384" s="65">
        <f t="shared" si="385"/>
        <v>0</v>
      </c>
      <c r="AU384" s="65">
        <f t="shared" si="385"/>
        <v>0</v>
      </c>
      <c r="AV384" s="65">
        <f t="shared" si="385"/>
        <v>0</v>
      </c>
      <c r="AW384" s="64"/>
      <c r="AX384" s="65" t="str">
        <f>IF(C384="n.a.","",RANK(C384,C$275:C$384))</f>
        <v/>
      </c>
      <c r="AY384" s="65" t="str">
        <f>IF(D384="n.a.","",RANK(D384,D$275:D$384))</f>
        <v/>
      </c>
      <c r="AZ384" s="65">
        <f t="shared" ref="AZ384:BG385" si="386">IF(G384="n.a.","",RANK(G384,G$384:G$385))</f>
        <v>2</v>
      </c>
      <c r="BA384" s="65" t="str">
        <f t="shared" si="386"/>
        <v/>
      </c>
      <c r="BB384" s="65" t="str">
        <f t="shared" si="386"/>
        <v/>
      </c>
      <c r="BC384" s="66" t="str">
        <f t="shared" si="386"/>
        <v/>
      </c>
      <c r="BD384" s="66" t="str">
        <f t="shared" si="386"/>
        <v/>
      </c>
      <c r="BE384" s="63" t="str">
        <f t="shared" si="386"/>
        <v/>
      </c>
      <c r="BF384" s="66" t="str">
        <f t="shared" si="386"/>
        <v/>
      </c>
      <c r="BG384" s="67" t="str">
        <f t="shared" si="386"/>
        <v/>
      </c>
    </row>
    <row r="385" spans="1:59" x14ac:dyDescent="0.2">
      <c r="A385" s="17">
        <v>2</v>
      </c>
      <c r="B385" s="10" t="s">
        <v>2476</v>
      </c>
      <c r="C385" s="68" t="s">
        <v>28</v>
      </c>
      <c r="D385" s="69" t="s">
        <v>28</v>
      </c>
      <c r="E385" s="69">
        <f>VLOOKUP($B385,'RD Peer Performance'!$B$1:$K$150,Ranking!E$1,)</f>
        <v>6.7939999999999996</v>
      </c>
      <c r="F385" s="69">
        <f>VLOOKUP($B385,'RD Peer Performance'!$B$1:$K$150,Ranking!F$1,)</f>
        <v>-0.88149999999999995</v>
      </c>
      <c r="G385" s="69">
        <f>VLOOKUP($B385,'RD Peer Performance'!$B$1:$K$150,Ranking!G$1,)</f>
        <v>6.7939999999999996</v>
      </c>
      <c r="H385" s="69">
        <f>VLOOKUP($B385,'RD Peer Performance'!$B$1:$K$150,Ranking!H$1,)</f>
        <v>18.3566</v>
      </c>
      <c r="I385" s="69">
        <f>VLOOKUP($B385,'RD Peer Performance'!$B$1:$K$150,Ranking!I$1,)</f>
        <v>19.382401000000002</v>
      </c>
      <c r="J385" s="69" t="s">
        <v>28</v>
      </c>
      <c r="K385" s="69" t="s">
        <v>28</v>
      </c>
      <c r="L385" s="69" t="s">
        <v>28</v>
      </c>
      <c r="M385" s="69" t="s">
        <v>28</v>
      </c>
      <c r="N385" s="69" t="s">
        <v>28</v>
      </c>
      <c r="O385" s="19">
        <v>392.09100000000001</v>
      </c>
      <c r="P385" s="13"/>
      <c r="Q385" s="16"/>
      <c r="R385" s="15"/>
      <c r="S385" s="27"/>
      <c r="T385" s="15"/>
      <c r="U385" s="15"/>
      <c r="V385" s="15"/>
      <c r="W385" s="15"/>
      <c r="X385" s="15"/>
      <c r="Y385" s="15"/>
      <c r="Z385" s="15"/>
      <c r="AA385" s="32"/>
      <c r="AB385" s="62" t="str">
        <f>IF(C385="n.a.","",IF(RANK(C385,C$384:C$385)=1,1,(RANK(C385,C$384:C$385)-1)/(COUNT(C$384:C$385)-1)*100))</f>
        <v/>
      </c>
      <c r="AC385" s="62" t="str">
        <f>IF(D385="n.a.","",IF(RANK(D385,D$384:D$385)=1,1,(RANK(D385,D$384:D$385)-1)/(COUNT(D$384:D$385)-1)*100))</f>
        <v/>
      </c>
      <c r="AD385" s="62">
        <f t="shared" si="384"/>
        <v>1</v>
      </c>
      <c r="AE385" s="62">
        <f t="shared" si="384"/>
        <v>1</v>
      </c>
      <c r="AF385" s="62">
        <f t="shared" si="384"/>
        <v>1</v>
      </c>
      <c r="AG385" s="62" t="str">
        <f t="shared" si="384"/>
        <v/>
      </c>
      <c r="AH385" s="62" t="str">
        <f t="shared" si="384"/>
        <v/>
      </c>
      <c r="AI385" s="62" t="str">
        <f t="shared" si="384"/>
        <v/>
      </c>
      <c r="AJ385" s="62" t="str">
        <f t="shared" si="384"/>
        <v/>
      </c>
      <c r="AK385" s="62" t="str">
        <f t="shared" si="384"/>
        <v/>
      </c>
      <c r="AL385" s="64"/>
      <c r="AM385" s="59" t="str">
        <f>IF($AA385="","",COUNT(C$384:C$385))</f>
        <v/>
      </c>
      <c r="AN385" s="61" t="str">
        <f>IF($AA385="","",COUNT(D$384:D$385))</f>
        <v/>
      </c>
      <c r="AO385" s="61" t="str">
        <f t="shared" si="385"/>
        <v/>
      </c>
      <c r="AP385" s="61" t="str">
        <f t="shared" si="385"/>
        <v/>
      </c>
      <c r="AQ385" s="61" t="str">
        <f t="shared" si="385"/>
        <v/>
      </c>
      <c r="AR385" s="61" t="str">
        <f t="shared" si="385"/>
        <v/>
      </c>
      <c r="AS385" s="61" t="str">
        <f t="shared" si="385"/>
        <v/>
      </c>
      <c r="AT385" s="61" t="str">
        <f t="shared" si="385"/>
        <v/>
      </c>
      <c r="AU385" s="61" t="str">
        <f t="shared" si="385"/>
        <v/>
      </c>
      <c r="AV385" s="61" t="str">
        <f t="shared" si="385"/>
        <v/>
      </c>
      <c r="AW385" s="65" t="str">
        <f>IF($AA385="","",COUNT(M384:M385))</f>
        <v/>
      </c>
      <c r="AX385" s="62" t="str">
        <f>IF(C385="n.a.","",RANK(C385,C$275:C$384))</f>
        <v/>
      </c>
      <c r="AY385" s="62" t="str">
        <f>IF(D385="n.a.","",RANK(D385,D$275:D$384))</f>
        <v/>
      </c>
      <c r="AZ385" s="62">
        <f t="shared" si="386"/>
        <v>1</v>
      </c>
      <c r="BA385" s="62">
        <f t="shared" si="386"/>
        <v>1</v>
      </c>
      <c r="BB385" s="62">
        <f t="shared" si="386"/>
        <v>1</v>
      </c>
      <c r="BC385" s="62" t="str">
        <f t="shared" si="386"/>
        <v/>
      </c>
      <c r="BD385" s="62" t="str">
        <f t="shared" si="386"/>
        <v/>
      </c>
      <c r="BE385" s="62" t="str">
        <f t="shared" si="386"/>
        <v/>
      </c>
      <c r="BF385" s="62" t="str">
        <f t="shared" si="386"/>
        <v/>
      </c>
      <c r="BG385" s="62" t="str">
        <f t="shared" si="386"/>
        <v/>
      </c>
    </row>
    <row r="386" spans="1:59" x14ac:dyDescent="0.2">
      <c r="A386" s="17"/>
      <c r="B386" s="10"/>
      <c r="C386" s="50"/>
      <c r="D386" s="11"/>
      <c r="E386" s="50"/>
      <c r="F386" s="50"/>
      <c r="G386" s="11"/>
      <c r="H386" s="11"/>
      <c r="I386" s="11"/>
      <c r="J386" s="11"/>
      <c r="K386" s="50"/>
      <c r="L386" s="11"/>
      <c r="M386" s="11"/>
      <c r="N386" s="50"/>
      <c r="O386" s="19">
        <v>316.48599999999999</v>
      </c>
      <c r="P386" s="13"/>
      <c r="Q386" s="16"/>
      <c r="R386" s="15"/>
      <c r="S386" s="27"/>
      <c r="T386" s="15"/>
      <c r="U386" s="15"/>
      <c r="V386" s="15"/>
      <c r="W386" s="15"/>
      <c r="X386" s="15"/>
      <c r="Y386" s="15"/>
      <c r="Z386" s="15"/>
      <c r="AA386" s="32"/>
      <c r="AB386" s="59"/>
      <c r="AC386" s="62"/>
      <c r="AD386" s="59"/>
      <c r="AE386" s="59"/>
      <c r="AF386" s="59"/>
      <c r="AG386" s="59"/>
      <c r="AH386" s="59"/>
      <c r="AI386" s="59"/>
      <c r="AJ386" s="59"/>
      <c r="AK386" s="59"/>
      <c r="AL386" s="60"/>
      <c r="AM386" s="59"/>
      <c r="AN386" s="61"/>
      <c r="AO386" s="61"/>
      <c r="AP386" s="61"/>
      <c r="AQ386" s="61"/>
      <c r="AR386" s="61"/>
      <c r="AS386" s="61"/>
      <c r="AT386" s="61"/>
      <c r="AU386" s="61"/>
      <c r="AV386" s="61"/>
      <c r="AW386" s="60"/>
      <c r="AX386" s="59"/>
      <c r="AY386" s="61"/>
      <c r="AZ386" s="61"/>
      <c r="BA386" s="61"/>
      <c r="BB386" s="61"/>
      <c r="BC386" s="61"/>
      <c r="BD386" s="61"/>
      <c r="BE386" s="61"/>
      <c r="BF386" s="61"/>
      <c r="BG386" s="61"/>
    </row>
    <row r="387" spans="1:59" x14ac:dyDescent="0.2">
      <c r="A387" s="42" t="s">
        <v>2598</v>
      </c>
      <c r="B387" s="45" t="s">
        <v>102</v>
      </c>
      <c r="C387" s="46" t="s">
        <v>117</v>
      </c>
      <c r="D387" s="46"/>
      <c r="E387" s="46">
        <f>AVERAGE(E384:E386)</f>
        <v>4.5087999999999999</v>
      </c>
      <c r="F387" s="46">
        <f>AVERAGE(F384:F386)</f>
        <v>-1.07395</v>
      </c>
      <c r="G387" s="46">
        <f>AVERAGE(G384:G386)</f>
        <v>4.5087999999999999</v>
      </c>
      <c r="H387" s="46">
        <f>AVERAGE(H384:H386)</f>
        <v>18.3566</v>
      </c>
      <c r="I387" s="46">
        <f>AVERAGE(I384:I386)</f>
        <v>19.382401000000002</v>
      </c>
      <c r="J387" s="46"/>
      <c r="K387" s="46"/>
      <c r="L387" s="46"/>
      <c r="M387" s="46"/>
      <c r="N387" s="46"/>
      <c r="O387" s="19">
        <v>907.86919999999998</v>
      </c>
      <c r="P387" s="13"/>
      <c r="Q387" s="16"/>
      <c r="R387" s="15"/>
      <c r="S387" s="27"/>
      <c r="T387" s="15"/>
      <c r="U387" s="15"/>
      <c r="V387" s="15"/>
      <c r="W387" s="15"/>
      <c r="X387" s="15"/>
      <c r="Y387" s="15"/>
      <c r="Z387" s="15"/>
      <c r="AA387" s="32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57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57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</row>
  </sheetData>
  <printOptions horizontalCentered="1" verticalCentered="1"/>
  <pageMargins left="0.25" right="0.25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4" sqref="J4"/>
    </sheetView>
  </sheetViews>
  <sheetFormatPr defaultRowHeight="15" outlineLevelCol="1" x14ac:dyDescent="0.25"/>
  <cols>
    <col min="1" max="1" width="12.42578125" bestFit="1" customWidth="1"/>
    <col min="2" max="2" width="12.28515625" bestFit="1" customWidth="1"/>
    <col min="3" max="3" width="6.7109375" customWidth="1" outlineLevel="1"/>
    <col min="4" max="4" width="6.28515625" customWidth="1" outlineLevel="1"/>
    <col min="5" max="5" width="5.85546875" bestFit="1" customWidth="1"/>
    <col min="6" max="6" width="8" bestFit="1" customWidth="1"/>
    <col min="7" max="7" width="12.28515625" bestFit="1" customWidth="1"/>
    <col min="8" max="8" width="6.7109375" customWidth="1" outlineLevel="1"/>
    <col min="9" max="9" width="6.28515625" customWidth="1" outlineLevel="1"/>
    <col min="10" max="10" width="5.85546875" bestFit="1" customWidth="1"/>
    <col min="11" max="11" width="5.7109375" bestFit="1" customWidth="1"/>
    <col min="12" max="12" width="12.28515625" bestFit="1" customWidth="1"/>
    <col min="13" max="13" width="6.7109375" customWidth="1" outlineLevel="1"/>
    <col min="14" max="14" width="6.28515625" customWidth="1" outlineLevel="1"/>
    <col min="15" max="15" width="5.85546875" bestFit="1" customWidth="1"/>
    <col min="16" max="16" width="5.7109375" bestFit="1" customWidth="1"/>
    <col min="17" max="17" width="13.140625" bestFit="1" customWidth="1"/>
    <col min="18" max="18" width="7.42578125" customWidth="1" outlineLevel="1"/>
    <col min="19" max="19" width="7" customWidth="1" outlineLevel="1"/>
    <col min="20" max="20" width="6.5703125" bestFit="1" customWidth="1"/>
    <col min="21" max="21" width="6.42578125" bestFit="1" customWidth="1"/>
    <col min="22" max="22" width="11.85546875" bestFit="1" customWidth="1"/>
    <col min="23" max="23" width="6.28515625" customWidth="1" outlineLevel="1"/>
    <col min="24" max="24" width="5.85546875" customWidth="1" outlineLevel="1"/>
    <col min="25" max="25" width="5.42578125" bestFit="1" customWidth="1"/>
    <col min="26" max="26" width="5.28515625" bestFit="1" customWidth="1"/>
    <col min="27" max="27" width="15.140625" customWidth="1"/>
    <col min="28" max="28" width="9.42578125" customWidth="1" outlineLevel="1"/>
    <col min="29" max="29" width="9" customWidth="1" outlineLevel="1"/>
    <col min="30" max="30" width="8.5703125" bestFit="1" customWidth="1"/>
    <col min="31" max="31" width="8.42578125" bestFit="1" customWidth="1"/>
    <col min="32" max="32" width="15.140625" customWidth="1"/>
    <col min="33" max="33" width="9.42578125" customWidth="1" outlineLevel="1"/>
    <col min="34" max="34" width="9" customWidth="1" outlineLevel="1"/>
    <col min="35" max="35" width="8.5703125" bestFit="1" customWidth="1"/>
    <col min="36" max="36" width="8.42578125" bestFit="1" customWidth="1"/>
    <col min="37" max="37" width="15.140625" customWidth="1"/>
    <col min="38" max="38" width="9.42578125" customWidth="1" outlineLevel="1"/>
    <col min="39" max="39" width="9" customWidth="1" outlineLevel="1"/>
    <col min="40" max="40" width="8.5703125" bestFit="1" customWidth="1"/>
    <col min="41" max="41" width="8.42578125" bestFit="1" customWidth="1"/>
    <col min="42" max="42" width="16" bestFit="1" customWidth="1"/>
    <col min="43" max="43" width="10.28515625" customWidth="1" outlineLevel="1"/>
    <col min="44" max="44" width="9.85546875" customWidth="1" outlineLevel="1"/>
    <col min="45" max="45" width="9.42578125" bestFit="1" customWidth="1"/>
    <col min="46" max="46" width="9.28515625" bestFit="1" customWidth="1"/>
    <col min="47" max="47" width="19.5703125" bestFit="1" customWidth="1"/>
    <col min="48" max="48" width="13.85546875" customWidth="1" outlineLevel="1"/>
    <col min="49" max="49" width="13.42578125" customWidth="1" outlineLevel="1"/>
    <col min="50" max="50" width="12.85546875" bestFit="1" customWidth="1"/>
    <col min="51" max="51" width="12.7109375" bestFit="1" customWidth="1"/>
  </cols>
  <sheetData>
    <row r="1" spans="1:51" s="41" customFormat="1" ht="15.75" thickBot="1" x14ac:dyDescent="0.3">
      <c r="A1" s="40" t="s">
        <v>44</v>
      </c>
      <c r="B1" s="40" t="s">
        <v>45</v>
      </c>
      <c r="C1" s="39" t="s">
        <v>46</v>
      </c>
      <c r="D1" s="39" t="s">
        <v>47</v>
      </c>
      <c r="E1" s="39" t="s">
        <v>48</v>
      </c>
      <c r="F1" s="39" t="s">
        <v>49</v>
      </c>
      <c r="G1" s="40" t="s">
        <v>50</v>
      </c>
      <c r="H1" s="39" t="s">
        <v>51</v>
      </c>
      <c r="I1" s="39" t="s">
        <v>52</v>
      </c>
      <c r="J1" s="39" t="s">
        <v>53</v>
      </c>
      <c r="K1" s="39" t="s">
        <v>54</v>
      </c>
      <c r="L1" s="40" t="s">
        <v>55</v>
      </c>
      <c r="M1" s="39" t="s">
        <v>56</v>
      </c>
      <c r="N1" s="39" t="s">
        <v>57</v>
      </c>
      <c r="O1" s="39" t="s">
        <v>58</v>
      </c>
      <c r="P1" s="39" t="s">
        <v>59</v>
      </c>
      <c r="Q1" s="40" t="s">
        <v>60</v>
      </c>
      <c r="R1" s="39" t="s">
        <v>61</v>
      </c>
      <c r="S1" s="39" t="s">
        <v>62</v>
      </c>
      <c r="T1" s="39" t="s">
        <v>63</v>
      </c>
      <c r="U1" s="39" t="s">
        <v>64</v>
      </c>
      <c r="V1" s="40" t="s">
        <v>65</v>
      </c>
      <c r="W1" s="39" t="s">
        <v>66</v>
      </c>
      <c r="X1" s="39" t="s">
        <v>67</v>
      </c>
      <c r="Y1" s="39" t="s">
        <v>68</v>
      </c>
      <c r="Z1" s="39" t="s">
        <v>69</v>
      </c>
      <c r="AA1" s="40" t="s">
        <v>70</v>
      </c>
      <c r="AB1" s="39" t="s">
        <v>71</v>
      </c>
      <c r="AC1" s="39" t="s">
        <v>72</v>
      </c>
      <c r="AD1" s="39" t="s">
        <v>73</v>
      </c>
      <c r="AE1" s="39" t="s">
        <v>74</v>
      </c>
      <c r="AF1" s="40" t="s">
        <v>75</v>
      </c>
      <c r="AG1" s="39" t="s">
        <v>76</v>
      </c>
      <c r="AH1" s="39" t="s">
        <v>77</v>
      </c>
      <c r="AI1" s="39" t="s">
        <v>78</v>
      </c>
      <c r="AJ1" s="39" t="s">
        <v>79</v>
      </c>
      <c r="AK1" s="40" t="s">
        <v>80</v>
      </c>
      <c r="AL1" s="39" t="s">
        <v>81</v>
      </c>
      <c r="AM1" s="39" t="s">
        <v>82</v>
      </c>
      <c r="AN1" s="39" t="s">
        <v>83</v>
      </c>
      <c r="AO1" s="39" t="s">
        <v>84</v>
      </c>
      <c r="AP1" s="40" t="s">
        <v>85</v>
      </c>
      <c r="AQ1" s="39" t="s">
        <v>86</v>
      </c>
      <c r="AR1" s="39" t="s">
        <v>87</v>
      </c>
      <c r="AS1" s="39" t="s">
        <v>88</v>
      </c>
      <c r="AT1" s="39" t="s">
        <v>89</v>
      </c>
      <c r="AU1" s="40" t="s">
        <v>90</v>
      </c>
      <c r="AV1" s="39" t="s">
        <v>91</v>
      </c>
      <c r="AW1" s="39" t="s">
        <v>92</v>
      </c>
      <c r="AX1" s="39" t="s">
        <v>93</v>
      </c>
      <c r="AY1" s="39" t="s">
        <v>94</v>
      </c>
    </row>
    <row r="2" spans="1:51" x14ac:dyDescent="0.25">
      <c r="A2" t="s">
        <v>98</v>
      </c>
      <c r="B2" s="47">
        <v>2.3855999999999997</v>
      </c>
      <c r="C2" s="333">
        <v>1</v>
      </c>
      <c r="D2" s="333">
        <v>3</v>
      </c>
      <c r="E2" s="333">
        <v>2</v>
      </c>
      <c r="F2" s="334">
        <v>41</v>
      </c>
      <c r="G2" s="47">
        <v>13.894799999999998</v>
      </c>
      <c r="H2" s="335">
        <v>4</v>
      </c>
      <c r="I2" s="335">
        <v>6</v>
      </c>
      <c r="J2" s="334">
        <v>5</v>
      </c>
      <c r="K2" s="335">
        <v>42</v>
      </c>
      <c r="L2" s="47">
        <v>-4.5348000000000006</v>
      </c>
      <c r="M2" s="335">
        <v>7</v>
      </c>
      <c r="N2" s="335">
        <v>9</v>
      </c>
      <c r="O2" s="335">
        <v>8</v>
      </c>
      <c r="P2" s="333">
        <v>43</v>
      </c>
      <c r="Q2" s="47">
        <v>-17.274000000000004</v>
      </c>
      <c r="R2" s="333">
        <v>10</v>
      </c>
      <c r="S2" s="335">
        <v>12</v>
      </c>
      <c r="T2" s="333">
        <v>11</v>
      </c>
      <c r="U2" s="333">
        <v>44</v>
      </c>
      <c r="V2" s="47">
        <v>-19.997199999999999</v>
      </c>
      <c r="W2" s="335">
        <v>13</v>
      </c>
      <c r="X2" s="333">
        <v>15</v>
      </c>
      <c r="Y2" s="333">
        <v>14</v>
      </c>
      <c r="Z2" s="333">
        <v>45</v>
      </c>
      <c r="AA2" s="51" t="s">
        <v>117</v>
      </c>
      <c r="AB2" s="333">
        <v>61</v>
      </c>
      <c r="AC2" s="333">
        <v>63</v>
      </c>
      <c r="AD2" s="333">
        <v>62</v>
      </c>
      <c r="AE2" s="333">
        <v>48</v>
      </c>
      <c r="AF2" s="47">
        <v>-5.7060000000000004</v>
      </c>
      <c r="AG2" s="333">
        <v>16</v>
      </c>
      <c r="AH2" s="333">
        <v>18</v>
      </c>
      <c r="AI2" s="333">
        <v>17</v>
      </c>
      <c r="AJ2" s="335">
        <v>49</v>
      </c>
      <c r="AK2" s="47">
        <v>1.0435999999999999</v>
      </c>
      <c r="AL2" s="333">
        <v>19</v>
      </c>
      <c r="AM2" s="333">
        <v>21</v>
      </c>
      <c r="AN2" s="335">
        <v>20</v>
      </c>
      <c r="AO2" s="333">
        <v>50</v>
      </c>
      <c r="AP2" s="47" t="s">
        <v>117</v>
      </c>
      <c r="AQ2" s="333">
        <v>22</v>
      </c>
      <c r="AR2" s="335">
        <v>24</v>
      </c>
      <c r="AS2" s="333">
        <v>23</v>
      </c>
      <c r="AT2" s="333">
        <v>51</v>
      </c>
      <c r="AU2" s="47">
        <v>0.14373236386302862</v>
      </c>
      <c r="AV2" s="333">
        <v>26</v>
      </c>
      <c r="AW2" s="333">
        <v>28</v>
      </c>
      <c r="AX2" s="333">
        <v>27</v>
      </c>
      <c r="AY2" s="333">
        <v>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105"/>
  <sheetViews>
    <sheetView topLeftCell="A37" workbookViewId="0">
      <selection activeCell="D42" sqref="D42"/>
    </sheetView>
  </sheetViews>
  <sheetFormatPr defaultRowHeight="15" x14ac:dyDescent="0.25"/>
  <cols>
    <col min="1" max="1" width="3.42578125" style="74" customWidth="1"/>
    <col min="2" max="2" width="52" style="74" bestFit="1" customWidth="1"/>
    <col min="3" max="3" width="41.42578125" style="74" bestFit="1" customWidth="1"/>
    <col min="4" max="4" width="8.5703125" style="83" bestFit="1" customWidth="1"/>
    <col min="5" max="7" width="7.85546875" style="83" bestFit="1" customWidth="1"/>
    <col min="8" max="8" width="7.28515625" style="83" bestFit="1" customWidth="1"/>
    <col min="9" max="9" width="7.140625" style="74" customWidth="1"/>
    <col min="10" max="10" width="7.28515625" style="74" customWidth="1"/>
    <col min="11" max="11" width="7.140625" style="74" customWidth="1"/>
    <col min="12" max="12" width="21.42578125" style="74" bestFit="1" customWidth="1"/>
    <col min="13" max="13" width="9.140625" style="75"/>
    <col min="14" max="16384" width="9.140625" style="74"/>
  </cols>
  <sheetData>
    <row r="1" spans="2:13" x14ac:dyDescent="0.25">
      <c r="B1" s="71" t="s">
        <v>2619</v>
      </c>
      <c r="C1" s="72"/>
      <c r="D1" s="72"/>
      <c r="E1" s="73"/>
      <c r="F1" s="73"/>
      <c r="G1" s="72"/>
      <c r="H1" s="72"/>
    </row>
    <row r="2" spans="2:13" x14ac:dyDescent="0.25">
      <c r="B2" s="71"/>
      <c r="C2" s="72"/>
      <c r="D2" s="72"/>
      <c r="E2" s="73"/>
      <c r="F2" s="73"/>
      <c r="G2" s="72"/>
      <c r="H2" s="72"/>
    </row>
    <row r="3" spans="2:13" x14ac:dyDescent="0.25">
      <c r="B3" s="76" t="s">
        <v>126</v>
      </c>
      <c r="C3" s="76" t="s">
        <v>127</v>
      </c>
      <c r="D3" s="77" t="s">
        <v>128</v>
      </c>
      <c r="E3" s="77" t="s">
        <v>129</v>
      </c>
      <c r="F3" s="77" t="s">
        <v>130</v>
      </c>
      <c r="G3" s="77" t="s">
        <v>131</v>
      </c>
      <c r="H3" s="77" t="s">
        <v>1</v>
      </c>
      <c r="I3" s="77" t="s">
        <v>132</v>
      </c>
      <c r="J3" s="77" t="s">
        <v>133</v>
      </c>
      <c r="K3" s="77" t="s">
        <v>2083</v>
      </c>
      <c r="L3" s="224" t="s">
        <v>2620</v>
      </c>
    </row>
    <row r="4" spans="2:13" x14ac:dyDescent="0.25">
      <c r="B4" s="76"/>
      <c r="C4" s="76"/>
      <c r="D4" s="77" t="s">
        <v>134</v>
      </c>
      <c r="E4" s="77" t="s">
        <v>134</v>
      </c>
      <c r="F4" s="77" t="s">
        <v>134</v>
      </c>
      <c r="G4" s="77" t="s">
        <v>134</v>
      </c>
      <c r="H4" s="77" t="s">
        <v>134</v>
      </c>
      <c r="I4" s="77" t="s">
        <v>134</v>
      </c>
      <c r="J4" s="77" t="s">
        <v>134</v>
      </c>
      <c r="K4" s="77" t="s">
        <v>134</v>
      </c>
      <c r="L4" s="77"/>
    </row>
    <row r="5" spans="2:13" x14ac:dyDescent="0.25">
      <c r="B5" s="136" t="s">
        <v>17</v>
      </c>
      <c r="C5" s="136" t="s">
        <v>216</v>
      </c>
      <c r="D5" s="137">
        <v>-2.2000000000000002</v>
      </c>
      <c r="E5" s="137">
        <v>1.5</v>
      </c>
      <c r="F5" s="137">
        <v>10.61</v>
      </c>
      <c r="G5" s="137">
        <v>0.8</v>
      </c>
      <c r="H5" s="139">
        <v>-8.93</v>
      </c>
      <c r="I5" s="141">
        <v>-11.34</v>
      </c>
      <c r="J5" s="141">
        <v>-1.37</v>
      </c>
      <c r="K5" s="141">
        <v>4.82</v>
      </c>
      <c r="L5" s="141">
        <v>15132863582.799999</v>
      </c>
      <c r="M5" s="74"/>
    </row>
    <row r="6" spans="2:13" x14ac:dyDescent="0.25">
      <c r="B6" s="136" t="s">
        <v>16</v>
      </c>
      <c r="C6" s="136" t="s">
        <v>216</v>
      </c>
      <c r="D6" s="137">
        <v>-2.21</v>
      </c>
      <c r="E6" s="137">
        <v>1.21</v>
      </c>
      <c r="F6" s="137">
        <v>10.38</v>
      </c>
      <c r="G6" s="137">
        <v>-3.32</v>
      </c>
      <c r="H6" s="139">
        <v>-13.45</v>
      </c>
      <c r="I6" s="141">
        <v>-17.61</v>
      </c>
      <c r="J6" s="141">
        <v>-5.76</v>
      </c>
      <c r="K6" s="141">
        <v>0.91</v>
      </c>
      <c r="L6" s="141">
        <v>1332778192813.45</v>
      </c>
      <c r="M6" s="74"/>
    </row>
    <row r="7" spans="2:13" x14ac:dyDescent="0.25">
      <c r="B7" s="136" t="s">
        <v>135</v>
      </c>
      <c r="C7" s="136" t="s">
        <v>216</v>
      </c>
      <c r="D7" s="137">
        <v>-2.2400000000000002</v>
      </c>
      <c r="E7" s="137">
        <v>1.48</v>
      </c>
      <c r="F7" s="137">
        <v>10.49</v>
      </c>
      <c r="G7" s="137">
        <v>-3.98</v>
      </c>
      <c r="H7" s="139">
        <v>-14.17</v>
      </c>
      <c r="I7" s="141">
        <v>-16.670000000000002</v>
      </c>
      <c r="J7" s="141">
        <v>-3.99</v>
      </c>
      <c r="K7" s="141">
        <v>2.46</v>
      </c>
      <c r="L7" s="141">
        <v>4066886474513.0698</v>
      </c>
      <c r="M7" s="74"/>
    </row>
    <row r="8" spans="2:13" x14ac:dyDescent="0.25">
      <c r="B8" s="136" t="s">
        <v>2621</v>
      </c>
      <c r="C8" s="136" t="s">
        <v>1584</v>
      </c>
      <c r="D8" s="137">
        <v>-2.2000000000000002</v>
      </c>
      <c r="E8" s="137">
        <v>2.4500000000000002</v>
      </c>
      <c r="F8" s="137">
        <v>13.63</v>
      </c>
      <c r="G8" s="137">
        <v>-2.71</v>
      </c>
      <c r="H8" s="139">
        <v>-14.36</v>
      </c>
      <c r="I8" s="141">
        <v>-16.77</v>
      </c>
      <c r="J8" s="141">
        <v>-4.6500000000000004</v>
      </c>
      <c r="K8" s="141">
        <v>1.47</v>
      </c>
      <c r="L8" s="141">
        <v>107009126264.5</v>
      </c>
      <c r="M8" s="74"/>
    </row>
    <row r="9" spans="2:13" x14ac:dyDescent="0.25">
      <c r="B9" s="136" t="s">
        <v>118</v>
      </c>
      <c r="C9" s="136" t="s">
        <v>216</v>
      </c>
      <c r="D9" s="137">
        <v>-2.2400000000000002</v>
      </c>
      <c r="E9" s="137">
        <v>1.43</v>
      </c>
      <c r="F9" s="137">
        <v>11.32</v>
      </c>
      <c r="G9" s="137">
        <v>-4.2699999999999996</v>
      </c>
      <c r="H9" s="139">
        <v>-14.39</v>
      </c>
      <c r="I9" s="141">
        <v>-17.59</v>
      </c>
      <c r="J9" s="141">
        <v>-5.17</v>
      </c>
      <c r="K9" s="141">
        <v>1.75</v>
      </c>
      <c r="L9" s="141">
        <v>10492380567051.6</v>
      </c>
      <c r="M9" s="74"/>
    </row>
    <row r="10" spans="2:13" x14ac:dyDescent="0.25">
      <c r="B10" s="136" t="s">
        <v>2182</v>
      </c>
      <c r="C10" s="136" t="s">
        <v>224</v>
      </c>
      <c r="D10" s="137">
        <v>-2.0499999999999998</v>
      </c>
      <c r="E10" s="137">
        <v>2.5099999999999998</v>
      </c>
      <c r="F10" s="137">
        <v>13.1</v>
      </c>
      <c r="G10" s="137">
        <v>-4.34</v>
      </c>
      <c r="H10" s="139">
        <v>-14.78</v>
      </c>
      <c r="I10" s="141" t="s">
        <v>2622</v>
      </c>
      <c r="J10" s="141" t="s">
        <v>2622</v>
      </c>
      <c r="K10" s="141" t="s">
        <v>2275</v>
      </c>
      <c r="L10" s="141" t="s">
        <v>2623</v>
      </c>
    </row>
    <row r="11" spans="2:13" x14ac:dyDescent="0.25">
      <c r="B11" s="136" t="s">
        <v>15</v>
      </c>
      <c r="C11" s="136" t="s">
        <v>218</v>
      </c>
      <c r="D11" s="137">
        <v>-2.4700000000000002</v>
      </c>
      <c r="E11" s="137">
        <v>2.63</v>
      </c>
      <c r="F11" s="137">
        <v>13.91</v>
      </c>
      <c r="G11" s="137">
        <v>-4.33</v>
      </c>
      <c r="H11" s="139">
        <v>-15.25</v>
      </c>
      <c r="I11" s="141">
        <v>-18.010000000000002</v>
      </c>
      <c r="J11" s="141">
        <v>-5.57</v>
      </c>
      <c r="K11" s="141">
        <v>1.36</v>
      </c>
      <c r="L11" s="141">
        <v>542727486807.56</v>
      </c>
    </row>
    <row r="12" spans="2:13" x14ac:dyDescent="0.25">
      <c r="B12" s="136" t="s">
        <v>2179</v>
      </c>
      <c r="C12" s="136" t="s">
        <v>224</v>
      </c>
      <c r="D12" s="137">
        <v>-2.0699999999999998</v>
      </c>
      <c r="E12" s="137">
        <v>2.34</v>
      </c>
      <c r="F12" s="137">
        <v>12.53</v>
      </c>
      <c r="G12" s="137">
        <v>-5.28</v>
      </c>
      <c r="H12" s="139">
        <v>-15.89</v>
      </c>
      <c r="I12" s="141">
        <v>-18.53</v>
      </c>
      <c r="J12" s="141">
        <v>-4.5199999999999996</v>
      </c>
      <c r="K12" s="141">
        <v>0.69</v>
      </c>
      <c r="L12" s="141">
        <v>1073917960496.2</v>
      </c>
      <c r="M12" s="74"/>
    </row>
    <row r="13" spans="2:13" x14ac:dyDescent="0.25">
      <c r="B13" s="136" t="s">
        <v>22</v>
      </c>
      <c r="C13" s="136" t="s">
        <v>219</v>
      </c>
      <c r="D13" s="137">
        <v>-1.98</v>
      </c>
      <c r="E13" s="137">
        <v>1.44</v>
      </c>
      <c r="F13" s="137">
        <v>12.12</v>
      </c>
      <c r="G13" s="137">
        <v>-5.05</v>
      </c>
      <c r="H13" s="139">
        <v>-16.29</v>
      </c>
      <c r="I13" s="141">
        <v>-18.3</v>
      </c>
      <c r="J13" s="141">
        <v>-3.02</v>
      </c>
      <c r="K13" s="141">
        <v>2.86</v>
      </c>
      <c r="L13" s="141">
        <v>4580578134995.29</v>
      </c>
    </row>
    <row r="14" spans="2:13" x14ac:dyDescent="0.25">
      <c r="B14" s="136" t="s">
        <v>740</v>
      </c>
      <c r="C14" s="136" t="s">
        <v>226</v>
      </c>
      <c r="D14" s="137">
        <v>-2.56</v>
      </c>
      <c r="E14" s="137">
        <v>2.94</v>
      </c>
      <c r="F14" s="137">
        <v>14.49</v>
      </c>
      <c r="G14" s="137">
        <v>-4.3099999999999996</v>
      </c>
      <c r="H14" s="139">
        <v>-16.399999999999999</v>
      </c>
      <c r="I14" s="141">
        <v>-17.850000000000001</v>
      </c>
      <c r="J14" s="141">
        <v>-6.28</v>
      </c>
      <c r="K14" s="141">
        <v>0.26</v>
      </c>
      <c r="L14" s="141">
        <v>1336883373575.48</v>
      </c>
      <c r="M14" s="74"/>
    </row>
    <row r="15" spans="2:13" x14ac:dyDescent="0.25">
      <c r="B15" s="136" t="s">
        <v>2181</v>
      </c>
      <c r="C15" s="136" t="s">
        <v>224</v>
      </c>
      <c r="D15" s="137">
        <v>-1.89</v>
      </c>
      <c r="E15" s="137">
        <v>2.69</v>
      </c>
      <c r="F15" s="137">
        <v>13.52</v>
      </c>
      <c r="G15" s="137">
        <v>-5.12</v>
      </c>
      <c r="H15" s="139">
        <v>-16.79</v>
      </c>
      <c r="I15" s="141" t="s">
        <v>2622</v>
      </c>
      <c r="J15" s="141" t="s">
        <v>2622</v>
      </c>
      <c r="K15" s="141" t="s">
        <v>2275</v>
      </c>
      <c r="L15" s="141" t="s">
        <v>2623</v>
      </c>
    </row>
    <row r="16" spans="2:13" x14ac:dyDescent="0.25">
      <c r="B16" s="136" t="s">
        <v>141</v>
      </c>
      <c r="C16" s="136" t="s">
        <v>217</v>
      </c>
      <c r="D16" s="137">
        <v>-2.0299999999999998</v>
      </c>
      <c r="E16" s="137">
        <v>3.62</v>
      </c>
      <c r="F16" s="137">
        <v>18.75</v>
      </c>
      <c r="G16" s="137">
        <v>-0.51</v>
      </c>
      <c r="H16" s="139">
        <v>-17.07</v>
      </c>
      <c r="I16" s="141">
        <v>-21.31</v>
      </c>
      <c r="J16" s="141">
        <v>-5.36</v>
      </c>
      <c r="K16" s="141">
        <v>1.52</v>
      </c>
      <c r="L16" s="141">
        <v>313871993477.47998</v>
      </c>
      <c r="M16" s="74"/>
    </row>
    <row r="17" spans="2:13" x14ac:dyDescent="0.25">
      <c r="B17" s="136" t="s">
        <v>142</v>
      </c>
      <c r="C17" s="136" t="s">
        <v>223</v>
      </c>
      <c r="D17" s="137">
        <v>-2.2799999999999998</v>
      </c>
      <c r="E17" s="137">
        <v>2.54</v>
      </c>
      <c r="F17" s="137">
        <v>14.09</v>
      </c>
      <c r="G17" s="137">
        <v>-4.75</v>
      </c>
      <c r="H17" s="139">
        <v>-17.41</v>
      </c>
      <c r="I17" s="141">
        <v>-19.87</v>
      </c>
      <c r="J17" s="141">
        <v>-3.09</v>
      </c>
      <c r="K17" s="141">
        <v>2.61</v>
      </c>
      <c r="L17" s="141">
        <v>381367640577.75</v>
      </c>
    </row>
    <row r="18" spans="2:13" x14ac:dyDescent="0.25">
      <c r="B18" s="136" t="s">
        <v>18</v>
      </c>
      <c r="C18" s="136" t="s">
        <v>216</v>
      </c>
      <c r="D18" s="137">
        <v>-1.7</v>
      </c>
      <c r="E18" s="137">
        <v>1.78</v>
      </c>
      <c r="F18" s="137">
        <v>10.4</v>
      </c>
      <c r="G18" s="137">
        <v>-5.36</v>
      </c>
      <c r="H18" s="139">
        <v>-17.48</v>
      </c>
      <c r="I18" s="141">
        <v>-19.71</v>
      </c>
      <c r="J18" s="141">
        <v>-6.7</v>
      </c>
      <c r="K18" s="141">
        <v>-1.0900000000000001</v>
      </c>
      <c r="L18" s="141">
        <v>898516063598</v>
      </c>
      <c r="M18" s="74"/>
    </row>
    <row r="19" spans="2:13" x14ac:dyDescent="0.25">
      <c r="B19" s="136" t="s">
        <v>21</v>
      </c>
      <c r="C19" s="136" t="s">
        <v>217</v>
      </c>
      <c r="D19" s="137">
        <v>-2.19</v>
      </c>
      <c r="E19" s="137">
        <v>3</v>
      </c>
      <c r="F19" s="137">
        <v>13.38</v>
      </c>
      <c r="G19" s="137">
        <v>-5.9</v>
      </c>
      <c r="H19" s="139">
        <v>-17.559999999999999</v>
      </c>
      <c r="I19" s="141">
        <v>-20.04</v>
      </c>
      <c r="J19" s="141">
        <v>-6.73</v>
      </c>
      <c r="K19" s="141">
        <v>-0.59</v>
      </c>
      <c r="L19" s="141">
        <v>1049113367085.1801</v>
      </c>
    </row>
    <row r="20" spans="2:13" x14ac:dyDescent="0.25">
      <c r="B20" s="136" t="s">
        <v>26</v>
      </c>
      <c r="C20" s="136" t="s">
        <v>1040</v>
      </c>
      <c r="D20" s="137">
        <v>-1.87</v>
      </c>
      <c r="E20" s="137">
        <v>3.79</v>
      </c>
      <c r="F20" s="137">
        <v>19.14</v>
      </c>
      <c r="G20" s="137">
        <v>-1.54</v>
      </c>
      <c r="H20" s="139">
        <v>-17.78</v>
      </c>
      <c r="I20" s="141">
        <v>-20.43</v>
      </c>
      <c r="J20" s="141">
        <v>-6.02</v>
      </c>
      <c r="K20" s="141">
        <v>0.06</v>
      </c>
      <c r="L20" s="141">
        <v>424431927475</v>
      </c>
      <c r="M20" s="74"/>
    </row>
    <row r="21" spans="2:13" x14ac:dyDescent="0.25">
      <c r="B21" s="136" t="s">
        <v>19</v>
      </c>
      <c r="C21" s="136" t="s">
        <v>217</v>
      </c>
      <c r="D21" s="137">
        <v>-2.06</v>
      </c>
      <c r="E21" s="137">
        <v>2.34</v>
      </c>
      <c r="F21" s="137">
        <v>12.85</v>
      </c>
      <c r="G21" s="137">
        <v>-6.38</v>
      </c>
      <c r="H21" s="139">
        <v>-17.809999999999999</v>
      </c>
      <c r="I21" s="141">
        <v>-20.8</v>
      </c>
      <c r="J21" s="141">
        <v>-6.62</v>
      </c>
      <c r="K21" s="141">
        <v>0.17</v>
      </c>
      <c r="L21" s="141">
        <v>1153818589031.4299</v>
      </c>
    </row>
    <row r="22" spans="2:13" x14ac:dyDescent="0.25">
      <c r="B22" s="136" t="s">
        <v>20</v>
      </c>
      <c r="C22" s="136" t="s">
        <v>217</v>
      </c>
      <c r="D22" s="137">
        <v>-2.69</v>
      </c>
      <c r="E22" s="137">
        <v>2.84</v>
      </c>
      <c r="F22" s="137">
        <v>14.29</v>
      </c>
      <c r="G22" s="137">
        <v>-5.9</v>
      </c>
      <c r="H22" s="139">
        <v>-17.809999999999999</v>
      </c>
      <c r="I22" s="141">
        <v>-17.97</v>
      </c>
      <c r="J22" s="141">
        <v>-5.87</v>
      </c>
      <c r="K22" s="141">
        <v>1.21</v>
      </c>
      <c r="L22" s="141">
        <v>1001146084407.85</v>
      </c>
      <c r="M22" s="74"/>
    </row>
    <row r="23" spans="2:13" x14ac:dyDescent="0.25">
      <c r="B23" s="222" t="s">
        <v>139</v>
      </c>
      <c r="C23" s="136" t="s">
        <v>1040</v>
      </c>
      <c r="D23" s="137">
        <v>-1.89</v>
      </c>
      <c r="E23" s="137">
        <v>3.88</v>
      </c>
      <c r="F23" s="137">
        <v>19.75</v>
      </c>
      <c r="G23" s="137">
        <v>-1.92</v>
      </c>
      <c r="H23" s="139">
        <v>-17.84</v>
      </c>
      <c r="I23" s="141">
        <v>-19.989999999999998</v>
      </c>
      <c r="J23" s="141">
        <v>-5.12</v>
      </c>
      <c r="K23" s="141">
        <v>1.52</v>
      </c>
      <c r="L23" s="141">
        <v>203695320142.92999</v>
      </c>
    </row>
    <row r="24" spans="2:13" x14ac:dyDescent="0.25">
      <c r="B24" s="136" t="s">
        <v>137</v>
      </c>
      <c r="C24" s="136" t="s">
        <v>220</v>
      </c>
      <c r="D24" s="137">
        <v>-2.57</v>
      </c>
      <c r="E24" s="137">
        <v>2.41</v>
      </c>
      <c r="F24" s="137">
        <v>14.89</v>
      </c>
      <c r="G24" s="137">
        <v>-4.3099999999999996</v>
      </c>
      <c r="H24" s="139">
        <v>-17.899999999999999</v>
      </c>
      <c r="I24" s="141">
        <v>-19.3</v>
      </c>
      <c r="J24" s="141">
        <v>-5.33</v>
      </c>
      <c r="K24" s="141">
        <v>1.85</v>
      </c>
      <c r="L24" s="141">
        <v>3463753901938.1001</v>
      </c>
      <c r="M24" s="74"/>
    </row>
    <row r="25" spans="2:13" x14ac:dyDescent="0.25">
      <c r="B25" s="136" t="s">
        <v>2180</v>
      </c>
      <c r="C25" s="136" t="s">
        <v>224</v>
      </c>
      <c r="D25" s="137">
        <v>-1.91</v>
      </c>
      <c r="E25" s="137">
        <v>2.5099999999999998</v>
      </c>
      <c r="F25" s="137">
        <v>12.93</v>
      </c>
      <c r="G25" s="137">
        <v>-6.09</v>
      </c>
      <c r="H25" s="139">
        <v>-17.91</v>
      </c>
      <c r="I25" s="141">
        <v>-20.98</v>
      </c>
      <c r="J25" s="141">
        <v>-5.45</v>
      </c>
      <c r="K25" s="141">
        <v>1.84</v>
      </c>
      <c r="L25" s="141">
        <v>2824140870063.48</v>
      </c>
      <c r="M25" s="74"/>
    </row>
    <row r="26" spans="2:13" x14ac:dyDescent="0.25">
      <c r="B26" s="136" t="s">
        <v>2453</v>
      </c>
      <c r="C26" s="225" t="s">
        <v>1040</v>
      </c>
      <c r="D26" s="226">
        <v>-2.37</v>
      </c>
      <c r="E26" s="226">
        <v>3.18</v>
      </c>
      <c r="F26" s="226">
        <v>16.8</v>
      </c>
      <c r="G26" s="226">
        <v>-4.92</v>
      </c>
      <c r="H26" s="227">
        <v>-18.16</v>
      </c>
      <c r="I26" s="228">
        <v>-19.54</v>
      </c>
      <c r="J26" s="228">
        <v>-7.66</v>
      </c>
      <c r="K26" s="228">
        <v>-1.01</v>
      </c>
      <c r="L26" s="228">
        <v>2495923380709.7002</v>
      </c>
    </row>
    <row r="27" spans="2:13" x14ac:dyDescent="0.25">
      <c r="B27" s="136" t="s">
        <v>639</v>
      </c>
      <c r="C27" s="136" t="s">
        <v>221</v>
      </c>
      <c r="D27" s="137">
        <v>-2.13</v>
      </c>
      <c r="E27" s="137">
        <v>2.04</v>
      </c>
      <c r="F27" s="137">
        <v>11.45</v>
      </c>
      <c r="G27" s="137">
        <v>-4.47</v>
      </c>
      <c r="H27" s="139">
        <v>-18.18</v>
      </c>
      <c r="I27" s="141">
        <v>-21.32</v>
      </c>
      <c r="J27" s="141">
        <v>-6.18</v>
      </c>
      <c r="K27" s="141">
        <v>1.1399999999999999</v>
      </c>
      <c r="L27" s="141">
        <v>3086644234317</v>
      </c>
    </row>
    <row r="28" spans="2:13" x14ac:dyDescent="0.25">
      <c r="B28" s="144" t="s">
        <v>25</v>
      </c>
      <c r="C28" s="136" t="s">
        <v>220</v>
      </c>
      <c r="D28" s="137">
        <v>-2.34</v>
      </c>
      <c r="E28" s="137">
        <v>1.1399999999999999</v>
      </c>
      <c r="F28" s="137">
        <v>13.3</v>
      </c>
      <c r="G28" s="137">
        <v>-4.5199999999999996</v>
      </c>
      <c r="H28" s="139">
        <v>-19.37</v>
      </c>
      <c r="I28" s="141">
        <v>-23.79</v>
      </c>
      <c r="J28" s="141">
        <v>-6.19</v>
      </c>
      <c r="K28" s="141">
        <v>-0.49</v>
      </c>
      <c r="L28" s="141">
        <v>855821658469</v>
      </c>
    </row>
    <row r="29" spans="2:13" x14ac:dyDescent="0.25">
      <c r="B29" s="225" t="s">
        <v>138</v>
      </c>
      <c r="C29" s="136" t="s">
        <v>221</v>
      </c>
      <c r="D29" s="137">
        <v>-1.82</v>
      </c>
      <c r="E29" s="137">
        <v>3.04</v>
      </c>
      <c r="F29" s="137">
        <v>15.23</v>
      </c>
      <c r="G29" s="137">
        <v>-5.3</v>
      </c>
      <c r="H29" s="139">
        <v>-20.54</v>
      </c>
      <c r="I29" s="141">
        <v>-23.83</v>
      </c>
      <c r="J29" s="141">
        <v>-6.47</v>
      </c>
      <c r="K29" s="141">
        <v>0.79</v>
      </c>
      <c r="L29" s="141">
        <v>1885807914176</v>
      </c>
    </row>
    <row r="30" spans="2:13" x14ac:dyDescent="0.25">
      <c r="B30" s="136" t="s">
        <v>136</v>
      </c>
      <c r="C30" s="136" t="s">
        <v>222</v>
      </c>
      <c r="D30" s="137">
        <v>-2.04</v>
      </c>
      <c r="E30" s="137">
        <v>1.82</v>
      </c>
      <c r="F30" s="137">
        <v>18.5</v>
      </c>
      <c r="G30" s="137">
        <v>-6.26</v>
      </c>
      <c r="H30" s="139">
        <v>-21.07</v>
      </c>
      <c r="I30" s="141">
        <v>-27.25</v>
      </c>
      <c r="J30" s="141">
        <v>-7.91</v>
      </c>
      <c r="K30" s="141">
        <v>-0.94</v>
      </c>
      <c r="L30" s="116">
        <v>1205097719338.28</v>
      </c>
    </row>
    <row r="31" spans="2:13" x14ac:dyDescent="0.25">
      <c r="B31" s="136" t="s">
        <v>970</v>
      </c>
      <c r="C31" s="136" t="s">
        <v>722</v>
      </c>
      <c r="D31" s="137">
        <v>-2.35</v>
      </c>
      <c r="E31" s="137">
        <v>2.29</v>
      </c>
      <c r="F31" s="137">
        <v>12.14</v>
      </c>
      <c r="G31" s="137">
        <v>-12.79</v>
      </c>
      <c r="H31" s="139">
        <v>-28.83</v>
      </c>
      <c r="I31" s="141">
        <v>-31.13</v>
      </c>
      <c r="J31" s="141">
        <v>-11.62</v>
      </c>
      <c r="K31" s="141">
        <v>0.92</v>
      </c>
      <c r="L31" s="230">
        <v>1405673001245.95</v>
      </c>
    </row>
    <row r="32" spans="2:13" x14ac:dyDescent="0.25">
      <c r="B32"/>
      <c r="C32" s="78"/>
      <c r="D32" s="79"/>
      <c r="E32" s="79"/>
      <c r="F32" s="79"/>
      <c r="G32" s="79"/>
      <c r="H32" s="79"/>
    </row>
    <row r="33" spans="2:13" x14ac:dyDescent="0.25">
      <c r="B33" s="76" t="s">
        <v>143</v>
      </c>
      <c r="C33" s="76" t="s">
        <v>127</v>
      </c>
      <c r="D33" s="77" t="s">
        <v>128</v>
      </c>
      <c r="E33" s="77" t="s">
        <v>129</v>
      </c>
      <c r="F33" s="77" t="s">
        <v>130</v>
      </c>
      <c r="G33" s="77" t="s">
        <v>131</v>
      </c>
      <c r="H33" s="77" t="s">
        <v>1</v>
      </c>
      <c r="I33" s="77" t="s">
        <v>132</v>
      </c>
      <c r="J33" s="77" t="s">
        <v>133</v>
      </c>
      <c r="K33" s="77" t="s">
        <v>2083</v>
      </c>
      <c r="L33" s="224" t="s">
        <v>2620</v>
      </c>
      <c r="M33" s="74"/>
    </row>
    <row r="34" spans="2:13" x14ac:dyDescent="0.25">
      <c r="B34" s="109"/>
      <c r="C34" s="109"/>
      <c r="D34" s="110" t="s">
        <v>134</v>
      </c>
      <c r="E34" s="110" t="s">
        <v>134</v>
      </c>
      <c r="F34" s="110" t="s">
        <v>134</v>
      </c>
      <c r="G34" s="110" t="s">
        <v>134</v>
      </c>
      <c r="H34" s="110" t="s">
        <v>134</v>
      </c>
      <c r="I34" s="110" t="s">
        <v>134</v>
      </c>
      <c r="J34" s="110" t="s">
        <v>134</v>
      </c>
      <c r="K34" s="77" t="s">
        <v>134</v>
      </c>
      <c r="L34" s="110"/>
      <c r="M34" s="74"/>
    </row>
    <row r="35" spans="2:13" x14ac:dyDescent="0.25">
      <c r="B35" s="136" t="s">
        <v>35</v>
      </c>
      <c r="C35" s="225" t="s">
        <v>1040</v>
      </c>
      <c r="D35" s="226">
        <v>0.13</v>
      </c>
      <c r="E35" s="226">
        <v>0.61</v>
      </c>
      <c r="F35" s="226">
        <v>5.6</v>
      </c>
      <c r="G35" s="226">
        <v>5.5</v>
      </c>
      <c r="H35" s="227">
        <v>7.64</v>
      </c>
      <c r="I35" s="228">
        <v>11.37</v>
      </c>
      <c r="J35" s="228">
        <v>7.32</v>
      </c>
      <c r="K35" s="228">
        <v>10.9</v>
      </c>
      <c r="L35" s="228">
        <v>109100858531</v>
      </c>
      <c r="M35" s="74"/>
    </row>
    <row r="36" spans="2:13" x14ac:dyDescent="0.25">
      <c r="B36" s="225" t="s">
        <v>2455</v>
      </c>
      <c r="C36" s="136" t="s">
        <v>1040</v>
      </c>
      <c r="D36" s="137">
        <v>0.08</v>
      </c>
      <c r="E36" s="137">
        <v>1.02</v>
      </c>
      <c r="F36" s="137">
        <v>5.88</v>
      </c>
      <c r="G36" s="137">
        <v>4.83</v>
      </c>
      <c r="H36" s="139">
        <v>7.51</v>
      </c>
      <c r="I36" s="141">
        <v>11.17</v>
      </c>
      <c r="J36" s="141">
        <v>7.66</v>
      </c>
      <c r="K36" s="141">
        <v>11.61</v>
      </c>
      <c r="L36" s="141">
        <v>4073921078444.3599</v>
      </c>
      <c r="M36" s="74"/>
    </row>
    <row r="37" spans="2:13" x14ac:dyDescent="0.25">
      <c r="B37" s="225" t="s">
        <v>2270</v>
      </c>
      <c r="C37" s="136" t="s">
        <v>224</v>
      </c>
      <c r="D37" s="137">
        <v>0.14000000000000001</v>
      </c>
      <c r="E37" s="137">
        <v>1.1299999999999999</v>
      </c>
      <c r="F37" s="137">
        <v>5.81</v>
      </c>
      <c r="G37" s="137">
        <v>4.43</v>
      </c>
      <c r="H37" s="139">
        <v>6.71</v>
      </c>
      <c r="I37" s="141" t="s">
        <v>2622</v>
      </c>
      <c r="J37" s="141" t="s">
        <v>2622</v>
      </c>
      <c r="K37" s="141" t="s">
        <v>2275</v>
      </c>
      <c r="L37" s="141" t="s">
        <v>2623</v>
      </c>
      <c r="M37" s="74"/>
    </row>
    <row r="38" spans="2:13" x14ac:dyDescent="0.25">
      <c r="B38" s="134" t="s">
        <v>2269</v>
      </c>
      <c r="C38" s="136" t="s">
        <v>224</v>
      </c>
      <c r="D38" s="137">
        <v>0.13</v>
      </c>
      <c r="E38" s="137">
        <v>1.05</v>
      </c>
      <c r="F38" s="137">
        <v>5.57</v>
      </c>
      <c r="G38" s="137">
        <v>3.95</v>
      </c>
      <c r="H38" s="139">
        <v>6.07</v>
      </c>
      <c r="I38" s="141">
        <v>9.7899999999999991</v>
      </c>
      <c r="J38" s="141">
        <v>6.68</v>
      </c>
      <c r="K38" s="141">
        <v>10.8</v>
      </c>
      <c r="L38" s="141">
        <v>6237687263488.9697</v>
      </c>
      <c r="M38" s="74"/>
    </row>
    <row r="39" spans="2:13" x14ac:dyDescent="0.25">
      <c r="B39" s="225" t="s">
        <v>144</v>
      </c>
      <c r="C39" s="225" t="s">
        <v>221</v>
      </c>
      <c r="D39" s="226">
        <v>0.09</v>
      </c>
      <c r="E39" s="226">
        <v>-0.14000000000000001</v>
      </c>
      <c r="F39" s="226">
        <v>5.53</v>
      </c>
      <c r="G39" s="226">
        <v>4.5599999999999996</v>
      </c>
      <c r="H39" s="227">
        <v>6.01</v>
      </c>
      <c r="I39" s="228">
        <v>9.5299999999999994</v>
      </c>
      <c r="J39" s="228">
        <v>5.76</v>
      </c>
      <c r="K39" s="228">
        <v>9.73</v>
      </c>
      <c r="L39" s="228">
        <v>1102598169544</v>
      </c>
      <c r="M39" s="74"/>
    </row>
    <row r="40" spans="2:13" x14ac:dyDescent="0.25">
      <c r="B40" s="134" t="s">
        <v>145</v>
      </c>
      <c r="C40" s="225" t="s">
        <v>216</v>
      </c>
      <c r="D40" s="226">
        <v>0.1</v>
      </c>
      <c r="E40" s="226">
        <v>1.17</v>
      </c>
      <c r="F40" s="226">
        <v>5.39</v>
      </c>
      <c r="G40" s="226">
        <v>4.0999999999999996</v>
      </c>
      <c r="H40" s="227">
        <v>5.98</v>
      </c>
      <c r="I40" s="228">
        <v>9.44</v>
      </c>
      <c r="J40" s="228">
        <v>6.07</v>
      </c>
      <c r="K40" s="228">
        <v>9.6</v>
      </c>
      <c r="L40" s="228">
        <v>2197382237546.55</v>
      </c>
      <c r="M40" s="74"/>
    </row>
    <row r="41" spans="2:13" x14ac:dyDescent="0.25">
      <c r="B41" s="225" t="s">
        <v>2389</v>
      </c>
      <c r="C41" s="225" t="s">
        <v>217</v>
      </c>
      <c r="D41" s="226">
        <v>0.1</v>
      </c>
      <c r="E41" s="226">
        <v>1.0900000000000001</v>
      </c>
      <c r="F41" s="226">
        <v>4.8899999999999997</v>
      </c>
      <c r="G41" s="226">
        <v>4.1500000000000004</v>
      </c>
      <c r="H41" s="227">
        <v>5.89</v>
      </c>
      <c r="I41" s="228">
        <v>9.2100000000000009</v>
      </c>
      <c r="J41" s="228">
        <v>5.75</v>
      </c>
      <c r="K41" s="228">
        <v>9.1300000000000008</v>
      </c>
      <c r="L41" s="228">
        <v>1306546602803.3301</v>
      </c>
      <c r="M41" s="74"/>
    </row>
    <row r="42" spans="2:13" x14ac:dyDescent="0.25">
      <c r="B42" s="225" t="s">
        <v>2624</v>
      </c>
      <c r="C42" s="225" t="s">
        <v>1584</v>
      </c>
      <c r="D42" s="226">
        <v>0.04</v>
      </c>
      <c r="E42" s="226">
        <v>0.65</v>
      </c>
      <c r="F42" s="226">
        <v>4.97</v>
      </c>
      <c r="G42" s="226">
        <v>4.09</v>
      </c>
      <c r="H42" s="227">
        <v>5.67</v>
      </c>
      <c r="I42" s="228">
        <v>8.8699999999999992</v>
      </c>
      <c r="J42" s="228">
        <v>4.97</v>
      </c>
      <c r="K42" s="228">
        <v>8.59</v>
      </c>
      <c r="L42" s="228">
        <v>52847672794.949997</v>
      </c>
      <c r="M42" s="74"/>
    </row>
    <row r="43" spans="2:13" x14ac:dyDescent="0.25">
      <c r="B43" s="231" t="s">
        <v>2236</v>
      </c>
      <c r="C43" s="225" t="s">
        <v>224</v>
      </c>
      <c r="D43" s="226">
        <v>0.13</v>
      </c>
      <c r="E43" s="226">
        <v>0.97</v>
      </c>
      <c r="F43" s="226">
        <v>4.74</v>
      </c>
      <c r="G43" s="226">
        <v>3.17</v>
      </c>
      <c r="H43" s="227">
        <v>5.62</v>
      </c>
      <c r="I43" s="228">
        <v>8.8800000000000008</v>
      </c>
      <c r="J43" s="228">
        <v>6.3</v>
      </c>
      <c r="K43" s="228">
        <v>10.050000000000001</v>
      </c>
      <c r="L43" s="228">
        <v>68222728277.870003</v>
      </c>
      <c r="M43" s="74"/>
    </row>
    <row r="44" spans="2:13" x14ac:dyDescent="0.25">
      <c r="B44" s="225" t="s">
        <v>38</v>
      </c>
      <c r="C44" s="225" t="s">
        <v>222</v>
      </c>
      <c r="D44" s="226">
        <v>0.03</v>
      </c>
      <c r="E44" s="226">
        <v>0.02</v>
      </c>
      <c r="F44" s="226">
        <v>5.0599999999999996</v>
      </c>
      <c r="G44" s="226">
        <v>3.68</v>
      </c>
      <c r="H44" s="227">
        <v>5.35</v>
      </c>
      <c r="I44" s="228">
        <v>9</v>
      </c>
      <c r="J44" s="228">
        <v>5.21</v>
      </c>
      <c r="K44" s="228">
        <v>8.4700000000000006</v>
      </c>
      <c r="L44" s="228">
        <v>334225235172.15997</v>
      </c>
      <c r="M44" s="74"/>
    </row>
    <row r="45" spans="2:13" x14ac:dyDescent="0.25">
      <c r="B45" s="225" t="s">
        <v>2234</v>
      </c>
      <c r="C45" s="225" t="s">
        <v>224</v>
      </c>
      <c r="D45" s="226">
        <v>0.02</v>
      </c>
      <c r="E45" s="226">
        <v>0.64</v>
      </c>
      <c r="F45" s="226">
        <v>4.91</v>
      </c>
      <c r="G45" s="226">
        <v>3.61</v>
      </c>
      <c r="H45" s="227">
        <v>5.22</v>
      </c>
      <c r="I45" s="228">
        <v>8.75</v>
      </c>
      <c r="J45" s="228">
        <v>5.63</v>
      </c>
      <c r="K45" s="228">
        <v>9.44</v>
      </c>
      <c r="L45" s="228">
        <v>125468943749.44</v>
      </c>
      <c r="M45" s="74"/>
    </row>
    <row r="46" spans="2:13" x14ac:dyDescent="0.25">
      <c r="B46" s="231" t="s">
        <v>36</v>
      </c>
      <c r="C46" s="225" t="s">
        <v>226</v>
      </c>
      <c r="D46" s="226">
        <v>0.13</v>
      </c>
      <c r="E46" s="226">
        <v>0.8</v>
      </c>
      <c r="F46" s="226">
        <v>5.12</v>
      </c>
      <c r="G46" s="226">
        <v>3.19</v>
      </c>
      <c r="H46" s="227">
        <v>4.88</v>
      </c>
      <c r="I46" s="228">
        <v>8.4700000000000006</v>
      </c>
      <c r="J46" s="228">
        <v>5.79</v>
      </c>
      <c r="K46" s="228">
        <v>10.16</v>
      </c>
      <c r="L46" s="228">
        <v>278056199951.76001</v>
      </c>
      <c r="M46" s="74"/>
    </row>
    <row r="47" spans="2:13" x14ac:dyDescent="0.25">
      <c r="B47" s="225" t="s">
        <v>30</v>
      </c>
      <c r="C47" s="225" t="s">
        <v>222</v>
      </c>
      <c r="D47" s="226">
        <v>0.02</v>
      </c>
      <c r="E47" s="226">
        <v>-7.0000000000000007E-2</v>
      </c>
      <c r="F47" s="226">
        <v>3.82</v>
      </c>
      <c r="G47" s="226">
        <v>2.96</v>
      </c>
      <c r="H47" s="227">
        <v>4.17</v>
      </c>
      <c r="I47" s="228">
        <v>7.79</v>
      </c>
      <c r="J47" s="228">
        <v>5.59</v>
      </c>
      <c r="K47" s="228">
        <v>8.4</v>
      </c>
      <c r="L47" s="228">
        <v>166526826538.67001</v>
      </c>
      <c r="M47" s="74"/>
    </row>
    <row r="48" spans="2:13" x14ac:dyDescent="0.25">
      <c r="B48" s="225" t="s">
        <v>2235</v>
      </c>
      <c r="C48" s="225" t="s">
        <v>224</v>
      </c>
      <c r="D48" s="226">
        <v>0.02</v>
      </c>
      <c r="E48" s="226">
        <v>0.73</v>
      </c>
      <c r="F48" s="226">
        <v>2.76</v>
      </c>
      <c r="G48" s="226">
        <v>1.72</v>
      </c>
      <c r="H48" s="227">
        <v>3.45</v>
      </c>
      <c r="I48" s="228" t="s">
        <v>2622</v>
      </c>
      <c r="J48" s="228" t="s">
        <v>2622</v>
      </c>
      <c r="K48" s="228" t="s">
        <v>2275</v>
      </c>
      <c r="L48" s="228" t="s">
        <v>2623</v>
      </c>
      <c r="M48" s="74"/>
    </row>
    <row r="49" spans="2:13" x14ac:dyDescent="0.25">
      <c r="B49" s="225" t="s">
        <v>2261</v>
      </c>
      <c r="C49" s="225" t="s">
        <v>2105</v>
      </c>
      <c r="D49" s="226">
        <v>-0.05</v>
      </c>
      <c r="E49" s="226">
        <v>0.48</v>
      </c>
      <c r="F49" s="226">
        <v>1.56</v>
      </c>
      <c r="G49" s="226">
        <v>1.21</v>
      </c>
      <c r="H49" s="227">
        <v>3.28</v>
      </c>
      <c r="I49" s="228">
        <v>5.97</v>
      </c>
      <c r="J49" s="228">
        <v>5.98</v>
      </c>
      <c r="K49" s="228">
        <v>6.46</v>
      </c>
      <c r="L49" s="228">
        <v>46960699978.849998</v>
      </c>
      <c r="M49" s="74"/>
    </row>
    <row r="50" spans="2:13" x14ac:dyDescent="0.25">
      <c r="B50" s="225" t="s">
        <v>37</v>
      </c>
      <c r="C50" s="225" t="s">
        <v>217</v>
      </c>
      <c r="D50" s="226">
        <v>0.11</v>
      </c>
      <c r="E50" s="226">
        <v>0.79</v>
      </c>
      <c r="F50" s="226">
        <v>3.13</v>
      </c>
      <c r="G50" s="226">
        <v>0.65</v>
      </c>
      <c r="H50" s="227">
        <v>2.69</v>
      </c>
      <c r="I50" s="228">
        <v>3.52</v>
      </c>
      <c r="J50" s="228">
        <v>0.42</v>
      </c>
      <c r="K50" s="228">
        <v>3.92</v>
      </c>
      <c r="L50" s="228">
        <v>403455338441.82001</v>
      </c>
      <c r="M50" s="74"/>
    </row>
    <row r="51" spans="2:13" x14ac:dyDescent="0.25">
      <c r="B51" s="225" t="s">
        <v>33</v>
      </c>
      <c r="C51" s="225" t="s">
        <v>216</v>
      </c>
      <c r="D51" s="226">
        <v>0.12</v>
      </c>
      <c r="E51" s="226">
        <v>0.5</v>
      </c>
      <c r="F51" s="226">
        <v>5.48</v>
      </c>
      <c r="G51" s="226">
        <v>-0.37</v>
      </c>
      <c r="H51" s="227">
        <v>1.1200000000000001</v>
      </c>
      <c r="I51" s="228">
        <v>2.33</v>
      </c>
      <c r="J51" s="228">
        <v>-0.63</v>
      </c>
      <c r="K51" s="228">
        <v>1.57</v>
      </c>
      <c r="L51" s="228">
        <v>124772314777</v>
      </c>
      <c r="M51" s="74"/>
    </row>
    <row r="52" spans="2:13" x14ac:dyDescent="0.25">
      <c r="B52" s="225" t="s">
        <v>148</v>
      </c>
      <c r="C52" s="225" t="s">
        <v>216</v>
      </c>
      <c r="D52" s="226">
        <v>7.0000000000000007E-2</v>
      </c>
      <c r="E52" s="226">
        <v>0.39</v>
      </c>
      <c r="F52" s="226">
        <v>1.1599999999999999</v>
      </c>
      <c r="G52" s="226">
        <v>0.05</v>
      </c>
      <c r="H52" s="227">
        <v>0.69</v>
      </c>
      <c r="I52" s="228">
        <v>1.22</v>
      </c>
      <c r="J52" s="228">
        <v>-0.16</v>
      </c>
      <c r="K52" s="228">
        <v>0.4</v>
      </c>
      <c r="L52" s="228">
        <v>128467755933</v>
      </c>
      <c r="M52" s="74"/>
    </row>
    <row r="53" spans="2:13" x14ac:dyDescent="0.25">
      <c r="B53" s="225" t="s">
        <v>32</v>
      </c>
      <c r="C53" s="225" t="s">
        <v>220</v>
      </c>
      <c r="D53" s="226">
        <v>0.05</v>
      </c>
      <c r="E53" s="226">
        <v>-0.06</v>
      </c>
      <c r="F53" s="226">
        <v>2.17</v>
      </c>
      <c r="G53" s="226">
        <v>-0.45</v>
      </c>
      <c r="H53" s="227">
        <v>0.65</v>
      </c>
      <c r="I53" s="228">
        <v>1.73</v>
      </c>
      <c r="J53" s="228">
        <v>-0.42</v>
      </c>
      <c r="K53" s="228">
        <v>1.22</v>
      </c>
      <c r="L53" s="228">
        <v>283839354049</v>
      </c>
      <c r="M53" s="74"/>
    </row>
    <row r="54" spans="2:13" x14ac:dyDescent="0.25">
      <c r="B54" s="225" t="s">
        <v>893</v>
      </c>
      <c r="C54" s="225" t="s">
        <v>218</v>
      </c>
      <c r="D54" s="226">
        <v>0.01</v>
      </c>
      <c r="E54" s="226">
        <v>-0.47</v>
      </c>
      <c r="F54" s="226">
        <v>1.84</v>
      </c>
      <c r="G54" s="226">
        <v>-0.37</v>
      </c>
      <c r="H54" s="227">
        <v>0.62</v>
      </c>
      <c r="I54" s="228">
        <v>1.68</v>
      </c>
      <c r="J54" s="228">
        <v>-2.11</v>
      </c>
      <c r="K54" s="228">
        <v>0.27</v>
      </c>
      <c r="L54" s="228">
        <v>125773763250</v>
      </c>
      <c r="M54" s="74"/>
    </row>
    <row r="55" spans="2:13" x14ac:dyDescent="0.25">
      <c r="B55" s="225" t="s">
        <v>34</v>
      </c>
      <c r="C55" s="225" t="s">
        <v>226</v>
      </c>
      <c r="D55" s="226">
        <v>-0.02</v>
      </c>
      <c r="E55" s="226">
        <v>-0.49</v>
      </c>
      <c r="F55" s="226">
        <v>0.84</v>
      </c>
      <c r="G55" s="226">
        <v>-1.24</v>
      </c>
      <c r="H55" s="227">
        <v>-0.22</v>
      </c>
      <c r="I55" s="228">
        <v>0.56999999999999995</v>
      </c>
      <c r="J55" s="228">
        <v>-0.59</v>
      </c>
      <c r="K55" s="228">
        <v>1.25</v>
      </c>
      <c r="L55" s="228">
        <v>475319595834</v>
      </c>
      <c r="M55" s="74"/>
    </row>
    <row r="56" spans="2:13" x14ac:dyDescent="0.25">
      <c r="B56" s="225" t="s">
        <v>147</v>
      </c>
      <c r="C56" s="225" t="s">
        <v>218</v>
      </c>
      <c r="D56" s="226">
        <v>0.43</v>
      </c>
      <c r="E56" s="226">
        <v>-1.91</v>
      </c>
      <c r="F56" s="226">
        <v>1.38</v>
      </c>
      <c r="G56" s="226">
        <v>-1.9</v>
      </c>
      <c r="H56" s="227">
        <v>-0.31</v>
      </c>
      <c r="I56" s="228">
        <v>0.56000000000000005</v>
      </c>
      <c r="J56" s="228">
        <v>-1.84</v>
      </c>
      <c r="K56" s="228">
        <v>0.34</v>
      </c>
      <c r="L56" s="228">
        <v>245386889536.04999</v>
      </c>
      <c r="M56" s="74"/>
    </row>
    <row r="57" spans="2:13" x14ac:dyDescent="0.25">
      <c r="B57" s="71"/>
      <c r="C57" s="71"/>
      <c r="D57" s="82"/>
      <c r="E57" s="82"/>
      <c r="F57" s="82"/>
      <c r="G57" s="82"/>
      <c r="H57" s="116"/>
      <c r="I57" s="116"/>
      <c r="J57" s="116"/>
      <c r="K57" s="116"/>
      <c r="L57" s="116"/>
      <c r="M57" s="74"/>
    </row>
    <row r="58" spans="2:13" x14ac:dyDescent="0.25">
      <c r="B58" s="76" t="s">
        <v>149</v>
      </c>
      <c r="C58" s="76" t="s">
        <v>127</v>
      </c>
      <c r="D58" s="77" t="s">
        <v>128</v>
      </c>
      <c r="E58" s="77" t="s">
        <v>129</v>
      </c>
      <c r="F58" s="77" t="s">
        <v>130</v>
      </c>
      <c r="G58" s="77" t="s">
        <v>131</v>
      </c>
      <c r="H58" s="77" t="s">
        <v>1</v>
      </c>
      <c r="I58" s="77" t="s">
        <v>132</v>
      </c>
      <c r="J58" s="77" t="s">
        <v>133</v>
      </c>
      <c r="K58" s="77" t="s">
        <v>2083</v>
      </c>
      <c r="L58" s="224" t="s">
        <v>2620</v>
      </c>
      <c r="M58" s="74"/>
    </row>
    <row r="59" spans="2:13" x14ac:dyDescent="0.25">
      <c r="B59" s="76"/>
      <c r="C59" s="76"/>
      <c r="D59" s="77" t="s">
        <v>134</v>
      </c>
      <c r="E59" s="77" t="s">
        <v>134</v>
      </c>
      <c r="F59" s="77" t="s">
        <v>134</v>
      </c>
      <c r="G59" s="77" t="s">
        <v>134</v>
      </c>
      <c r="H59" s="77" t="s">
        <v>134</v>
      </c>
      <c r="I59" s="77" t="s">
        <v>134</v>
      </c>
      <c r="J59" s="77" t="s">
        <v>134</v>
      </c>
      <c r="K59" s="77" t="s">
        <v>134</v>
      </c>
      <c r="L59" s="77"/>
      <c r="M59" s="74"/>
    </row>
    <row r="60" spans="2:13" x14ac:dyDescent="0.25">
      <c r="B60" s="136" t="s">
        <v>105</v>
      </c>
      <c r="C60" s="136" t="s">
        <v>1040</v>
      </c>
      <c r="D60" s="137">
        <v>0.03</v>
      </c>
      <c r="E60" s="137">
        <v>0.43</v>
      </c>
      <c r="F60" s="137">
        <v>1.36</v>
      </c>
      <c r="G60" s="137">
        <v>2.5499999999999998</v>
      </c>
      <c r="H60" s="139">
        <v>3.56</v>
      </c>
      <c r="I60" s="141">
        <v>5.61</v>
      </c>
      <c r="J60" s="141">
        <v>5.67</v>
      </c>
      <c r="K60" s="141">
        <v>6.29</v>
      </c>
      <c r="L60" s="141">
        <v>3216209161830.9199</v>
      </c>
      <c r="M60" s="74"/>
    </row>
    <row r="61" spans="2:13" x14ac:dyDescent="0.25">
      <c r="B61" s="229" t="s">
        <v>104</v>
      </c>
      <c r="C61" s="136" t="s">
        <v>218</v>
      </c>
      <c r="D61" s="137">
        <v>0.04</v>
      </c>
      <c r="E61" s="137">
        <v>0.43</v>
      </c>
      <c r="F61" s="137">
        <v>1.29</v>
      </c>
      <c r="G61" s="137">
        <v>2.57</v>
      </c>
      <c r="H61" s="139">
        <v>3.47</v>
      </c>
      <c r="I61" s="141">
        <v>5.36</v>
      </c>
      <c r="J61" s="141">
        <v>5.88</v>
      </c>
      <c r="K61" s="141">
        <v>6.83</v>
      </c>
      <c r="L61" s="141">
        <v>4139897608462.3901</v>
      </c>
      <c r="M61" s="74"/>
    </row>
    <row r="62" spans="2:13" x14ac:dyDescent="0.25">
      <c r="B62" s="136" t="s">
        <v>2322</v>
      </c>
      <c r="C62" s="136" t="s">
        <v>224</v>
      </c>
      <c r="D62" s="137">
        <v>0.03</v>
      </c>
      <c r="E62" s="137">
        <v>0.38</v>
      </c>
      <c r="F62" s="137">
        <v>1.24</v>
      </c>
      <c r="G62" s="137">
        <v>2.4500000000000002</v>
      </c>
      <c r="H62" s="139">
        <v>3.45</v>
      </c>
      <c r="I62" s="141" t="s">
        <v>2622</v>
      </c>
      <c r="J62" s="141" t="s">
        <v>2622</v>
      </c>
      <c r="K62" s="141" t="s">
        <v>2275</v>
      </c>
      <c r="L62" s="141" t="s">
        <v>2623</v>
      </c>
      <c r="M62" s="74"/>
    </row>
    <row r="63" spans="2:13" x14ac:dyDescent="0.25">
      <c r="B63" s="136" t="s">
        <v>108</v>
      </c>
      <c r="C63" s="136" t="s">
        <v>226</v>
      </c>
      <c r="D63" s="137">
        <v>0.02</v>
      </c>
      <c r="E63" s="137">
        <v>0.39</v>
      </c>
      <c r="F63" s="137">
        <v>1.2</v>
      </c>
      <c r="G63" s="137">
        <v>2.56</v>
      </c>
      <c r="H63" s="139">
        <v>3.37</v>
      </c>
      <c r="I63" s="141">
        <v>5.26</v>
      </c>
      <c r="J63" s="141">
        <v>5.55</v>
      </c>
      <c r="K63" s="141">
        <v>6.39</v>
      </c>
      <c r="L63" s="141">
        <v>1309005377700.9099</v>
      </c>
      <c r="M63" s="74"/>
    </row>
    <row r="64" spans="2:13" x14ac:dyDescent="0.25">
      <c r="B64" s="136" t="s">
        <v>107</v>
      </c>
      <c r="C64" s="136" t="s">
        <v>219</v>
      </c>
      <c r="D64" s="137">
        <v>0.04</v>
      </c>
      <c r="E64" s="137">
        <v>0.4</v>
      </c>
      <c r="F64" s="137">
        <v>1.19</v>
      </c>
      <c r="G64" s="137">
        <v>2.42</v>
      </c>
      <c r="H64" s="139">
        <v>3.33</v>
      </c>
      <c r="I64" s="141">
        <v>5.26</v>
      </c>
      <c r="J64" s="141">
        <v>5.5</v>
      </c>
      <c r="K64" s="141">
        <v>6.22</v>
      </c>
      <c r="L64" s="141">
        <v>4769335060507</v>
      </c>
      <c r="M64" s="74"/>
    </row>
    <row r="65" spans="2:13" x14ac:dyDescent="0.25">
      <c r="B65" s="220" t="s">
        <v>109</v>
      </c>
      <c r="C65" s="136" t="s">
        <v>220</v>
      </c>
      <c r="D65" s="137">
        <v>0.04</v>
      </c>
      <c r="E65" s="137">
        <v>0.4</v>
      </c>
      <c r="F65" s="137">
        <v>1.17</v>
      </c>
      <c r="G65" s="137">
        <v>2.42</v>
      </c>
      <c r="H65" s="139">
        <v>3.31</v>
      </c>
      <c r="I65" s="141">
        <v>5.24</v>
      </c>
      <c r="J65" s="141">
        <v>5.27</v>
      </c>
      <c r="K65" s="141">
        <v>6</v>
      </c>
      <c r="L65" s="141">
        <v>11310084937232.6</v>
      </c>
      <c r="M65" s="74"/>
    </row>
    <row r="66" spans="2:13" x14ac:dyDescent="0.25">
      <c r="B66" s="229" t="s">
        <v>2199</v>
      </c>
      <c r="C66" s="225" t="s">
        <v>1056</v>
      </c>
      <c r="D66" s="226">
        <v>0.03</v>
      </c>
      <c r="E66" s="226">
        <v>0.4</v>
      </c>
      <c r="F66" s="226">
        <v>1.18</v>
      </c>
      <c r="G66" s="226">
        <v>2.3199999999999998</v>
      </c>
      <c r="H66" s="227">
        <v>3.22</v>
      </c>
      <c r="I66" s="228">
        <v>5.17</v>
      </c>
      <c r="J66" s="228">
        <v>5.52</v>
      </c>
      <c r="K66" s="228">
        <v>6.23</v>
      </c>
      <c r="L66" s="228" t="s">
        <v>2623</v>
      </c>
      <c r="M66" s="74"/>
    </row>
    <row r="67" spans="2:13" x14ac:dyDescent="0.25">
      <c r="B67" s="225" t="s">
        <v>2533</v>
      </c>
      <c r="C67" s="225" t="s">
        <v>224</v>
      </c>
      <c r="D67" s="226">
        <v>0.02</v>
      </c>
      <c r="E67" s="226">
        <v>0.32</v>
      </c>
      <c r="F67" s="226">
        <v>1.06</v>
      </c>
      <c r="G67" s="226">
        <v>2.11</v>
      </c>
      <c r="H67" s="227">
        <v>3</v>
      </c>
      <c r="I67" s="228">
        <v>4.93</v>
      </c>
      <c r="J67" s="228">
        <v>5.24</v>
      </c>
      <c r="K67" s="228">
        <v>5.99</v>
      </c>
      <c r="L67" s="228">
        <v>5982063524918.5596</v>
      </c>
      <c r="M67" s="74"/>
    </row>
    <row r="68" spans="2:13" x14ac:dyDescent="0.25">
      <c r="B68" s="225" t="s">
        <v>106</v>
      </c>
      <c r="C68" s="225" t="s">
        <v>216</v>
      </c>
      <c r="D68" s="226">
        <v>0.01</v>
      </c>
      <c r="E68" s="226">
        <v>0.23</v>
      </c>
      <c r="F68" s="226">
        <v>0.81</v>
      </c>
      <c r="G68" s="226">
        <v>1.66</v>
      </c>
      <c r="H68" s="227">
        <v>2.48</v>
      </c>
      <c r="I68" s="228">
        <v>4.4000000000000004</v>
      </c>
      <c r="J68" s="228">
        <v>4.57</v>
      </c>
      <c r="K68" s="228">
        <v>5.07</v>
      </c>
      <c r="L68" s="228">
        <v>806626134549.31995</v>
      </c>
      <c r="M68" s="74"/>
    </row>
    <row r="69" spans="2:13" x14ac:dyDescent="0.25">
      <c r="B69" s="71"/>
      <c r="C69" s="71"/>
      <c r="D69" s="82"/>
      <c r="E69" s="82"/>
      <c r="F69" s="82"/>
      <c r="G69" s="82"/>
      <c r="H69" s="117"/>
      <c r="I69" s="116"/>
      <c r="J69" s="116"/>
      <c r="K69" s="116"/>
      <c r="M69" s="74"/>
    </row>
    <row r="70" spans="2:13" x14ac:dyDescent="0.25">
      <c r="B70" s="76" t="s">
        <v>1954</v>
      </c>
      <c r="C70" s="76" t="s">
        <v>127</v>
      </c>
      <c r="D70" s="77" t="s">
        <v>128</v>
      </c>
      <c r="E70" s="77" t="s">
        <v>129</v>
      </c>
      <c r="F70" s="77" t="s">
        <v>130</v>
      </c>
      <c r="G70" s="77" t="s">
        <v>131</v>
      </c>
      <c r="H70" s="77" t="s">
        <v>1</v>
      </c>
      <c r="I70" s="77" t="s">
        <v>132</v>
      </c>
      <c r="J70" s="77" t="s">
        <v>133</v>
      </c>
      <c r="K70" s="77" t="s">
        <v>2083</v>
      </c>
      <c r="L70" s="224" t="s">
        <v>2620</v>
      </c>
      <c r="M70" s="74"/>
    </row>
    <row r="71" spans="2:13" x14ac:dyDescent="0.25">
      <c r="B71" s="76"/>
      <c r="C71" s="76"/>
      <c r="D71" s="77" t="s">
        <v>134</v>
      </c>
      <c r="E71" s="77" t="s">
        <v>134</v>
      </c>
      <c r="F71" s="77" t="s">
        <v>134</v>
      </c>
      <c r="G71" s="77" t="s">
        <v>134</v>
      </c>
      <c r="H71" s="77" t="s">
        <v>134</v>
      </c>
      <c r="I71" s="77" t="s">
        <v>134</v>
      </c>
      <c r="J71" s="77" t="s">
        <v>134</v>
      </c>
      <c r="K71" s="77" t="s">
        <v>134</v>
      </c>
      <c r="L71" s="77"/>
      <c r="M71" s="74"/>
    </row>
    <row r="72" spans="2:13" x14ac:dyDescent="0.25">
      <c r="B72" s="231" t="s">
        <v>2272</v>
      </c>
      <c r="C72" s="136" t="s">
        <v>224</v>
      </c>
      <c r="D72" s="137">
        <v>0.15</v>
      </c>
      <c r="E72" s="133">
        <v>1.69</v>
      </c>
      <c r="F72" s="133">
        <v>5.8</v>
      </c>
      <c r="G72" s="133">
        <v>5.01</v>
      </c>
      <c r="H72" s="139">
        <v>7.41</v>
      </c>
      <c r="I72" s="141" t="s">
        <v>2622</v>
      </c>
      <c r="J72" s="141" t="s">
        <v>2622</v>
      </c>
      <c r="K72" s="141" t="s">
        <v>2275</v>
      </c>
      <c r="L72" s="141" t="s">
        <v>2623</v>
      </c>
      <c r="M72" s="74"/>
    </row>
    <row r="73" spans="2:13" x14ac:dyDescent="0.25">
      <c r="B73" s="231" t="s">
        <v>942</v>
      </c>
      <c r="C73" s="136" t="s">
        <v>904</v>
      </c>
      <c r="D73" s="137">
        <v>0.18</v>
      </c>
      <c r="E73" s="133">
        <v>0.94</v>
      </c>
      <c r="F73" s="133">
        <v>5.49</v>
      </c>
      <c r="G73" s="133">
        <v>4.68</v>
      </c>
      <c r="H73" s="139">
        <v>7.15</v>
      </c>
      <c r="I73" s="141">
        <v>11.41</v>
      </c>
      <c r="J73" s="141">
        <v>8.4499999999999993</v>
      </c>
      <c r="K73" s="141">
        <v>8.5500000000000007</v>
      </c>
      <c r="L73" s="141">
        <v>670984082924.20996</v>
      </c>
      <c r="M73" s="74"/>
    </row>
    <row r="74" spans="2:13" x14ac:dyDescent="0.25">
      <c r="B74" s="231" t="s">
        <v>684</v>
      </c>
      <c r="C74" s="136" t="s">
        <v>218</v>
      </c>
      <c r="D74" s="137">
        <v>0.17</v>
      </c>
      <c r="E74" s="133">
        <v>1.3</v>
      </c>
      <c r="F74" s="133">
        <v>5.09</v>
      </c>
      <c r="G74" s="133">
        <v>4.45</v>
      </c>
      <c r="H74" s="139">
        <v>7.08</v>
      </c>
      <c r="I74" s="141">
        <v>11.22</v>
      </c>
      <c r="J74" s="141">
        <v>8.26</v>
      </c>
      <c r="K74" s="141">
        <v>10.35</v>
      </c>
      <c r="L74" s="141">
        <v>528274819778.90997</v>
      </c>
      <c r="M74" s="74"/>
    </row>
    <row r="75" spans="2:13" x14ac:dyDescent="0.25">
      <c r="B75" s="231" t="s">
        <v>972</v>
      </c>
      <c r="C75" s="136" t="s">
        <v>722</v>
      </c>
      <c r="D75" s="137">
        <v>0.15</v>
      </c>
      <c r="E75" s="133">
        <v>0.85</v>
      </c>
      <c r="F75" s="133">
        <v>5.28</v>
      </c>
      <c r="G75" s="133">
        <v>4.82</v>
      </c>
      <c r="H75" s="139">
        <v>7.04</v>
      </c>
      <c r="I75" s="141">
        <v>11.61</v>
      </c>
      <c r="J75" s="141">
        <v>8.9600000000000009</v>
      </c>
      <c r="K75" s="141">
        <v>9.66</v>
      </c>
      <c r="L75" s="141">
        <v>556960933430.63</v>
      </c>
      <c r="M75" s="74"/>
    </row>
    <row r="76" spans="2:13" x14ac:dyDescent="0.25">
      <c r="B76" s="229" t="s">
        <v>2271</v>
      </c>
      <c r="C76" s="136" t="s">
        <v>224</v>
      </c>
      <c r="D76" s="137">
        <v>0.14000000000000001</v>
      </c>
      <c r="E76" s="133">
        <v>1.61</v>
      </c>
      <c r="F76" s="133">
        <v>5.56</v>
      </c>
      <c r="G76" s="133">
        <v>4.54</v>
      </c>
      <c r="H76" s="139">
        <v>6.76</v>
      </c>
      <c r="I76" s="141">
        <v>10.15</v>
      </c>
      <c r="J76" s="141">
        <v>7.28</v>
      </c>
      <c r="K76" s="141" t="s">
        <v>2275</v>
      </c>
      <c r="L76" s="141">
        <v>516220095443.84998</v>
      </c>
      <c r="M76" s="74"/>
    </row>
    <row r="77" spans="2:13" x14ac:dyDescent="0.25">
      <c r="B77" s="231" t="s">
        <v>973</v>
      </c>
      <c r="C77" s="136" t="s">
        <v>722</v>
      </c>
      <c r="D77" s="137">
        <v>0.08</v>
      </c>
      <c r="E77" s="133">
        <v>0.23</v>
      </c>
      <c r="F77" s="133">
        <v>4.0999999999999996</v>
      </c>
      <c r="G77" s="133">
        <v>4.6500000000000004</v>
      </c>
      <c r="H77" s="139">
        <v>6.48</v>
      </c>
      <c r="I77" s="141">
        <v>10.59</v>
      </c>
      <c r="J77" s="141">
        <v>8.2899999999999991</v>
      </c>
      <c r="K77" s="141">
        <v>10.51</v>
      </c>
      <c r="L77" s="141">
        <v>119305099230.14</v>
      </c>
      <c r="M77" s="74"/>
    </row>
    <row r="78" spans="2:13" x14ac:dyDescent="0.25">
      <c r="B78" s="229" t="s">
        <v>746</v>
      </c>
      <c r="C78" s="136" t="s">
        <v>226</v>
      </c>
      <c r="D78" s="137">
        <v>0.05</v>
      </c>
      <c r="E78" s="133">
        <v>0.28000000000000003</v>
      </c>
      <c r="F78" s="133">
        <v>4.32</v>
      </c>
      <c r="G78" s="133">
        <v>3.29</v>
      </c>
      <c r="H78" s="139">
        <v>5.43</v>
      </c>
      <c r="I78" s="141">
        <v>10.06</v>
      </c>
      <c r="J78" s="141">
        <v>8.92</v>
      </c>
      <c r="K78" s="141" t="s">
        <v>2275</v>
      </c>
      <c r="L78" s="141">
        <v>344507840013.28998</v>
      </c>
      <c r="M78" s="74"/>
    </row>
    <row r="79" spans="2:13" x14ac:dyDescent="0.25">
      <c r="B79" s="71"/>
      <c r="C79" s="71"/>
      <c r="D79" s="82"/>
      <c r="E79" s="82"/>
      <c r="F79" s="82"/>
      <c r="G79" s="82"/>
      <c r="H79" s="117"/>
      <c r="I79" s="116"/>
      <c r="J79" s="116"/>
      <c r="K79" s="116"/>
      <c r="M79" s="74"/>
    </row>
    <row r="80" spans="2:13" x14ac:dyDescent="0.25">
      <c r="B80" s="223" t="s">
        <v>1955</v>
      </c>
      <c r="C80" s="223" t="s">
        <v>127</v>
      </c>
      <c r="D80" s="224" t="s">
        <v>128</v>
      </c>
      <c r="E80" s="224" t="s">
        <v>129</v>
      </c>
      <c r="F80" s="224" t="s">
        <v>130</v>
      </c>
      <c r="G80" s="224" t="s">
        <v>131</v>
      </c>
      <c r="H80" s="224" t="s">
        <v>1</v>
      </c>
      <c r="I80" s="224" t="s">
        <v>132</v>
      </c>
      <c r="J80" s="224" t="s">
        <v>133</v>
      </c>
      <c r="K80" s="224" t="s">
        <v>2083</v>
      </c>
      <c r="L80" s="224" t="s">
        <v>2620</v>
      </c>
      <c r="M80" s="74"/>
    </row>
    <row r="81" spans="2:13" x14ac:dyDescent="0.25">
      <c r="B81" s="223"/>
      <c r="C81" s="223"/>
      <c r="D81" s="224" t="s">
        <v>134</v>
      </c>
      <c r="E81" s="224" t="s">
        <v>134</v>
      </c>
      <c r="F81" s="224" t="s">
        <v>134</v>
      </c>
      <c r="G81" s="224" t="s">
        <v>134</v>
      </c>
      <c r="H81" s="224" t="s">
        <v>134</v>
      </c>
      <c r="I81" s="224" t="s">
        <v>134</v>
      </c>
      <c r="J81" s="224" t="s">
        <v>134</v>
      </c>
      <c r="K81" s="224" t="s">
        <v>134</v>
      </c>
      <c r="L81" s="224"/>
      <c r="M81" s="74"/>
    </row>
    <row r="82" spans="2:13" x14ac:dyDescent="0.25">
      <c r="B82" s="225" t="s">
        <v>1492</v>
      </c>
      <c r="C82" s="225" t="s">
        <v>223</v>
      </c>
      <c r="D82" s="226">
        <v>0.05</v>
      </c>
      <c r="E82" s="133">
        <v>0.49</v>
      </c>
      <c r="F82" s="133">
        <v>1.45</v>
      </c>
      <c r="G82" s="133">
        <v>2.96</v>
      </c>
      <c r="H82" s="227">
        <v>3.99</v>
      </c>
      <c r="I82" s="228">
        <v>6.1</v>
      </c>
      <c r="J82" s="228" t="s">
        <v>2622</v>
      </c>
      <c r="K82" s="228" t="s">
        <v>2625</v>
      </c>
      <c r="L82" s="228">
        <v>126955355189.49001</v>
      </c>
      <c r="M82" s="74"/>
    </row>
    <row r="83" spans="2:13" x14ac:dyDescent="0.25">
      <c r="B83" s="225" t="s">
        <v>784</v>
      </c>
      <c r="C83" s="225" t="s">
        <v>1402</v>
      </c>
      <c r="D83" s="226">
        <v>0.04</v>
      </c>
      <c r="E83" s="133">
        <v>0.45</v>
      </c>
      <c r="F83" s="133">
        <v>1.41</v>
      </c>
      <c r="G83" s="133">
        <v>2.88</v>
      </c>
      <c r="H83" s="227">
        <v>3.87</v>
      </c>
      <c r="I83" s="228">
        <v>5.82</v>
      </c>
      <c r="J83" s="228">
        <v>5.96</v>
      </c>
      <c r="K83" s="228" t="s">
        <v>2275</v>
      </c>
      <c r="L83" s="228">
        <v>225748245122.76001</v>
      </c>
    </row>
    <row r="84" spans="2:13" x14ac:dyDescent="0.25">
      <c r="B84" s="225" t="s">
        <v>2466</v>
      </c>
      <c r="C84" s="225" t="s">
        <v>218</v>
      </c>
      <c r="D84" s="226">
        <v>0.04</v>
      </c>
      <c r="E84" s="133">
        <v>0.43</v>
      </c>
      <c r="F84" s="133">
        <v>1.27</v>
      </c>
      <c r="G84" s="133">
        <v>2.56</v>
      </c>
      <c r="H84" s="227">
        <v>3.47</v>
      </c>
      <c r="I84" s="228">
        <v>5.41</v>
      </c>
      <c r="J84" s="228">
        <v>5.91</v>
      </c>
      <c r="K84" s="228">
        <v>6.45</v>
      </c>
      <c r="L84" s="228">
        <v>268556326883.04999</v>
      </c>
    </row>
    <row r="85" spans="2:13" x14ac:dyDescent="0.25">
      <c r="B85" s="225" t="s">
        <v>1523</v>
      </c>
      <c r="C85" s="225" t="s">
        <v>220</v>
      </c>
      <c r="D85" s="226">
        <v>0.03</v>
      </c>
      <c r="E85" s="133">
        <v>0.41</v>
      </c>
      <c r="F85" s="133">
        <v>1.23</v>
      </c>
      <c r="G85" s="133">
        <v>2.5099999999999998</v>
      </c>
      <c r="H85" s="227">
        <v>3.45</v>
      </c>
      <c r="I85" s="228">
        <v>5.5</v>
      </c>
      <c r="J85" s="228" t="s">
        <v>2622</v>
      </c>
      <c r="K85" s="228" t="s">
        <v>2275</v>
      </c>
      <c r="L85" s="228">
        <v>336225300904.08002</v>
      </c>
    </row>
    <row r="86" spans="2:13" x14ac:dyDescent="0.25">
      <c r="B86" s="225" t="s">
        <v>1212</v>
      </c>
      <c r="C86" s="225" t="s">
        <v>849</v>
      </c>
      <c r="D86" s="226">
        <v>0.03</v>
      </c>
      <c r="E86" s="133">
        <v>0.39</v>
      </c>
      <c r="F86" s="133">
        <v>1.25</v>
      </c>
      <c r="G86" s="133">
        <v>2.39</v>
      </c>
      <c r="H86" s="227">
        <v>3.39</v>
      </c>
      <c r="I86" s="228">
        <v>5.61</v>
      </c>
      <c r="J86" s="228">
        <v>6.06</v>
      </c>
      <c r="K86" s="228" t="s">
        <v>2275</v>
      </c>
      <c r="L86" s="228">
        <v>10928425242.26</v>
      </c>
    </row>
    <row r="87" spans="2:13" x14ac:dyDescent="0.25">
      <c r="B87" s="225" t="s">
        <v>209</v>
      </c>
      <c r="C87" s="225" t="s">
        <v>650</v>
      </c>
      <c r="D87" s="226">
        <v>0.03</v>
      </c>
      <c r="E87" s="133">
        <v>0.23</v>
      </c>
      <c r="F87" s="133">
        <v>0.96</v>
      </c>
      <c r="G87" s="133">
        <v>2.2200000000000002</v>
      </c>
      <c r="H87" s="227">
        <v>3.31</v>
      </c>
      <c r="I87" s="228">
        <v>5.34</v>
      </c>
      <c r="J87" s="228">
        <v>5.29</v>
      </c>
      <c r="K87" s="228">
        <v>6.18</v>
      </c>
      <c r="L87" s="228">
        <v>126473821036.12</v>
      </c>
    </row>
    <row r="88" spans="2:13" x14ac:dyDescent="0.25">
      <c r="B88" s="225" t="s">
        <v>1244</v>
      </c>
      <c r="C88" s="225" t="s">
        <v>954</v>
      </c>
      <c r="D88" s="226">
        <v>0.03</v>
      </c>
      <c r="E88" s="133">
        <v>0.33</v>
      </c>
      <c r="F88" s="133">
        <v>1.01</v>
      </c>
      <c r="G88" s="133">
        <v>2.19</v>
      </c>
      <c r="H88" s="227">
        <v>3.1</v>
      </c>
      <c r="I88" s="228">
        <v>4.9800000000000004</v>
      </c>
      <c r="J88" s="228">
        <v>5.17</v>
      </c>
      <c r="K88" s="228" t="s">
        <v>2625</v>
      </c>
      <c r="L88" s="228">
        <v>260541070904.25</v>
      </c>
    </row>
    <row r="89" spans="2:13" x14ac:dyDescent="0.25">
      <c r="B89" s="229" t="s">
        <v>2274</v>
      </c>
      <c r="C89" s="225" t="s">
        <v>224</v>
      </c>
      <c r="D89" s="226">
        <v>0.02</v>
      </c>
      <c r="E89" s="133">
        <v>0.33</v>
      </c>
      <c r="F89" s="133">
        <v>1.03</v>
      </c>
      <c r="G89" s="133">
        <v>2.0499999999999998</v>
      </c>
      <c r="H89" s="227">
        <v>2.84</v>
      </c>
      <c r="I89" s="228" t="s">
        <v>2622</v>
      </c>
      <c r="J89" s="228" t="s">
        <v>2622</v>
      </c>
      <c r="K89" s="228" t="s">
        <v>2275</v>
      </c>
      <c r="L89" s="228" t="s">
        <v>2623</v>
      </c>
    </row>
    <row r="90" spans="2:13" x14ac:dyDescent="0.25">
      <c r="B90" s="229" t="s">
        <v>2273</v>
      </c>
      <c r="C90" s="225" t="s">
        <v>224</v>
      </c>
      <c r="D90" s="226">
        <v>0.02</v>
      </c>
      <c r="E90" s="133">
        <v>0.28000000000000003</v>
      </c>
      <c r="F90" s="133">
        <v>0.86</v>
      </c>
      <c r="G90" s="133">
        <v>1.72</v>
      </c>
      <c r="H90" s="227">
        <v>2.38</v>
      </c>
      <c r="I90" s="228">
        <v>3.48</v>
      </c>
      <c r="J90" s="228" t="s">
        <v>2622</v>
      </c>
      <c r="K90" s="228" t="s">
        <v>2275</v>
      </c>
      <c r="L90" s="228">
        <v>1429604879186.3799</v>
      </c>
    </row>
    <row r="91" spans="2:13" x14ac:dyDescent="0.25">
      <c r="C91" s="71"/>
      <c r="D91" s="82"/>
      <c r="E91" s="82"/>
      <c r="F91" s="82"/>
      <c r="G91" s="82"/>
      <c r="H91" s="82"/>
    </row>
    <row r="92" spans="2:13" x14ac:dyDescent="0.25">
      <c r="B92" s="292" t="s">
        <v>1315</v>
      </c>
      <c r="C92" s="292" t="s">
        <v>127</v>
      </c>
      <c r="D92" s="293" t="s">
        <v>128</v>
      </c>
      <c r="E92" s="293" t="s">
        <v>129</v>
      </c>
      <c r="F92" s="293" t="s">
        <v>130</v>
      </c>
      <c r="G92" s="293" t="s">
        <v>131</v>
      </c>
      <c r="H92" s="293" t="s">
        <v>1</v>
      </c>
      <c r="I92" s="293" t="s">
        <v>132</v>
      </c>
      <c r="J92" s="293" t="s">
        <v>133</v>
      </c>
      <c r="K92" s="293" t="s">
        <v>2083</v>
      </c>
      <c r="L92" s="293" t="s">
        <v>2620</v>
      </c>
    </row>
    <row r="93" spans="2:13" x14ac:dyDescent="0.25">
      <c r="B93" s="292" t="s">
        <v>2597</v>
      </c>
      <c r="C93" s="292"/>
      <c r="D93" s="293" t="s">
        <v>134</v>
      </c>
      <c r="E93" s="293" t="s">
        <v>134</v>
      </c>
      <c r="F93" s="293" t="s">
        <v>134</v>
      </c>
      <c r="G93" s="293" t="s">
        <v>134</v>
      </c>
      <c r="H93" s="293" t="s">
        <v>134</v>
      </c>
      <c r="I93" s="293" t="s">
        <v>134</v>
      </c>
      <c r="J93" s="293" t="s">
        <v>134</v>
      </c>
      <c r="K93" s="293" t="s">
        <v>134</v>
      </c>
      <c r="L93" s="293"/>
    </row>
    <row r="94" spans="2:13" x14ac:dyDescent="0.25">
      <c r="B94" s="289" t="s">
        <v>2278</v>
      </c>
      <c r="C94" s="294" t="s">
        <v>224</v>
      </c>
      <c r="D94" s="295">
        <v>-1.0585</v>
      </c>
      <c r="E94" s="295">
        <v>2.2743000000000002</v>
      </c>
      <c r="F94" s="295">
        <v>20.187901</v>
      </c>
      <c r="G94" s="295">
        <v>22.188199999999998</v>
      </c>
      <c r="H94" s="296">
        <v>15.5808</v>
      </c>
      <c r="I94" s="298">
        <v>0</v>
      </c>
      <c r="J94" s="298">
        <v>0</v>
      </c>
      <c r="K94" s="298">
        <v>0</v>
      </c>
      <c r="L94" s="298">
        <v>0</v>
      </c>
    </row>
    <row r="95" spans="2:13" x14ac:dyDescent="0.25">
      <c r="B95" s="289" t="s">
        <v>2277</v>
      </c>
      <c r="C95" s="294" t="s">
        <v>224</v>
      </c>
      <c r="D95" s="295">
        <v>-1.0753999999999999</v>
      </c>
      <c r="E95" s="295">
        <v>2.0848</v>
      </c>
      <c r="F95" s="295">
        <v>19.472099</v>
      </c>
      <c r="G95" s="295">
        <v>20.782301</v>
      </c>
      <c r="H95" s="296">
        <v>13.8156</v>
      </c>
      <c r="I95" s="298">
        <v>23.938101</v>
      </c>
      <c r="J95" s="298">
        <v>3.7440666666666669</v>
      </c>
      <c r="K95" s="298">
        <v>0</v>
      </c>
      <c r="L95" s="298">
        <v>67347802.140000001</v>
      </c>
    </row>
    <row r="96" spans="2:13" x14ac:dyDescent="0.25">
      <c r="B96" s="289" t="s">
        <v>2276</v>
      </c>
      <c r="C96" s="294" t="s">
        <v>2105</v>
      </c>
      <c r="D96" s="295">
        <v>-1.4146000000000001</v>
      </c>
      <c r="E96" s="295">
        <v>2.2100000000000002E-2</v>
      </c>
      <c r="F96" s="295">
        <v>19.571898999999998</v>
      </c>
      <c r="G96" s="295">
        <v>15.8863</v>
      </c>
      <c r="H96" s="296">
        <v>6.7765000000000004</v>
      </c>
      <c r="I96" s="298">
        <v>19.104400999999999</v>
      </c>
      <c r="J96" s="298">
        <v>0.91610000000000003</v>
      </c>
      <c r="K96" s="298">
        <v>0</v>
      </c>
      <c r="L96" s="298">
        <v>16109448.26</v>
      </c>
    </row>
    <row r="97" spans="2:12" x14ac:dyDescent="0.25">
      <c r="B97" s="289" t="s">
        <v>2514</v>
      </c>
      <c r="C97" s="294" t="s">
        <v>633</v>
      </c>
      <c r="D97" s="295">
        <v>-0.17560000000000001</v>
      </c>
      <c r="E97" s="295">
        <v>1.4658</v>
      </c>
      <c r="F97" s="295">
        <v>12.8422</v>
      </c>
      <c r="G97" s="295">
        <v>10.588800000000001</v>
      </c>
      <c r="H97" s="296">
        <v>-0.40579999999999999</v>
      </c>
      <c r="I97" s="298">
        <v>9.8463999999999992</v>
      </c>
      <c r="J97" s="298">
        <v>-0.66846666666666665</v>
      </c>
      <c r="K97" s="298">
        <v>0</v>
      </c>
      <c r="L97" s="298">
        <v>7926337.0899999999</v>
      </c>
    </row>
    <row r="98" spans="2:12" x14ac:dyDescent="0.25">
      <c r="B98" s="289" t="s">
        <v>2626</v>
      </c>
      <c r="C98" s="294" t="s">
        <v>1040</v>
      </c>
      <c r="D98" s="295">
        <v>-0.93630000000000002</v>
      </c>
      <c r="E98" s="295">
        <v>3.8637999999999999</v>
      </c>
      <c r="F98" s="295">
        <v>10.930199999999999</v>
      </c>
      <c r="G98" s="295">
        <v>7.6639999999999997</v>
      </c>
      <c r="H98" s="296">
        <v>0</v>
      </c>
      <c r="I98" s="298">
        <v>0</v>
      </c>
      <c r="J98" s="298">
        <v>0</v>
      </c>
      <c r="K98" s="298">
        <v>0</v>
      </c>
      <c r="L98" s="298">
        <v>0</v>
      </c>
    </row>
    <row r="99" spans="2:12" x14ac:dyDescent="0.25">
      <c r="B99" s="289" t="s">
        <v>2627</v>
      </c>
      <c r="C99" s="294" t="s">
        <v>1040</v>
      </c>
      <c r="D99" s="295">
        <v>-0.92800000000000005</v>
      </c>
      <c r="E99" s="295">
        <v>3.7513000000000001</v>
      </c>
      <c r="F99" s="295">
        <v>10.79</v>
      </c>
      <c r="G99" s="295">
        <v>7.5381999999999998</v>
      </c>
      <c r="H99" s="296">
        <v>0</v>
      </c>
      <c r="I99" s="298">
        <v>0</v>
      </c>
      <c r="J99" s="298">
        <v>0</v>
      </c>
      <c r="K99" s="298">
        <v>0</v>
      </c>
      <c r="L99" s="298">
        <v>3044662.4</v>
      </c>
    </row>
    <row r="100" spans="2:12" x14ac:dyDescent="0.25">
      <c r="B100" s="289" t="s">
        <v>2628</v>
      </c>
      <c r="C100" s="294" t="s">
        <v>1040</v>
      </c>
      <c r="D100" s="295">
        <v>-0.9375</v>
      </c>
      <c r="E100" s="295">
        <v>3.7389000000000001</v>
      </c>
      <c r="F100" s="295">
        <v>10.7852</v>
      </c>
      <c r="G100" s="295">
        <v>7.5232999999999999</v>
      </c>
      <c r="H100" s="296">
        <v>0</v>
      </c>
      <c r="I100" s="298">
        <v>0</v>
      </c>
      <c r="J100" s="298">
        <v>0</v>
      </c>
      <c r="K100" s="298">
        <v>0</v>
      </c>
      <c r="L100" s="298">
        <v>0</v>
      </c>
    </row>
    <row r="101" spans="2:12" x14ac:dyDescent="0.25">
      <c r="B101" s="291"/>
      <c r="C101" s="291"/>
      <c r="D101" s="297"/>
      <c r="E101" s="297"/>
      <c r="F101" s="297"/>
      <c r="G101" s="297"/>
      <c r="H101" s="297"/>
      <c r="I101" s="289"/>
      <c r="J101" s="289"/>
      <c r="K101" s="289"/>
      <c r="L101" s="289"/>
    </row>
    <row r="102" spans="2:12" x14ac:dyDescent="0.25">
      <c r="B102" s="292" t="s">
        <v>1315</v>
      </c>
      <c r="C102" s="292" t="s">
        <v>127</v>
      </c>
      <c r="D102" s="293" t="s">
        <v>128</v>
      </c>
      <c r="E102" s="293" t="s">
        <v>129</v>
      </c>
      <c r="F102" s="293" t="s">
        <v>130</v>
      </c>
      <c r="G102" s="293" t="s">
        <v>131</v>
      </c>
      <c r="H102" s="293" t="s">
        <v>1</v>
      </c>
      <c r="I102" s="293" t="s">
        <v>132</v>
      </c>
      <c r="J102" s="293" t="s">
        <v>133</v>
      </c>
      <c r="K102" s="293" t="s">
        <v>2083</v>
      </c>
      <c r="L102" s="293" t="s">
        <v>2620</v>
      </c>
    </row>
    <row r="103" spans="2:12" x14ac:dyDescent="0.25">
      <c r="B103" s="292" t="s">
        <v>2598</v>
      </c>
      <c r="C103" s="292"/>
      <c r="D103" s="293" t="s">
        <v>134</v>
      </c>
      <c r="E103" s="293" t="s">
        <v>134</v>
      </c>
      <c r="F103" s="293" t="s">
        <v>134</v>
      </c>
      <c r="G103" s="293" t="s">
        <v>134</v>
      </c>
      <c r="H103" s="293" t="s">
        <v>134</v>
      </c>
      <c r="I103" s="293" t="s">
        <v>134</v>
      </c>
      <c r="J103" s="293" t="s">
        <v>134</v>
      </c>
      <c r="K103" s="293" t="s">
        <v>134</v>
      </c>
      <c r="L103" s="293"/>
    </row>
    <row r="104" spans="2:12" x14ac:dyDescent="0.25">
      <c r="B104" s="289" t="s">
        <v>2476</v>
      </c>
      <c r="C104" s="294" t="s">
        <v>217</v>
      </c>
      <c r="D104" s="295">
        <v>-0.88149999999999995</v>
      </c>
      <c r="E104" s="295">
        <v>6.7939999999999996</v>
      </c>
      <c r="F104" s="295">
        <v>18.3566</v>
      </c>
      <c r="G104" s="295">
        <v>19.382401000000002</v>
      </c>
      <c r="H104" s="296">
        <v>0</v>
      </c>
      <c r="I104" s="298">
        <v>0</v>
      </c>
      <c r="J104" s="298">
        <v>0</v>
      </c>
      <c r="K104" s="298">
        <v>0</v>
      </c>
      <c r="L104" s="298">
        <v>40654113.82</v>
      </c>
    </row>
    <row r="105" spans="2:12" x14ac:dyDescent="0.25">
      <c r="B105" s="289" t="s">
        <v>2534</v>
      </c>
      <c r="C105" s="294" t="s">
        <v>224</v>
      </c>
      <c r="D105" s="295">
        <v>-1.2664</v>
      </c>
      <c r="E105" s="295">
        <v>2.2235999999999998</v>
      </c>
      <c r="F105" s="295">
        <v>0</v>
      </c>
      <c r="G105" s="295">
        <v>0</v>
      </c>
      <c r="H105" s="296">
        <v>0</v>
      </c>
      <c r="I105" s="298">
        <v>0</v>
      </c>
      <c r="J105" s="298">
        <v>0</v>
      </c>
      <c r="K105" s="298">
        <v>0</v>
      </c>
      <c r="L105" s="298">
        <v>11989743.869999999</v>
      </c>
    </row>
  </sheetData>
  <conditionalFormatting sqref="C69:K69">
    <cfRule type="containsText" dxfId="383" priority="722" operator="containsText" text="PRU link ">
      <formula>NOT(ISERROR(SEARCH("PRU link ",C69)))</formula>
    </cfRule>
  </conditionalFormatting>
  <conditionalFormatting sqref="B32:H32 C79:K79">
    <cfRule type="containsText" dxfId="382" priority="483" operator="containsText" text="PRU link ">
      <formula>NOT(ISERROR(SEARCH("PRU link ",B32)))</formula>
    </cfRule>
  </conditionalFormatting>
  <conditionalFormatting sqref="B69 B79">
    <cfRule type="containsText" dxfId="381" priority="477" operator="containsText" text="Infovesta">
      <formula>NOT(ISERROR(SEARCH("Infovesta",#REF!)))</formula>
    </cfRule>
    <cfRule type="containsText" dxfId="380" priority="478" operator="containsText" text="eastspring">
      <formula>NOT(ISERROR(SEARCH("eastspring",#REF!)))</formula>
    </cfRule>
  </conditionalFormatting>
  <conditionalFormatting sqref="C91:H91">
    <cfRule type="containsText" dxfId="379" priority="414" operator="containsText" text="PRU link ">
      <formula>NOT(ISERROR(SEARCH("PRU link ",C91)))</formula>
    </cfRule>
  </conditionalFormatting>
  <conditionalFormatting sqref="C24:J25 L24:L25 C30:H31 L27:L31 C27:J29 C26">
    <cfRule type="containsText" dxfId="378" priority="200" operator="containsText" text="PRU link ">
      <formula>NOT(ISERROR(SEARCH("PRU link ",C24)))</formula>
    </cfRule>
  </conditionalFormatting>
  <conditionalFormatting sqref="B9:B23">
    <cfRule type="containsText" dxfId="377" priority="208" operator="containsText" text="Infovesta">
      <formula>NOT(ISERROR(SEARCH("Infovesta",B9)))</formula>
    </cfRule>
    <cfRule type="containsText" dxfId="376" priority="209" operator="containsText" text="eastspring">
      <formula>NOT(ISERROR(SEARCH("eastspring",B9)))</formula>
    </cfRule>
  </conditionalFormatting>
  <conditionalFormatting sqref="C9:J23 L9:L23">
    <cfRule type="containsText" dxfId="375" priority="207" operator="containsText" text="PRU link ">
      <formula>NOT(ISERROR(SEARCH("PRU link ",C9)))</formula>
    </cfRule>
  </conditionalFormatting>
  <conditionalFormatting sqref="K9:K23">
    <cfRule type="containsText" dxfId="374" priority="206" operator="containsText" text="PRU link ">
      <formula>NOT(ISERROR(SEARCH("PRU link ",K9)))</formula>
    </cfRule>
  </conditionalFormatting>
  <conditionalFormatting sqref="B24:B28">
    <cfRule type="containsText" dxfId="373" priority="204" operator="containsText" text="Infovesta">
      <formula>NOT(ISERROR(SEARCH("Infovesta",B24)))</formula>
    </cfRule>
    <cfRule type="containsText" dxfId="372" priority="205" operator="containsText" text="eastspring">
      <formula>NOT(ISERROR(SEARCH("eastspring",B24)))</formula>
    </cfRule>
  </conditionalFormatting>
  <conditionalFormatting sqref="B26:B27">
    <cfRule type="containsText" dxfId="371" priority="203" operator="containsText" text="Indeks Harga Saham Gabungan">
      <formula>NOT(ISERROR(SEARCH("Indeks Harga Saham Gabungan",B26)))</formula>
    </cfRule>
  </conditionalFormatting>
  <conditionalFormatting sqref="B29:B31">
    <cfRule type="containsText" dxfId="370" priority="201" operator="containsText" text="Infovesta">
      <formula>NOT(ISERROR(SEARCH("Infovesta",B29)))</formula>
    </cfRule>
    <cfRule type="containsText" dxfId="369" priority="202" operator="containsText" text="eastspring">
      <formula>NOT(ISERROR(SEARCH("eastspring",B29)))</formula>
    </cfRule>
  </conditionalFormatting>
  <conditionalFormatting sqref="K24:K25 K27:K29">
    <cfRule type="containsText" dxfId="368" priority="199" operator="containsText" text="PRU link ">
      <formula>NOT(ISERROR(SEARCH("PRU link ",K24)))</formula>
    </cfRule>
  </conditionalFormatting>
  <conditionalFormatting sqref="C36:J38 L36:L38 C35">
    <cfRule type="containsText" dxfId="367" priority="198" operator="containsText" text="PRU link ">
      <formula>NOT(ISERROR(SEARCH("PRU link ",C35)))</formula>
    </cfRule>
  </conditionalFormatting>
  <conditionalFormatting sqref="B35:B38">
    <cfRule type="containsText" dxfId="366" priority="196" operator="containsText" text="Infovesta">
      <formula>NOT(ISERROR(SEARCH("Infovesta",B35)))</formula>
    </cfRule>
    <cfRule type="containsText" dxfId="365" priority="197" operator="containsText" text="eastspring">
      <formula>NOT(ISERROR(SEARCH("eastspring",B35)))</formula>
    </cfRule>
  </conditionalFormatting>
  <conditionalFormatting sqref="K36:K38">
    <cfRule type="containsText" dxfId="364" priority="195" operator="containsText" text="PRU link ">
      <formula>NOT(ISERROR(SEARCH("PRU link ",K36)))</formula>
    </cfRule>
  </conditionalFormatting>
  <conditionalFormatting sqref="B60">
    <cfRule type="containsText" dxfId="363" priority="183" operator="containsText" text="Infovesta">
      <formula>NOT(ISERROR(SEARCH("Infovesta",#REF!)))</formula>
    </cfRule>
    <cfRule type="containsText" dxfId="362" priority="184" operator="containsText" text="eastspring">
      <formula>NOT(ISERROR(SEARCH("eastspring",#REF!)))</formula>
    </cfRule>
  </conditionalFormatting>
  <conditionalFormatting sqref="C60:J63 L60:L63 L65 C65:J65">
    <cfRule type="containsText" dxfId="361" priority="182" operator="containsText" text="PRU link ">
      <formula>NOT(ISERROR(SEARCH("PRU link ",C60)))</formula>
    </cfRule>
  </conditionalFormatting>
  <conditionalFormatting sqref="B62">
    <cfRule type="containsText" dxfId="360" priority="180" operator="containsText" text="Infovesta">
      <formula>NOT(ISERROR(SEARCH("Infovesta",B62)))</formula>
    </cfRule>
    <cfRule type="containsText" dxfId="359" priority="181" operator="containsText" text="eastspring">
      <formula>NOT(ISERROR(SEARCH("eastspring",B62)))</formula>
    </cfRule>
  </conditionalFormatting>
  <conditionalFormatting sqref="B62">
    <cfRule type="containsText" dxfId="358" priority="179" operator="containsText" text="Indeks Harga Saham Gabungan">
      <formula>NOT(ISERROR(SEARCH("Indeks Harga Saham Gabungan",B62)))</formula>
    </cfRule>
  </conditionalFormatting>
  <conditionalFormatting sqref="K60:K63 K65">
    <cfRule type="containsText" dxfId="357" priority="178" operator="containsText" text="PRU link ">
      <formula>NOT(ISERROR(SEARCH("PRU link ",K60)))</formula>
    </cfRule>
  </conditionalFormatting>
  <conditionalFormatting sqref="I30:J31">
    <cfRule type="containsText" dxfId="356" priority="146" operator="containsText" text="PRU link ">
      <formula>NOT(ISERROR(SEARCH("PRU link ",I30)))</formula>
    </cfRule>
  </conditionalFormatting>
  <conditionalFormatting sqref="K30:K31">
    <cfRule type="containsText" dxfId="355" priority="145" operator="containsText" text="PRU link ">
      <formula>NOT(ISERROR(SEARCH("PRU link ",K30)))</formula>
    </cfRule>
  </conditionalFormatting>
  <conditionalFormatting sqref="C57:J57 L57">
    <cfRule type="containsText" dxfId="354" priority="144" operator="containsText" text="PRU link ">
      <formula>NOT(ISERROR(SEARCH("PRU link ",C57)))</formula>
    </cfRule>
  </conditionalFormatting>
  <conditionalFormatting sqref="B57">
    <cfRule type="containsText" dxfId="353" priority="142" operator="containsText" text="Infovesta">
      <formula>NOT(ISERROR(SEARCH("Infovesta",B57)))</formula>
    </cfRule>
    <cfRule type="containsText" dxfId="352" priority="143" operator="containsText" text="eastspring">
      <formula>NOT(ISERROR(SEARCH("eastspring",B57)))</formula>
    </cfRule>
  </conditionalFormatting>
  <conditionalFormatting sqref="K57">
    <cfRule type="containsText" dxfId="351" priority="141" operator="containsText" text="PRU link ">
      <formula>NOT(ISERROR(SEARCH("PRU link ",K57)))</formula>
    </cfRule>
  </conditionalFormatting>
  <conditionalFormatting sqref="B63">
    <cfRule type="containsText" dxfId="350" priority="139" operator="containsText" text="Infovesta">
      <formula>NOT(ISERROR(SEARCH("Infovesta",B63)))</formula>
    </cfRule>
    <cfRule type="containsText" dxfId="349" priority="140" operator="containsText" text="eastspring">
      <formula>NOT(ISERROR(SEARCH("eastspring",B63)))</formula>
    </cfRule>
  </conditionalFormatting>
  <conditionalFormatting sqref="C5:L5">
    <cfRule type="containsText" dxfId="348" priority="138" operator="containsText" text="PRU link ">
      <formula>NOT(ISERROR(SEARCH("PRU link ",C5)))</formula>
    </cfRule>
  </conditionalFormatting>
  <conditionalFormatting sqref="B5">
    <cfRule type="containsText" dxfId="347" priority="136" operator="containsText" text="Infovesta">
      <formula>NOT(ISERROR(SEARCH("Infovesta",B5)))</formula>
    </cfRule>
    <cfRule type="containsText" dxfId="346" priority="137" operator="containsText" text="eastspring">
      <formula>NOT(ISERROR(SEARCH("eastspring",B5)))</formula>
    </cfRule>
  </conditionalFormatting>
  <conditionalFormatting sqref="C6:J6 L6">
    <cfRule type="containsText" dxfId="345" priority="135" operator="containsText" text="PRU link ">
      <formula>NOT(ISERROR(SEARCH("PRU link ",C6)))</formula>
    </cfRule>
  </conditionalFormatting>
  <conditionalFormatting sqref="K6">
    <cfRule type="containsText" dxfId="344" priority="134" operator="containsText" text="PRU link ">
      <formula>NOT(ISERROR(SEARCH("PRU link ",K6)))</formula>
    </cfRule>
  </conditionalFormatting>
  <conditionalFormatting sqref="C7:L7">
    <cfRule type="containsText" dxfId="343" priority="133" operator="containsText" text="PRU link ">
      <formula>NOT(ISERROR(SEARCH("PRU link ",C7)))</formula>
    </cfRule>
  </conditionalFormatting>
  <conditionalFormatting sqref="B7">
    <cfRule type="containsText" dxfId="342" priority="131" operator="containsText" text="Infovesta">
      <formula>NOT(ISERROR(SEARCH("Infovesta",B7)))</formula>
    </cfRule>
    <cfRule type="containsText" dxfId="341" priority="132" operator="containsText" text="eastspring">
      <formula>NOT(ISERROR(SEARCH("eastspring",B7)))</formula>
    </cfRule>
  </conditionalFormatting>
  <conditionalFormatting sqref="C8:J8 L8">
    <cfRule type="containsText" dxfId="340" priority="130" operator="containsText" text="PRU link ">
      <formula>NOT(ISERROR(SEARCH("PRU link ",C8)))</formula>
    </cfRule>
  </conditionalFormatting>
  <conditionalFormatting sqref="K8">
    <cfRule type="containsText" dxfId="339" priority="129" operator="containsText" text="PRU link ">
      <formula>NOT(ISERROR(SEARCH("PRU link ",K8)))</formula>
    </cfRule>
  </conditionalFormatting>
  <conditionalFormatting sqref="C72:J76 L72:L76 L78 C78:J78">
    <cfRule type="containsText" dxfId="338" priority="118" operator="containsText" text="PRU link ">
      <formula>NOT(ISERROR(SEARCH("PRU link ",C72)))</formula>
    </cfRule>
  </conditionalFormatting>
  <conditionalFormatting sqref="K72:K76 K78">
    <cfRule type="containsText" dxfId="337" priority="110" operator="containsText" text="PRU link ">
      <formula>NOT(ISERROR(SEARCH("PRU link ",K72)))</formula>
    </cfRule>
  </conditionalFormatting>
  <conditionalFormatting sqref="C77:J77 L77">
    <cfRule type="containsText" dxfId="336" priority="109" operator="containsText" text="PRU link ">
      <formula>NOT(ISERROR(SEARCH("PRU link ",C77)))</formula>
    </cfRule>
  </conditionalFormatting>
  <conditionalFormatting sqref="K77">
    <cfRule type="containsText" dxfId="335" priority="108" operator="containsText" text="PRU link ">
      <formula>NOT(ISERROR(SEARCH("PRU link ",K77)))</formula>
    </cfRule>
  </conditionalFormatting>
  <conditionalFormatting sqref="B8">
    <cfRule type="containsText" dxfId="334" priority="106" operator="containsText" text="Infovesta">
      <formula>NOT(ISERROR(SEARCH("Infovesta",B8)))</formula>
    </cfRule>
    <cfRule type="containsText" dxfId="333" priority="107" operator="containsText" text="eastspring">
      <formula>NOT(ISERROR(SEARCH("eastspring",B8)))</formula>
    </cfRule>
  </conditionalFormatting>
  <conditionalFormatting sqref="C99:L99">
    <cfRule type="containsText" dxfId="332" priority="105" operator="containsText" text="PRU link ">
      <formula>NOT(ISERROR(SEARCH("PRU link ",C99)))</formula>
    </cfRule>
  </conditionalFormatting>
  <conditionalFormatting sqref="B99">
    <cfRule type="containsText" dxfId="331" priority="103" operator="containsText" text="Infovesta">
      <formula>NOT(ISERROR(SEARCH("Infovesta",B99)))</formula>
    </cfRule>
    <cfRule type="containsText" dxfId="330" priority="104" operator="containsText" text="eastspring">
      <formula>NOT(ISERROR(SEARCH("eastspring",B99)))</formula>
    </cfRule>
  </conditionalFormatting>
  <conditionalFormatting sqref="C64:J64 L64">
    <cfRule type="containsText" dxfId="329" priority="97" operator="containsText" text="PRU link ">
      <formula>NOT(ISERROR(SEARCH("PRU link ",C64)))</formula>
    </cfRule>
  </conditionalFormatting>
  <conditionalFormatting sqref="K64">
    <cfRule type="containsText" dxfId="328" priority="96" operator="containsText" text="PRU link ">
      <formula>NOT(ISERROR(SEARCH("PRU link ",K64)))</formula>
    </cfRule>
  </conditionalFormatting>
  <conditionalFormatting sqref="B64">
    <cfRule type="containsText" dxfId="327" priority="94" operator="containsText" text="Infovesta">
      <formula>NOT(ISERROR(SEARCH("Infovesta",B64)))</formula>
    </cfRule>
    <cfRule type="containsText" dxfId="326" priority="95" operator="containsText" text="eastspring">
      <formula>NOT(ISERROR(SEARCH("eastspring",B64)))</formula>
    </cfRule>
  </conditionalFormatting>
  <conditionalFormatting sqref="B6">
    <cfRule type="containsText" dxfId="325" priority="84" operator="containsText" text="Infovesta">
      <formula>NOT(ISERROR(SEARCH("Infovesta",B6)))</formula>
    </cfRule>
    <cfRule type="containsText" dxfId="324" priority="85" operator="containsText" text="eastspring">
      <formula>NOT(ISERROR(SEARCH("eastspring",B6)))</formula>
    </cfRule>
  </conditionalFormatting>
  <conditionalFormatting sqref="B65">
    <cfRule type="containsText" dxfId="323" priority="68" operator="containsText" text="Infovesta">
      <formula>NOT(ISERROR(SEARCH("Infovesta",#REF!)))</formula>
    </cfRule>
    <cfRule type="containsText" dxfId="322" priority="69" operator="containsText" text="eastspring">
      <formula>NOT(ISERROR(SEARCH("eastspring",#REF!)))</formula>
    </cfRule>
  </conditionalFormatting>
  <conditionalFormatting sqref="D26">
    <cfRule type="containsText" dxfId="321" priority="61" operator="containsText" text="PRU link ">
      <formula>NOT(ISERROR(SEARCH("PRU link ",D26)))</formula>
    </cfRule>
  </conditionalFormatting>
  <conditionalFormatting sqref="E26">
    <cfRule type="containsText" dxfId="320" priority="60" operator="containsText" text="PRU link ">
      <formula>NOT(ISERROR(SEARCH("PRU link ",E26)))</formula>
    </cfRule>
  </conditionalFormatting>
  <conditionalFormatting sqref="F26:I26">
    <cfRule type="containsText" dxfId="319" priority="59" operator="containsText" text="PRU link ">
      <formula>NOT(ISERROR(SEARCH("PRU link ",F26)))</formula>
    </cfRule>
  </conditionalFormatting>
  <conditionalFormatting sqref="J26">
    <cfRule type="containsText" dxfId="318" priority="58" operator="containsText" text="PRU link ">
      <formula>NOT(ISERROR(SEARCH("PRU link ",J26)))</formula>
    </cfRule>
  </conditionalFormatting>
  <conditionalFormatting sqref="K26">
    <cfRule type="containsText" dxfId="317" priority="57" operator="containsText" text="PRU link ">
      <formula>NOT(ISERROR(SEARCH("PRU link ",K26)))</formula>
    </cfRule>
  </conditionalFormatting>
  <conditionalFormatting sqref="L26">
    <cfRule type="containsText" dxfId="316" priority="56" operator="containsText" text="PRU link ">
      <formula>NOT(ISERROR(SEARCH("PRU link ",L26)))</formula>
    </cfRule>
  </conditionalFormatting>
  <conditionalFormatting sqref="L35">
    <cfRule type="containsText" dxfId="315" priority="55" operator="containsText" text="PRU link ">
      <formula>NOT(ISERROR(SEARCH("PRU link ",L35)))</formula>
    </cfRule>
  </conditionalFormatting>
  <conditionalFormatting sqref="D35:J35">
    <cfRule type="containsText" dxfId="314" priority="54" operator="containsText" text="PRU link ">
      <formula>NOT(ISERROR(SEARCH("PRU link ",D35)))</formula>
    </cfRule>
  </conditionalFormatting>
  <conditionalFormatting sqref="K35">
    <cfRule type="containsText" dxfId="313" priority="53" operator="containsText" text="PRU link ">
      <formula>NOT(ISERROR(SEARCH("PRU link ",K35)))</formula>
    </cfRule>
  </conditionalFormatting>
  <conditionalFormatting sqref="C42:J56 L42:L56 C39:J40 L39:L40">
    <cfRule type="containsText" dxfId="312" priority="52" operator="containsText" text="PRU link ">
      <formula>NOT(ISERROR(SEARCH("PRU link ",C39)))</formula>
    </cfRule>
  </conditionalFormatting>
  <conditionalFormatting sqref="B39:B40 B42:B55">
    <cfRule type="containsText" dxfId="311" priority="50" operator="containsText" text="Infovesta">
      <formula>NOT(ISERROR(SEARCH("Infovesta",B39)))</formula>
    </cfRule>
    <cfRule type="containsText" dxfId="310" priority="51" operator="containsText" text="eastspring">
      <formula>NOT(ISERROR(SEARCH("eastspring",B39)))</formula>
    </cfRule>
  </conditionalFormatting>
  <conditionalFormatting sqref="B56">
    <cfRule type="containsText" dxfId="309" priority="48" operator="containsText" text="Infovesta">
      <formula>NOT(ISERROR(SEARCH("Infovesta",B56)))</formula>
    </cfRule>
    <cfRule type="containsText" dxfId="308" priority="49" operator="containsText" text="eastspring">
      <formula>NOT(ISERROR(SEARCH("eastspring",B56)))</formula>
    </cfRule>
  </conditionalFormatting>
  <conditionalFormatting sqref="K42:K56 K39:K40">
    <cfRule type="containsText" dxfId="307" priority="47" operator="containsText" text="PRU link ">
      <formula>NOT(ISERROR(SEARCH("PRU link ",K39)))</formula>
    </cfRule>
  </conditionalFormatting>
  <conditionalFormatting sqref="L41 C41:J41">
    <cfRule type="containsText" dxfId="306" priority="46" operator="containsText" text="PRU link ">
      <formula>NOT(ISERROR(SEARCH("PRU link ",C41)))</formula>
    </cfRule>
  </conditionalFormatting>
  <conditionalFormatting sqref="B41">
    <cfRule type="containsText" dxfId="305" priority="44" operator="containsText" text="Infovesta">
      <formula>NOT(ISERROR(SEARCH("Infovesta",B41)))</formula>
    </cfRule>
    <cfRule type="containsText" dxfId="304" priority="45" operator="containsText" text="eastspring">
      <formula>NOT(ISERROR(SEARCH("eastspring",B41)))</formula>
    </cfRule>
  </conditionalFormatting>
  <conditionalFormatting sqref="K41">
    <cfRule type="containsText" dxfId="303" priority="43" operator="containsText" text="PRU link ">
      <formula>NOT(ISERROR(SEARCH("PRU link ",K41)))</formula>
    </cfRule>
  </conditionalFormatting>
  <conditionalFormatting sqref="B66:B68">
    <cfRule type="containsText" dxfId="302" priority="41" operator="containsText" text="Infovesta">
      <formula>NOT(ISERROR(SEARCH("Infovesta",#REF!)))</formula>
    </cfRule>
    <cfRule type="containsText" dxfId="301" priority="42" operator="containsText" text="eastspring">
      <formula>NOT(ISERROR(SEARCH("eastspring",#REF!)))</formula>
    </cfRule>
  </conditionalFormatting>
  <conditionalFormatting sqref="L66:L68 C66:J68">
    <cfRule type="containsText" dxfId="300" priority="40" operator="containsText" text="PRU link ">
      <formula>NOT(ISERROR(SEARCH("PRU link ",C66)))</formula>
    </cfRule>
  </conditionalFormatting>
  <conditionalFormatting sqref="K66:K68">
    <cfRule type="containsText" dxfId="299" priority="39" operator="containsText" text="PRU link ">
      <formula>NOT(ISERROR(SEARCH("PRU link ",K66)))</formula>
    </cfRule>
  </conditionalFormatting>
  <conditionalFormatting sqref="C82:J82 L82 L84:L90 C84:J90">
    <cfRule type="containsText" dxfId="298" priority="38" operator="containsText" text="PRU link ">
      <formula>NOT(ISERROR(SEARCH("PRU link ",C82)))</formula>
    </cfRule>
  </conditionalFormatting>
  <conditionalFormatting sqref="B89:B90">
    <cfRule type="containsText" dxfId="297" priority="36" operator="containsText" text="Infovesta">
      <formula>NOT(ISERROR(SEARCH("Infovesta",#REF!)))</formula>
    </cfRule>
    <cfRule type="containsText" dxfId="296" priority="37" operator="containsText" text="eastspring">
      <formula>NOT(ISERROR(SEARCH("eastspring",#REF!)))</formula>
    </cfRule>
  </conditionalFormatting>
  <conditionalFormatting sqref="B88">
    <cfRule type="containsText" dxfId="295" priority="31" operator="containsText" text="Indeks Harga Saham Gabungan">
      <formula>NOT(ISERROR(SEARCH("Indeks Harga Saham Gabungan",B88)))</formula>
    </cfRule>
  </conditionalFormatting>
  <conditionalFormatting sqref="B84:B87">
    <cfRule type="containsText" dxfId="294" priority="34" operator="containsText" text="Infovesta">
      <formula>NOT(ISERROR(SEARCH("Infovesta",#REF!)))</formula>
    </cfRule>
    <cfRule type="containsText" dxfId="293" priority="35" operator="containsText" text="eastspring">
      <formula>NOT(ISERROR(SEARCH("eastspring",#REF!)))</formula>
    </cfRule>
  </conditionalFormatting>
  <conditionalFormatting sqref="B88">
    <cfRule type="containsText" dxfId="292" priority="32" operator="containsText" text="Infovesta">
      <formula>NOT(ISERROR(SEARCH("Infovesta",B88)))</formula>
    </cfRule>
    <cfRule type="containsText" dxfId="291" priority="33" operator="containsText" text="eastspring">
      <formula>NOT(ISERROR(SEARCH("eastspring",B88)))</formula>
    </cfRule>
  </conditionalFormatting>
  <conditionalFormatting sqref="B82">
    <cfRule type="containsText" dxfId="290" priority="29" operator="containsText" text="Infovesta">
      <formula>NOT(ISERROR(SEARCH("Infovesta",#REF!)))</formula>
    </cfRule>
    <cfRule type="containsText" dxfId="289" priority="30" operator="containsText" text="eastspring">
      <formula>NOT(ISERROR(SEARCH("eastspring",#REF!)))</formula>
    </cfRule>
  </conditionalFormatting>
  <conditionalFormatting sqref="K82 K84:K90">
    <cfRule type="containsText" dxfId="288" priority="28" operator="containsText" text="PRU link ">
      <formula>NOT(ISERROR(SEARCH("PRU link ",K82)))</formula>
    </cfRule>
  </conditionalFormatting>
  <conditionalFormatting sqref="C83:J83 L83">
    <cfRule type="containsText" dxfId="287" priority="27" operator="containsText" text="PRU link ">
      <formula>NOT(ISERROR(SEARCH("PRU link ",C83)))</formula>
    </cfRule>
  </conditionalFormatting>
  <conditionalFormatting sqref="B83">
    <cfRule type="containsText" dxfId="286" priority="25" operator="containsText" text="Infovesta">
      <formula>NOT(ISERROR(SEARCH("Infovesta",#REF!)))</formula>
    </cfRule>
    <cfRule type="containsText" dxfId="285" priority="26" operator="containsText" text="eastspring">
      <formula>NOT(ISERROR(SEARCH("eastspring",#REF!)))</formula>
    </cfRule>
  </conditionalFormatting>
  <conditionalFormatting sqref="K83">
    <cfRule type="containsText" dxfId="284" priority="24" operator="containsText" text="PRU link ">
      <formula>NOT(ISERROR(SEARCH("PRU link ",K83)))</formula>
    </cfRule>
  </conditionalFormatting>
  <conditionalFormatting sqref="C94:L96 C98:L98">
    <cfRule type="containsText" dxfId="283" priority="23" operator="containsText" text="PRU link ">
      <formula>NOT(ISERROR(SEARCH("PRU link ",C94)))</formula>
    </cfRule>
  </conditionalFormatting>
  <conditionalFormatting sqref="B94:B96 B98">
    <cfRule type="containsText" dxfId="282" priority="21" operator="containsText" text="Infovesta">
      <formula>NOT(ISERROR(SEARCH("Infovesta",B94)))</formula>
    </cfRule>
    <cfRule type="containsText" dxfId="281" priority="22" operator="containsText" text="eastspring">
      <formula>NOT(ISERROR(SEARCH("eastspring",B94)))</formula>
    </cfRule>
  </conditionalFormatting>
  <conditionalFormatting sqref="C97:L97">
    <cfRule type="containsText" dxfId="280" priority="20" operator="containsText" text="PRU link ">
      <formula>NOT(ISERROR(SEARCH("PRU link ",C97)))</formula>
    </cfRule>
  </conditionalFormatting>
  <conditionalFormatting sqref="B97">
    <cfRule type="containsText" dxfId="279" priority="18" operator="containsText" text="Infovesta">
      <formula>NOT(ISERROR(SEARCH("Infovesta",B97)))</formula>
    </cfRule>
    <cfRule type="containsText" dxfId="278" priority="19" operator="containsText" text="eastspring">
      <formula>NOT(ISERROR(SEARCH("eastspring",B97)))</formula>
    </cfRule>
  </conditionalFormatting>
  <conditionalFormatting sqref="B61">
    <cfRule type="containsText" dxfId="277" priority="16" operator="containsText" text="Infovesta">
      <formula>NOT(ISERROR(SEARCH("Infovesta",#REF!)))</formula>
    </cfRule>
    <cfRule type="containsText" dxfId="276" priority="17" operator="containsText" text="eastspring">
      <formula>NOT(ISERROR(SEARCH("eastspring",#REF!)))</formula>
    </cfRule>
  </conditionalFormatting>
  <conditionalFormatting sqref="C102:L103">
    <cfRule type="containsText" dxfId="275" priority="11" operator="containsText" text="PRU link ">
      <formula>NOT(ISERROR(SEARCH("PRU link ",C102)))</formula>
    </cfRule>
  </conditionalFormatting>
  <conditionalFormatting sqref="B102:B103">
    <cfRule type="containsText" dxfId="274" priority="9" operator="containsText" text="Infovesta">
      <formula>NOT(ISERROR(SEARCH("Infovesta",B102)))</formula>
    </cfRule>
    <cfRule type="containsText" dxfId="273" priority="10" operator="containsText" text="eastspring">
      <formula>NOT(ISERROR(SEARCH("eastspring",B102)))</formula>
    </cfRule>
  </conditionalFormatting>
  <conditionalFormatting sqref="B76 B78">
    <cfRule type="containsText" dxfId="272" priority="7" operator="containsText" text="Infovesta">
      <formula>NOT(ISERROR(SEARCH("Infovesta",#REF!)))</formula>
    </cfRule>
    <cfRule type="containsText" dxfId="271" priority="8" operator="containsText" text="eastspring">
      <formula>NOT(ISERROR(SEARCH("eastspring",#REF!)))</formula>
    </cfRule>
  </conditionalFormatting>
  <conditionalFormatting sqref="B72:B75">
    <cfRule type="containsText" dxfId="270" priority="5" operator="containsText" text="Infovesta">
      <formula>NOT(ISERROR(SEARCH("Infovesta",#REF!)))</formula>
    </cfRule>
    <cfRule type="containsText" dxfId="269" priority="6" operator="containsText" text="eastspring">
      <formula>NOT(ISERROR(SEARCH("eastspring",#REF!)))</formula>
    </cfRule>
  </conditionalFormatting>
  <conditionalFormatting sqref="B77">
    <cfRule type="containsText" dxfId="268" priority="3" operator="containsText" text="Infovesta">
      <formula>NOT(ISERROR(SEARCH("Infovesta",#REF!)))</formula>
    </cfRule>
    <cfRule type="containsText" dxfId="267" priority="4" operator="containsText" text="eastspring">
      <formula>NOT(ISERROR(SEARCH("eastspring",#REF!)))</formula>
    </cfRule>
  </conditionalFormatting>
  <conditionalFormatting sqref="B105">
    <cfRule type="containsText" dxfId="266" priority="1" operator="containsText" text="Infovesta">
      <formula>NOT(ISERROR(SEARCH("Infovesta",B105)))</formula>
    </cfRule>
    <cfRule type="containsText" dxfId="265" priority="2" operator="containsText" text="eastspring">
      <formula>NOT(ISERROR(SEARCH("eastspring",B105)))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3:R194"/>
  <sheetViews>
    <sheetView zoomScale="80" zoomScaleNormal="80" workbookViewId="0">
      <selection activeCell="E8" sqref="E8"/>
    </sheetView>
  </sheetViews>
  <sheetFormatPr defaultRowHeight="15" x14ac:dyDescent="0.25"/>
  <cols>
    <col min="1" max="1" width="8.140625" style="84" customWidth="1"/>
    <col min="2" max="2" width="60.140625" style="128" customWidth="1"/>
    <col min="3" max="4" width="8.42578125" style="126" bestFit="1" customWidth="1"/>
    <col min="5" max="7" width="9.28515625" style="126" bestFit="1" customWidth="1"/>
    <col min="8" max="8" width="8.42578125" style="126" bestFit="1" customWidth="1"/>
    <col min="9" max="9" width="7.85546875" style="127" bestFit="1" customWidth="1"/>
    <col min="10" max="10" width="5.5703125" style="143" bestFit="1" customWidth="1"/>
    <col min="11" max="11" width="7.28515625" style="127" bestFit="1" customWidth="1"/>
    <col min="12" max="12" width="7.7109375" style="162" bestFit="1" customWidth="1"/>
    <col min="13" max="13" width="7.5703125" style="162" bestFit="1" customWidth="1"/>
    <col min="14" max="242" width="9.140625" style="85"/>
    <col min="243" max="243" width="3.42578125" style="85" customWidth="1"/>
    <col min="244" max="244" width="60.7109375" style="85" customWidth="1"/>
    <col min="245" max="250" width="9.140625" style="85"/>
    <col min="251" max="253" width="9.7109375" style="85" customWidth="1"/>
    <col min="254" max="16384" width="9.140625" style="85"/>
  </cols>
  <sheetData>
    <row r="3" spans="1:18" ht="23.25" x14ac:dyDescent="0.25">
      <c r="B3" s="165" t="s">
        <v>2671</v>
      </c>
      <c r="J3" s="127"/>
      <c r="L3" s="130"/>
      <c r="M3" s="130"/>
    </row>
    <row r="4" spans="1:18" ht="16.5" x14ac:dyDescent="0.25">
      <c r="B4" s="145"/>
      <c r="J4" s="127"/>
      <c r="L4" s="130"/>
      <c r="M4" s="130"/>
    </row>
    <row r="5" spans="1:18" ht="25.5" x14ac:dyDescent="0.25">
      <c r="B5" s="299" t="s">
        <v>169</v>
      </c>
      <c r="C5" s="299" t="s">
        <v>4</v>
      </c>
      <c r="D5" s="299" t="s">
        <v>5</v>
      </c>
      <c r="E5" s="299" t="s">
        <v>6</v>
      </c>
      <c r="F5" s="299" t="s">
        <v>1</v>
      </c>
      <c r="G5" s="299" t="s">
        <v>7</v>
      </c>
      <c r="H5" s="299" t="s">
        <v>153</v>
      </c>
      <c r="I5" s="299" t="s">
        <v>1098</v>
      </c>
      <c r="J5" s="299" t="s">
        <v>1311</v>
      </c>
      <c r="K5" s="299" t="s">
        <v>1312</v>
      </c>
      <c r="L5" s="299" t="s">
        <v>1313</v>
      </c>
      <c r="M5" s="299" t="s">
        <v>1497</v>
      </c>
    </row>
    <row r="6" spans="1:18" s="87" customFormat="1" ht="16.5" customHeight="1" x14ac:dyDescent="0.25">
      <c r="A6" s="84"/>
      <c r="B6" s="196" t="s">
        <v>1498</v>
      </c>
      <c r="C6" s="195">
        <v>3.5990138888819501E-3</v>
      </c>
      <c r="D6" s="195">
        <v>1.09882919128281E-2</v>
      </c>
      <c r="E6" s="195">
        <v>2.2035434031208799E-2</v>
      </c>
      <c r="F6" s="195">
        <v>2.96585507178788E-2</v>
      </c>
      <c r="G6" s="300">
        <v>4.5902193469892903E-2</v>
      </c>
      <c r="H6" s="195">
        <v>4.7804802296089702E-2</v>
      </c>
      <c r="I6" s="195">
        <v>5.0132852071714799E-2</v>
      </c>
      <c r="J6" s="177" t="s">
        <v>1304</v>
      </c>
      <c r="K6" s="301" t="s">
        <v>1304</v>
      </c>
      <c r="L6" s="177" t="s">
        <v>1304</v>
      </c>
      <c r="M6" s="177" t="s">
        <v>1304</v>
      </c>
      <c r="O6" s="85"/>
      <c r="P6" s="85"/>
      <c r="Q6" s="85"/>
      <c r="R6" s="85"/>
    </row>
    <row r="7" spans="1:18" s="87" customFormat="1" ht="16.5" customHeight="1" x14ac:dyDescent="0.25">
      <c r="A7" s="86"/>
      <c r="B7" s="197" t="s">
        <v>170</v>
      </c>
      <c r="C7" s="161">
        <v>3.26745583309873E-3</v>
      </c>
      <c r="D7" s="161">
        <v>1.07174041267541E-2</v>
      </c>
      <c r="E7" s="161">
        <v>2.1021052275523599E-2</v>
      </c>
      <c r="F7" s="161">
        <v>2.99071160301605E-2</v>
      </c>
      <c r="G7" s="167">
        <v>4.9541971461811697E-2</v>
      </c>
      <c r="H7" s="161">
        <v>5.0560278171013301E-2</v>
      </c>
      <c r="I7" s="161">
        <v>5.4201853352139999E-2</v>
      </c>
      <c r="J7" s="171">
        <v>2</v>
      </c>
      <c r="K7" s="176">
        <v>1</v>
      </c>
      <c r="L7" s="171">
        <v>1</v>
      </c>
      <c r="M7" s="171">
        <v>1</v>
      </c>
    </row>
    <row r="8" spans="1:18" ht="16.5" customHeight="1" x14ac:dyDescent="0.25">
      <c r="A8" s="122"/>
      <c r="B8" s="199" t="s">
        <v>172</v>
      </c>
      <c r="C8" s="149">
        <v>3.3670853474703222E-3</v>
      </c>
      <c r="D8" s="149">
        <v>1.0192853072782171E-2</v>
      </c>
      <c r="E8" s="149">
        <v>2.1168886879552318E-2</v>
      </c>
      <c r="F8" s="149">
        <v>2.9129484105842707E-2</v>
      </c>
      <c r="G8" s="302">
        <v>4.6107718560931765E-2</v>
      </c>
      <c r="H8" s="149">
        <v>4.4253455774896144E-2</v>
      </c>
      <c r="I8" s="149">
        <v>4.797075162014286E-2</v>
      </c>
      <c r="J8" s="180">
        <v>1</v>
      </c>
      <c r="K8" s="303">
        <v>2</v>
      </c>
      <c r="L8" s="180">
        <v>3</v>
      </c>
      <c r="M8" s="180">
        <v>3</v>
      </c>
      <c r="N8" s="87"/>
      <c r="O8" s="123"/>
      <c r="P8" s="123"/>
      <c r="Q8" s="123"/>
      <c r="R8" s="123"/>
    </row>
    <row r="9" spans="1:18" ht="16.5" customHeight="1" thickBot="1" x14ac:dyDescent="0.3">
      <c r="A9" s="86"/>
      <c r="B9" s="199" t="s">
        <v>173</v>
      </c>
      <c r="C9" s="151">
        <v>2.8504064468450885E-3</v>
      </c>
      <c r="D9" s="151">
        <v>8.7991666076683295E-3</v>
      </c>
      <c r="E9" s="151">
        <v>1.8237687136636982E-2</v>
      </c>
      <c r="F9" s="151">
        <v>2.5940897542711783E-2</v>
      </c>
      <c r="G9" s="302">
        <v>4.4068541760438729E-2</v>
      </c>
      <c r="H9" s="151">
        <v>4.2335332330582176E-2</v>
      </c>
      <c r="I9" s="151">
        <v>4.3661354320140067E-2</v>
      </c>
      <c r="J9" s="180">
        <v>4</v>
      </c>
      <c r="K9" s="303">
        <v>3</v>
      </c>
      <c r="L9" s="180">
        <v>6</v>
      </c>
      <c r="M9" s="180">
        <v>6</v>
      </c>
      <c r="N9" s="87"/>
      <c r="O9" s="87"/>
      <c r="P9" s="87"/>
      <c r="Q9" s="87"/>
      <c r="R9" s="87"/>
    </row>
    <row r="10" spans="1:18" s="123" customFormat="1" ht="16.5" customHeight="1" x14ac:dyDescent="0.25">
      <c r="A10" s="84"/>
      <c r="B10" s="198" t="s">
        <v>106</v>
      </c>
      <c r="C10" s="149">
        <v>2.3163238414911635E-3</v>
      </c>
      <c r="D10" s="149">
        <v>8.1121612666967824E-3</v>
      </c>
      <c r="E10" s="149">
        <v>1.656432655989537E-2</v>
      </c>
      <c r="F10" s="149">
        <v>2.4810499968091593E-2</v>
      </c>
      <c r="G10" s="302">
        <v>4.3975729557931054E-2</v>
      </c>
      <c r="H10" s="149">
        <v>4.3788237979266231E-2</v>
      </c>
      <c r="I10" s="149">
        <v>4.6250883640350793E-2</v>
      </c>
      <c r="J10" s="180">
        <v>6</v>
      </c>
      <c r="K10" s="303">
        <v>4</v>
      </c>
      <c r="L10" s="180">
        <v>4</v>
      </c>
      <c r="M10" s="180">
        <v>4</v>
      </c>
      <c r="N10" s="87"/>
      <c r="O10" s="85"/>
      <c r="P10" s="85"/>
      <c r="Q10" s="85"/>
      <c r="R10" s="84"/>
    </row>
    <row r="11" spans="1:18" ht="15" customHeight="1" x14ac:dyDescent="0.25">
      <c r="B11" s="199" t="s">
        <v>171</v>
      </c>
      <c r="C11" s="149">
        <v>2.8721649614831257E-3</v>
      </c>
      <c r="D11" s="149">
        <v>9.0959959813563529E-3</v>
      </c>
      <c r="E11" s="149">
        <v>1.9019427169784553E-2</v>
      </c>
      <c r="F11" s="149">
        <v>2.5432681900860343E-2</v>
      </c>
      <c r="G11" s="302">
        <v>4.2663136317048211E-2</v>
      </c>
      <c r="H11" s="149">
        <v>4.5717559568528188E-2</v>
      </c>
      <c r="I11" s="149">
        <v>4.9204906578706575E-2</v>
      </c>
      <c r="J11" s="180">
        <v>3</v>
      </c>
      <c r="K11" s="303">
        <v>5</v>
      </c>
      <c r="L11" s="180">
        <v>2</v>
      </c>
      <c r="M11" s="180">
        <v>2</v>
      </c>
      <c r="N11" s="87"/>
    </row>
    <row r="12" spans="1:18" ht="10.5" customHeight="1" x14ac:dyDescent="0.25">
      <c r="B12" s="199" t="s">
        <v>1652</v>
      </c>
      <c r="C12" s="149">
        <v>2.6773370116057738E-3</v>
      </c>
      <c r="D12" s="149">
        <v>7.8783326008240451E-3</v>
      </c>
      <c r="E12" s="149">
        <v>1.7107684342870133E-2</v>
      </c>
      <c r="F12" s="149">
        <v>2.4315411755016614E-2</v>
      </c>
      <c r="G12" s="302">
        <v>4.0632172528096255E-2</v>
      </c>
      <c r="H12" s="149">
        <v>4.3336846299595555E-2</v>
      </c>
      <c r="I12" s="149">
        <v>4.585677826931378E-2</v>
      </c>
      <c r="J12" s="180">
        <v>5</v>
      </c>
      <c r="K12" s="303">
        <v>6</v>
      </c>
      <c r="L12" s="180">
        <v>5</v>
      </c>
      <c r="M12" s="180">
        <v>5</v>
      </c>
    </row>
    <row r="13" spans="1:18" s="87" customFormat="1" x14ac:dyDescent="0.25">
      <c r="A13" s="86"/>
      <c r="B13" s="128"/>
      <c r="C13" s="126"/>
      <c r="D13" s="126"/>
      <c r="E13" s="126"/>
      <c r="F13" s="126"/>
      <c r="G13" s="126"/>
      <c r="H13" s="126"/>
      <c r="I13" s="127"/>
      <c r="J13" s="127"/>
      <c r="K13" s="127"/>
      <c r="L13" s="130"/>
      <c r="M13" s="130"/>
    </row>
    <row r="14" spans="1:18" ht="24.75" customHeight="1" x14ac:dyDescent="0.25">
      <c r="B14" s="299" t="s">
        <v>159</v>
      </c>
      <c r="C14" s="299" t="s">
        <v>4</v>
      </c>
      <c r="D14" s="299" t="s">
        <v>5</v>
      </c>
      <c r="E14" s="299" t="s">
        <v>6</v>
      </c>
      <c r="F14" s="299" t="s">
        <v>1</v>
      </c>
      <c r="G14" s="299" t="s">
        <v>7</v>
      </c>
      <c r="H14" s="299" t="s">
        <v>153</v>
      </c>
      <c r="I14" s="299" t="s">
        <v>1098</v>
      </c>
      <c r="J14" s="299" t="s">
        <v>1311</v>
      </c>
      <c r="K14" s="299" t="s">
        <v>1312</v>
      </c>
      <c r="L14" s="299" t="s">
        <v>1313</v>
      </c>
      <c r="M14" s="299" t="s">
        <v>1497</v>
      </c>
    </row>
    <row r="15" spans="1:18" x14ac:dyDescent="0.25">
      <c r="B15" s="155" t="s">
        <v>1459</v>
      </c>
      <c r="C15" s="156">
        <v>8.4551193919346602E-4</v>
      </c>
      <c r="D15" s="156">
        <v>5.0254038065446802E-2</v>
      </c>
      <c r="E15" s="156">
        <v>4.86867395352477E-2</v>
      </c>
      <c r="F15" s="156">
        <v>7.3033182413790199E-2</v>
      </c>
      <c r="G15" s="300">
        <v>7.7582310585262396E-2</v>
      </c>
      <c r="H15" s="156">
        <v>6.9259177199537697E-2</v>
      </c>
      <c r="I15" s="156">
        <v>8.2085975752885093E-2</v>
      </c>
      <c r="J15" s="177" t="s">
        <v>1304</v>
      </c>
      <c r="K15" s="301" t="s">
        <v>1304</v>
      </c>
      <c r="L15" s="177" t="s">
        <v>1304</v>
      </c>
      <c r="M15" s="177" t="s">
        <v>1304</v>
      </c>
    </row>
    <row r="16" spans="1:18" x14ac:dyDescent="0.25">
      <c r="B16" s="148" t="s">
        <v>161</v>
      </c>
      <c r="C16" s="149">
        <v>-1.4840306863611596E-3</v>
      </c>
      <c r="D16" s="149">
        <v>4.786847298680863E-2</v>
      </c>
      <c r="E16" s="149">
        <v>6.1934989509691674E-2</v>
      </c>
      <c r="F16" s="149">
        <v>7.652056225410675E-2</v>
      </c>
      <c r="G16" s="302">
        <v>7.8542851546028913E-2</v>
      </c>
      <c r="H16" s="149">
        <v>5.5769533791204973E-2</v>
      </c>
      <c r="I16" s="149">
        <v>5.7472274362754705E-2</v>
      </c>
      <c r="J16" s="180">
        <v>5</v>
      </c>
      <c r="K16" s="303">
        <v>1</v>
      </c>
      <c r="L16" s="180">
        <v>2</v>
      </c>
      <c r="M16" s="180">
        <v>3</v>
      </c>
    </row>
    <row r="17" spans="1:13" ht="15.75" thickBot="1" x14ac:dyDescent="0.3">
      <c r="B17" s="150" t="s">
        <v>1650</v>
      </c>
      <c r="C17" s="151">
        <v>1.4958396958459907E-3</v>
      </c>
      <c r="D17" s="151">
        <v>6.017220334509954E-2</v>
      </c>
      <c r="E17" s="151">
        <v>4.2055771725032276E-2</v>
      </c>
      <c r="F17" s="151">
        <v>6.8348791596023917E-2</v>
      </c>
      <c r="G17" s="302">
        <v>6.4315283987415039E-2</v>
      </c>
      <c r="H17" s="151">
        <v>5.6447056499008275E-2</v>
      </c>
      <c r="I17" s="151">
        <v>5.6292947774225111E-2</v>
      </c>
      <c r="J17" s="180">
        <v>2</v>
      </c>
      <c r="K17" s="303">
        <v>2</v>
      </c>
      <c r="L17" s="180">
        <v>1</v>
      </c>
      <c r="M17" s="180">
        <v>4</v>
      </c>
    </row>
    <row r="18" spans="1:13" s="123" customFormat="1" ht="15.75" thickTop="1" x14ac:dyDescent="0.25">
      <c r="A18" s="122"/>
      <c r="B18" s="148" t="s">
        <v>162</v>
      </c>
      <c r="C18" s="149">
        <v>5.9676044330769784E-4</v>
      </c>
      <c r="D18" s="149">
        <v>4.203844275757973E-2</v>
      </c>
      <c r="E18" s="149">
        <v>3.9270376765395909E-2</v>
      </c>
      <c r="F18" s="149">
        <v>6.3519391083725951E-2</v>
      </c>
      <c r="G18" s="302">
        <v>6.429089590134196E-2</v>
      </c>
      <c r="H18" s="149">
        <v>5.3907711172033856E-2</v>
      </c>
      <c r="I18" s="149">
        <v>5.960328402875037E-2</v>
      </c>
      <c r="J18" s="180">
        <v>3</v>
      </c>
      <c r="K18" s="303">
        <v>3</v>
      </c>
      <c r="L18" s="180">
        <v>3</v>
      </c>
      <c r="M18" s="180">
        <v>2</v>
      </c>
    </row>
    <row r="19" spans="1:13" x14ac:dyDescent="0.25">
      <c r="B19" s="160" t="s">
        <v>160</v>
      </c>
      <c r="C19" s="161">
        <v>-2.5866125254431199E-3</v>
      </c>
      <c r="D19" s="161">
        <v>4.81888541931332E-2</v>
      </c>
      <c r="E19" s="161">
        <v>3.7578897837104601E-2</v>
      </c>
      <c r="F19" s="161">
        <v>5.72321359683459E-2</v>
      </c>
      <c r="G19" s="167">
        <v>5.8889440856656303E-2</v>
      </c>
      <c r="H19" s="161">
        <v>5.3607222058357398E-2</v>
      </c>
      <c r="I19" s="161">
        <v>6.8222448085344403E-2</v>
      </c>
      <c r="J19" s="172">
        <v>6</v>
      </c>
      <c r="K19" s="304">
        <v>4</v>
      </c>
      <c r="L19" s="172">
        <v>4</v>
      </c>
      <c r="M19" s="172">
        <v>1</v>
      </c>
    </row>
    <row r="20" spans="1:13" x14ac:dyDescent="0.25">
      <c r="B20" s="148" t="s">
        <v>988</v>
      </c>
      <c r="C20" s="149">
        <v>2.7281893126149814E-3</v>
      </c>
      <c r="D20" s="149">
        <v>3.0600426699177063E-2</v>
      </c>
      <c r="E20" s="149">
        <v>3.4826784184110782E-2</v>
      </c>
      <c r="F20" s="149">
        <v>4.5966344964117889E-2</v>
      </c>
      <c r="G20" s="302">
        <v>4.8626186193636345E-2</v>
      </c>
      <c r="H20" s="149">
        <v>4.3231990975180823E-2</v>
      </c>
      <c r="I20" s="149">
        <v>3.8321587624478237E-2</v>
      </c>
      <c r="J20" s="180">
        <v>1</v>
      </c>
      <c r="K20" s="303">
        <v>5</v>
      </c>
      <c r="L20" s="180">
        <v>5</v>
      </c>
      <c r="M20" s="180">
        <v>5</v>
      </c>
    </row>
    <row r="21" spans="1:13" s="87" customFormat="1" ht="9" customHeight="1" x14ac:dyDescent="0.25">
      <c r="A21" s="86"/>
      <c r="B21" s="148" t="s">
        <v>163</v>
      </c>
      <c r="C21" s="149">
        <v>8.7549246451157359E-5</v>
      </c>
      <c r="D21" s="149">
        <v>3.7975505117703978E-2</v>
      </c>
      <c r="E21" s="149">
        <v>1.8410143090942688E-2</v>
      </c>
      <c r="F21" s="149">
        <v>3.9081535192873718E-2</v>
      </c>
      <c r="G21" s="302">
        <v>3.0996157714226813E-2</v>
      </c>
      <c r="H21" s="149">
        <v>3.5457922720333324E-2</v>
      </c>
      <c r="I21" s="149">
        <v>3.0373496513328435E-2</v>
      </c>
      <c r="J21" s="180">
        <v>4</v>
      </c>
      <c r="K21" s="303">
        <v>6</v>
      </c>
      <c r="L21" s="180">
        <v>6</v>
      </c>
      <c r="M21" s="180">
        <v>6</v>
      </c>
    </row>
    <row r="22" spans="1:13" x14ac:dyDescent="0.25">
      <c r="B22" s="305"/>
      <c r="C22" s="306"/>
      <c r="D22" s="306"/>
      <c r="E22" s="306"/>
      <c r="F22" s="306"/>
      <c r="G22" s="306"/>
      <c r="H22" s="306"/>
      <c r="J22" s="127"/>
      <c r="L22" s="87"/>
      <c r="M22" s="87"/>
    </row>
    <row r="23" spans="1:13" ht="15.75" customHeight="1" x14ac:dyDescent="0.25">
      <c r="B23" s="299" t="s">
        <v>164</v>
      </c>
      <c r="C23" s="299" t="s">
        <v>4</v>
      </c>
      <c r="D23" s="299" t="s">
        <v>5</v>
      </c>
      <c r="E23" s="299" t="s">
        <v>6</v>
      </c>
      <c r="F23" s="299" t="s">
        <v>1</v>
      </c>
      <c r="G23" s="299" t="s">
        <v>7</v>
      </c>
      <c r="H23" s="299" t="s">
        <v>153</v>
      </c>
      <c r="I23" s="299" t="s">
        <v>1098</v>
      </c>
      <c r="J23" s="299" t="s">
        <v>1311</v>
      </c>
      <c r="K23" s="299" t="s">
        <v>1312</v>
      </c>
      <c r="L23" s="299" t="s">
        <v>1313</v>
      </c>
      <c r="M23" s="299" t="s">
        <v>1497</v>
      </c>
    </row>
    <row r="24" spans="1:13" x14ac:dyDescent="0.25">
      <c r="B24" s="196" t="s">
        <v>2279</v>
      </c>
      <c r="C24" s="195">
        <v>1.1578032004957399E-2</v>
      </c>
      <c r="D24" s="195">
        <v>5.3173594660630402E-2</v>
      </c>
      <c r="E24" s="195">
        <v>3.5558117814840098E-2</v>
      </c>
      <c r="F24" s="195">
        <v>5.6314434043500901E-2</v>
      </c>
      <c r="G24" s="300">
        <v>8.8543476049783396E-2</v>
      </c>
      <c r="H24" s="195">
        <v>5.4336378215466899E-2</v>
      </c>
      <c r="I24" s="195">
        <v>7.5586068913830601E-2</v>
      </c>
      <c r="J24" s="177" t="s">
        <v>1304</v>
      </c>
      <c r="K24" s="301" t="s">
        <v>1304</v>
      </c>
      <c r="L24" s="177" t="s">
        <v>1304</v>
      </c>
      <c r="M24" s="177" t="s">
        <v>1304</v>
      </c>
    </row>
    <row r="25" spans="1:13" x14ac:dyDescent="0.25">
      <c r="B25" s="199" t="s">
        <v>165</v>
      </c>
      <c r="C25" s="154">
        <v>1.0715756279312538E-2</v>
      </c>
      <c r="D25" s="154">
        <v>5.8069038023479846E-2</v>
      </c>
      <c r="E25" s="154">
        <v>4.783124752722645E-2</v>
      </c>
      <c r="F25" s="154">
        <v>7.4547822930235652E-2</v>
      </c>
      <c r="G25" s="164">
        <v>0.11131560155772635</v>
      </c>
      <c r="H25" s="154">
        <v>7.0596402310505235E-2</v>
      </c>
      <c r="I25" s="154">
        <v>9.3733415428320699E-2</v>
      </c>
      <c r="J25" s="180">
        <v>3</v>
      </c>
      <c r="K25" s="303">
        <v>1</v>
      </c>
      <c r="L25" s="180">
        <v>1</v>
      </c>
      <c r="M25" s="180">
        <v>1</v>
      </c>
    </row>
    <row r="26" spans="1:13" ht="16.5" customHeight="1" x14ac:dyDescent="0.25">
      <c r="B26" s="199" t="s">
        <v>145</v>
      </c>
      <c r="C26" s="149">
        <v>1.1690019530626872E-2</v>
      </c>
      <c r="D26" s="149">
        <v>5.3922220252865527E-2</v>
      </c>
      <c r="E26" s="149">
        <v>4.1021694410807941E-2</v>
      </c>
      <c r="F26" s="149">
        <v>5.9776474082875453E-2</v>
      </c>
      <c r="G26" s="302">
        <v>9.4364436673721741E-2</v>
      </c>
      <c r="H26" s="149">
        <v>5.7337804389354652E-2</v>
      </c>
      <c r="I26" s="149">
        <v>8.1562812888467784E-2</v>
      </c>
      <c r="J26" s="163">
        <v>1</v>
      </c>
      <c r="K26" s="179">
        <v>2</v>
      </c>
      <c r="L26" s="163">
        <v>3</v>
      </c>
      <c r="M26" s="163">
        <v>3</v>
      </c>
    </row>
    <row r="27" spans="1:13" ht="15.75" customHeight="1" x14ac:dyDescent="0.25">
      <c r="B27" s="197" t="s">
        <v>166</v>
      </c>
      <c r="C27" s="147">
        <v>1.06032746420419E-2</v>
      </c>
      <c r="D27" s="147">
        <v>5.4205863996836801E-2</v>
      </c>
      <c r="E27" s="147">
        <v>4.0336389169248803E-2</v>
      </c>
      <c r="F27" s="147">
        <v>5.9908242865660502E-2</v>
      </c>
      <c r="G27" s="307">
        <v>9.3816164866106694E-2</v>
      </c>
      <c r="H27" s="147">
        <v>6.1019611052591301E-2</v>
      </c>
      <c r="I27" s="147">
        <v>8.4315585117139102E-2</v>
      </c>
      <c r="J27" s="172">
        <v>4</v>
      </c>
      <c r="K27" s="304">
        <v>3</v>
      </c>
      <c r="L27" s="172">
        <v>2</v>
      </c>
      <c r="M27" s="172">
        <v>2</v>
      </c>
    </row>
    <row r="28" spans="1:13" x14ac:dyDescent="0.25">
      <c r="B28" s="199" t="s">
        <v>1651</v>
      </c>
      <c r="C28" s="149">
        <v>7.3627921854626521E-3</v>
      </c>
      <c r="D28" s="149">
        <v>5.0835120917501087E-2</v>
      </c>
      <c r="E28" s="149">
        <v>3.9387417177137563E-2</v>
      </c>
      <c r="F28" s="149">
        <v>5.756687776022007E-2</v>
      </c>
      <c r="G28" s="302">
        <v>8.9999248426664957E-2</v>
      </c>
      <c r="H28" s="149">
        <v>5.3025940331706822E-2</v>
      </c>
      <c r="I28" s="149">
        <v>7.7264067528724389E-2</v>
      </c>
      <c r="J28" s="163">
        <v>6</v>
      </c>
      <c r="K28" s="179">
        <v>4</v>
      </c>
      <c r="L28" s="163">
        <v>5</v>
      </c>
      <c r="M28" s="163">
        <v>5</v>
      </c>
    </row>
    <row r="29" spans="1:13" ht="16.5" customHeight="1" x14ac:dyDescent="0.25">
      <c r="B29" s="199" t="s">
        <v>167</v>
      </c>
      <c r="C29" s="149">
        <v>7.4652897128204554E-3</v>
      </c>
      <c r="D29" s="149">
        <v>4.7359518887427177E-2</v>
      </c>
      <c r="E29" s="149">
        <v>3.7418952258849281E-2</v>
      </c>
      <c r="F29" s="149">
        <v>5.3918069465160867E-2</v>
      </c>
      <c r="G29" s="302">
        <v>8.7163664039081157E-2</v>
      </c>
      <c r="H29" s="149">
        <v>5.3282646094186203E-2</v>
      </c>
      <c r="I29" s="149">
        <v>7.8487372267223243E-2</v>
      </c>
      <c r="J29" s="163">
        <v>5</v>
      </c>
      <c r="K29" s="179">
        <v>5</v>
      </c>
      <c r="L29" s="163">
        <v>4</v>
      </c>
      <c r="M29" s="163">
        <v>4</v>
      </c>
    </row>
    <row r="30" spans="1:13" s="87" customFormat="1" ht="16.5" customHeight="1" x14ac:dyDescent="0.25">
      <c r="A30" s="86"/>
      <c r="B30" s="199" t="s">
        <v>568</v>
      </c>
      <c r="C30" s="149">
        <v>1.1452299451854664E-2</v>
      </c>
      <c r="D30" s="149">
        <v>4.2772264079973477E-2</v>
      </c>
      <c r="E30" s="149">
        <v>2.9482634674994346E-2</v>
      </c>
      <c r="F30" s="149">
        <v>4.7528692363186131E-2</v>
      </c>
      <c r="G30" s="302">
        <v>7.4128630497908299E-2</v>
      </c>
      <c r="H30" s="149">
        <v>4.7284681137713447E-2</v>
      </c>
      <c r="I30" s="149">
        <v>7.1448822055320882E-2</v>
      </c>
      <c r="J30" s="163">
        <v>2</v>
      </c>
      <c r="K30" s="179">
        <v>6</v>
      </c>
      <c r="L30" s="163">
        <v>6</v>
      </c>
      <c r="M30" s="163">
        <v>6</v>
      </c>
    </row>
    <row r="31" spans="1:13" ht="24" customHeight="1" x14ac:dyDescent="0.25">
      <c r="J31" s="127"/>
      <c r="L31" s="130"/>
      <c r="M31" s="130"/>
    </row>
    <row r="32" spans="1:13" ht="26.25" customHeight="1" x14ac:dyDescent="0.25">
      <c r="B32" s="152" t="s">
        <v>152</v>
      </c>
      <c r="C32" s="299" t="s">
        <v>4</v>
      </c>
      <c r="D32" s="299" t="s">
        <v>5</v>
      </c>
      <c r="E32" s="299" t="s">
        <v>6</v>
      </c>
      <c r="F32" s="299" t="s">
        <v>1</v>
      </c>
      <c r="G32" s="299" t="s">
        <v>7</v>
      </c>
      <c r="H32" s="299" t="s">
        <v>153</v>
      </c>
      <c r="I32" s="299" t="s">
        <v>1098</v>
      </c>
      <c r="J32" s="299" t="s">
        <v>1311</v>
      </c>
      <c r="K32" s="299" t="s">
        <v>1312</v>
      </c>
      <c r="L32" s="299" t="s">
        <v>1313</v>
      </c>
      <c r="M32" s="299" t="s">
        <v>1497</v>
      </c>
    </row>
    <row r="33" spans="1:18" s="123" customFormat="1" ht="24" customHeight="1" x14ac:dyDescent="0.25">
      <c r="A33" s="122"/>
      <c r="B33" s="155" t="s">
        <v>2291</v>
      </c>
      <c r="C33" s="195">
        <v>1.2683656819952E-2</v>
      </c>
      <c r="D33" s="195">
        <v>6.4022416405552507E-2</v>
      </c>
      <c r="E33" s="195">
        <v>1.5987325188128801E-2</v>
      </c>
      <c r="F33" s="195">
        <v>-1.4402758398873901E-2</v>
      </c>
      <c r="G33" s="300">
        <v>4.1027334182355303E-3</v>
      </c>
      <c r="H33" s="195">
        <v>2.85206868825356E-2</v>
      </c>
      <c r="I33" s="195">
        <v>6.1777493036673202E-2</v>
      </c>
      <c r="J33" s="177" t="s">
        <v>1304</v>
      </c>
      <c r="K33" s="178" t="s">
        <v>1304</v>
      </c>
      <c r="L33" s="177" t="s">
        <v>1304</v>
      </c>
      <c r="M33" s="177" t="s">
        <v>1304</v>
      </c>
    </row>
    <row r="34" spans="1:18" ht="15.75" customHeight="1" x14ac:dyDescent="0.25">
      <c r="B34" s="146" t="s">
        <v>155</v>
      </c>
      <c r="C34" s="147">
        <v>1.41194386577892E-2</v>
      </c>
      <c r="D34" s="147">
        <v>7.5050962174741304E-2</v>
      </c>
      <c r="E34" s="147">
        <v>1.43223492340179E-2</v>
      </c>
      <c r="F34" s="147">
        <v>-1.00967141717956E-2</v>
      </c>
      <c r="G34" s="307">
        <v>5.9425854818058203E-3</v>
      </c>
      <c r="H34" s="147">
        <v>2.8544964969489599E-2</v>
      </c>
      <c r="I34" s="147">
        <v>5.8729609888689797E-2</v>
      </c>
      <c r="J34" s="172">
        <v>4</v>
      </c>
      <c r="K34" s="304">
        <v>1</v>
      </c>
      <c r="L34" s="172">
        <v>1</v>
      </c>
      <c r="M34" s="172">
        <v>2</v>
      </c>
    </row>
    <row r="35" spans="1:18" x14ac:dyDescent="0.25">
      <c r="B35" s="308" t="s">
        <v>1881</v>
      </c>
      <c r="C35" s="149">
        <v>8.9361591800165563E-3</v>
      </c>
      <c r="D35" s="149">
        <v>7.0987135225385689E-2</v>
      </c>
      <c r="E35" s="149">
        <v>1.5924998767190557E-2</v>
      </c>
      <c r="F35" s="149">
        <v>-1.3867145704985928E-2</v>
      </c>
      <c r="G35" s="302">
        <v>-1.3629533316795728E-3</v>
      </c>
      <c r="H35" s="149">
        <v>1.976984580865615E-2</v>
      </c>
      <c r="I35" s="149">
        <v>5.1511128157415431E-2</v>
      </c>
      <c r="J35" s="180">
        <v>5</v>
      </c>
      <c r="K35" s="303">
        <v>2</v>
      </c>
      <c r="L35" s="180">
        <v>3</v>
      </c>
      <c r="M35" s="180">
        <v>3</v>
      </c>
    </row>
    <row r="36" spans="1:18" x14ac:dyDescent="0.25">
      <c r="B36" s="308" t="s">
        <v>821</v>
      </c>
      <c r="C36" s="149">
        <v>1.7094469786749444E-2</v>
      </c>
      <c r="D36" s="149">
        <v>9.8883412851124008E-2</v>
      </c>
      <c r="E36" s="149">
        <v>9.4422687728334953E-3</v>
      </c>
      <c r="F36" s="149">
        <v>-4.3615491405768481E-2</v>
      </c>
      <c r="G36" s="302">
        <v>-2.1459418831292987E-2</v>
      </c>
      <c r="H36" s="149">
        <v>2.138302813513393E-2</v>
      </c>
      <c r="I36" s="149">
        <v>6.537070453955085E-2</v>
      </c>
      <c r="J36" s="180">
        <v>2</v>
      </c>
      <c r="K36" s="303">
        <v>3</v>
      </c>
      <c r="L36" s="180">
        <v>2</v>
      </c>
      <c r="M36" s="180">
        <v>1</v>
      </c>
    </row>
    <row r="37" spans="1:18" s="84" customFormat="1" x14ac:dyDescent="0.25">
      <c r="B37" s="308" t="s">
        <v>1880</v>
      </c>
      <c r="C37" s="149">
        <v>-9.0021862908251649E-4</v>
      </c>
      <c r="D37" s="149">
        <v>5.7838480686018157E-2</v>
      </c>
      <c r="E37" s="149">
        <v>-3.1769994493469067E-3</v>
      </c>
      <c r="F37" s="149">
        <v>-3.8108009160043199E-2</v>
      </c>
      <c r="G37" s="302">
        <v>-3.003632245067589E-2</v>
      </c>
      <c r="H37" s="149">
        <v>-2.6624912681647572E-3</v>
      </c>
      <c r="I37" s="149">
        <v>3.3245099059334926E-2</v>
      </c>
      <c r="J37" s="180">
        <v>6</v>
      </c>
      <c r="K37" s="303">
        <v>4</v>
      </c>
      <c r="L37" s="180">
        <v>4</v>
      </c>
      <c r="M37" s="180">
        <v>4</v>
      </c>
    </row>
    <row r="38" spans="1:18" x14ac:dyDescent="0.25">
      <c r="B38" s="308" t="s">
        <v>154</v>
      </c>
      <c r="C38" s="149">
        <v>1.6367289653570927E-2</v>
      </c>
      <c r="D38" s="149">
        <v>8.3303289406421621E-2</v>
      </c>
      <c r="E38" s="149">
        <v>-3.7598298157133558E-2</v>
      </c>
      <c r="F38" s="149">
        <v>-9.0013289096612659E-2</v>
      </c>
      <c r="G38" s="302">
        <v>-9.1491646885745959E-2</v>
      </c>
      <c r="H38" s="149">
        <v>-3.7283051456653227E-2</v>
      </c>
      <c r="I38" s="149">
        <v>2.103434718285957E-2</v>
      </c>
      <c r="J38" s="180">
        <v>3</v>
      </c>
      <c r="K38" s="303">
        <v>5</v>
      </c>
      <c r="L38" s="180">
        <v>5</v>
      </c>
      <c r="M38" s="180">
        <v>5</v>
      </c>
    </row>
    <row r="39" spans="1:18" ht="15.75" thickBot="1" x14ac:dyDescent="0.3">
      <c r="B39" s="308" t="s">
        <v>843</v>
      </c>
      <c r="C39" s="151">
        <v>2.1389747653433488E-2</v>
      </c>
      <c r="D39" s="151">
        <v>9.2937713101685526E-2</v>
      </c>
      <c r="E39" s="151">
        <v>-5.0554193551893833E-3</v>
      </c>
      <c r="F39" s="151">
        <v>-9.0303180914512948E-2</v>
      </c>
      <c r="G39" s="302">
        <v>-0.10562141454023044</v>
      </c>
      <c r="H39" s="151">
        <v>-4.0945711557386133E-2</v>
      </c>
      <c r="I39" s="151">
        <v>1.2390944159379913E-2</v>
      </c>
      <c r="J39" s="180">
        <v>1</v>
      </c>
      <c r="K39" s="303">
        <v>6</v>
      </c>
      <c r="L39" s="180">
        <v>6</v>
      </c>
      <c r="M39" s="180">
        <v>6</v>
      </c>
    </row>
    <row r="40" spans="1:18" s="87" customFormat="1" x14ac:dyDescent="0.25">
      <c r="A40" s="86"/>
      <c r="B40" s="305"/>
      <c r="C40" s="306"/>
      <c r="D40" s="306"/>
      <c r="E40" s="306"/>
      <c r="F40" s="306"/>
      <c r="G40" s="306"/>
      <c r="H40" s="130"/>
      <c r="I40" s="130"/>
      <c r="J40" s="130"/>
      <c r="K40" s="130"/>
      <c r="L40" s="130"/>
      <c r="M40" s="130"/>
    </row>
    <row r="41" spans="1:18" ht="18" customHeight="1" x14ac:dyDescent="0.25">
      <c r="B41" s="299" t="s">
        <v>156</v>
      </c>
      <c r="C41" s="299" t="s">
        <v>4</v>
      </c>
      <c r="D41" s="299" t="s">
        <v>5</v>
      </c>
      <c r="E41" s="299" t="s">
        <v>6</v>
      </c>
      <c r="F41" s="299" t="s">
        <v>1</v>
      </c>
      <c r="G41" s="299" t="s">
        <v>7</v>
      </c>
      <c r="H41" s="299" t="s">
        <v>153</v>
      </c>
      <c r="I41" s="299" t="s">
        <v>1098</v>
      </c>
      <c r="J41" s="299" t="s">
        <v>1311</v>
      </c>
      <c r="K41" s="299" t="s">
        <v>1312</v>
      </c>
      <c r="L41" s="299" t="s">
        <v>1313</v>
      </c>
      <c r="M41" s="299" t="s">
        <v>1497</v>
      </c>
    </row>
    <row r="42" spans="1:18" ht="27" customHeight="1" x14ac:dyDescent="0.25">
      <c r="A42" s="129"/>
      <c r="B42" s="157" t="s">
        <v>2280</v>
      </c>
      <c r="C42" s="195">
        <v>1.4416835027694801E-2</v>
      </c>
      <c r="D42" s="195">
        <v>7.8703061510117203E-2</v>
      </c>
      <c r="E42" s="195">
        <v>-5.87962998731983E-3</v>
      </c>
      <c r="F42" s="195">
        <v>-8.1929699597695693E-2</v>
      </c>
      <c r="G42" s="300">
        <v>-7.3621846537473404E-2</v>
      </c>
      <c r="H42" s="195">
        <v>1.7388083162930301E-3</v>
      </c>
      <c r="I42" s="195">
        <v>4.8591910739854499E-2</v>
      </c>
      <c r="J42" s="177" t="s">
        <v>1304</v>
      </c>
      <c r="K42" s="178" t="s">
        <v>1304</v>
      </c>
      <c r="L42" s="177" t="s">
        <v>1304</v>
      </c>
      <c r="M42" s="177" t="s">
        <v>1304</v>
      </c>
    </row>
    <row r="43" spans="1:18" ht="16.5" customHeight="1" x14ac:dyDescent="0.25">
      <c r="A43" s="129"/>
      <c r="B43" s="153" t="s">
        <v>983</v>
      </c>
      <c r="C43" s="154">
        <v>1.0998399417778248E-2</v>
      </c>
      <c r="D43" s="154">
        <v>7.8215385480673305E-2</v>
      </c>
      <c r="E43" s="154">
        <v>2.34742396303389E-5</v>
      </c>
      <c r="F43" s="154">
        <v>-3.5536493642069233E-2</v>
      </c>
      <c r="G43" s="164">
        <v>-2.1154268382972408E-2</v>
      </c>
      <c r="H43" s="154">
        <v>1.9311998013923581E-2</v>
      </c>
      <c r="I43" s="154">
        <v>6.372824673522004E-2</v>
      </c>
      <c r="J43" s="163">
        <v>5</v>
      </c>
      <c r="K43" s="179">
        <v>1</v>
      </c>
      <c r="L43" s="163">
        <v>1</v>
      </c>
      <c r="M43" s="163">
        <v>1</v>
      </c>
    </row>
    <row r="44" spans="1:18" ht="15.75" customHeight="1" x14ac:dyDescent="0.25">
      <c r="A44" s="129"/>
      <c r="B44" s="148" t="s">
        <v>567</v>
      </c>
      <c r="C44" s="149">
        <v>1.5113337155008955E-2</v>
      </c>
      <c r="D44" s="149">
        <v>8.8231046468537411E-2</v>
      </c>
      <c r="E44" s="149">
        <v>-1.0711652759066492E-2</v>
      </c>
      <c r="F44" s="149">
        <v>-5.1024239681744632E-2</v>
      </c>
      <c r="G44" s="302">
        <v>-3.981744836864054E-2</v>
      </c>
      <c r="H44" s="149">
        <v>2.3141545746474534E-3</v>
      </c>
      <c r="I44" s="149">
        <v>4.6928635100129013E-2</v>
      </c>
      <c r="J44" s="163">
        <v>3</v>
      </c>
      <c r="K44" s="179">
        <v>2</v>
      </c>
      <c r="L44" s="163">
        <v>2</v>
      </c>
      <c r="M44" s="163">
        <v>2</v>
      </c>
      <c r="N44" s="87"/>
      <c r="O44" s="87"/>
      <c r="P44" s="87"/>
      <c r="Q44" s="87"/>
      <c r="R44" s="87"/>
    </row>
    <row r="45" spans="1:18" ht="17.25" customHeight="1" x14ac:dyDescent="0.25">
      <c r="A45" s="129"/>
      <c r="B45" s="148" t="s">
        <v>1649</v>
      </c>
      <c r="C45" s="149">
        <v>1.7056718358478884E-2</v>
      </c>
      <c r="D45" s="149">
        <v>9.693898588947647E-2</v>
      </c>
      <c r="E45" s="149">
        <v>-2.7989895585288527E-2</v>
      </c>
      <c r="F45" s="149">
        <v>-8.3317259684966283E-2</v>
      </c>
      <c r="G45" s="302">
        <v>-6.8324040315977053E-2</v>
      </c>
      <c r="H45" s="149">
        <v>1.7550132677943697E-3</v>
      </c>
      <c r="I45" s="149">
        <v>4.1368502683141184E-2</v>
      </c>
      <c r="J45" s="163">
        <v>2</v>
      </c>
      <c r="K45" s="179">
        <v>3</v>
      </c>
      <c r="L45" s="163">
        <v>3</v>
      </c>
      <c r="M45" s="163">
        <v>3</v>
      </c>
    </row>
    <row r="46" spans="1:18" ht="16.5" customHeight="1" x14ac:dyDescent="0.25">
      <c r="B46" s="146" t="s">
        <v>158</v>
      </c>
      <c r="C46" s="147">
        <v>1.7534530140261601E-2</v>
      </c>
      <c r="D46" s="147">
        <v>9.9552624474526202E-2</v>
      </c>
      <c r="E46" s="147">
        <v>-1.48207275944053E-2</v>
      </c>
      <c r="F46" s="147">
        <v>-7.75037533650864E-2</v>
      </c>
      <c r="G46" s="307">
        <v>-7.6248396168951404E-2</v>
      </c>
      <c r="H46" s="147">
        <v>-1.79010731048335E-3</v>
      </c>
      <c r="I46" s="147">
        <v>3.7643401700145497E-2</v>
      </c>
      <c r="J46" s="171">
        <v>1</v>
      </c>
      <c r="K46" s="176">
        <v>4</v>
      </c>
      <c r="L46" s="171">
        <v>4</v>
      </c>
      <c r="M46" s="171">
        <v>4</v>
      </c>
    </row>
    <row r="47" spans="1:18" ht="16.5" customHeight="1" x14ac:dyDescent="0.25">
      <c r="B47" s="153" t="s">
        <v>157</v>
      </c>
      <c r="C47" s="154">
        <v>1.4299647269946592E-2</v>
      </c>
      <c r="D47" s="154">
        <v>7.3458038095456368E-2</v>
      </c>
      <c r="E47" s="154">
        <v>-2.8297641189411915E-2</v>
      </c>
      <c r="F47" s="154">
        <v>-9.934984782821954E-2</v>
      </c>
      <c r="G47" s="164">
        <v>-8.7863046373063969E-2</v>
      </c>
      <c r="H47" s="154">
        <v>-1.7743648894109731E-2</v>
      </c>
      <c r="I47" s="154">
        <v>3.3575881643837846E-2</v>
      </c>
      <c r="J47" s="163">
        <v>4</v>
      </c>
      <c r="K47" s="179">
        <v>5</v>
      </c>
      <c r="L47" s="163">
        <v>5</v>
      </c>
      <c r="M47" s="163">
        <v>6</v>
      </c>
    </row>
    <row r="48" spans="1:18" s="87" customFormat="1" ht="16.5" customHeight="1" thickBot="1" x14ac:dyDescent="0.3">
      <c r="A48" s="84"/>
      <c r="B48" s="150" t="s">
        <v>1302</v>
      </c>
      <c r="C48" s="151">
        <v>1.0042679957606548E-2</v>
      </c>
      <c r="D48" s="151">
        <v>0.1100002518320784</v>
      </c>
      <c r="E48" s="151">
        <v>-1.6105449959262108E-2</v>
      </c>
      <c r="F48" s="151">
        <v>-0.10143213903470771</v>
      </c>
      <c r="G48" s="302">
        <v>-0.10966347513432717</v>
      </c>
      <c r="H48" s="151">
        <v>-2.0524062620152383E-2</v>
      </c>
      <c r="I48" s="151">
        <v>3.4132896329201801E-2</v>
      </c>
      <c r="J48" s="163">
        <v>6</v>
      </c>
      <c r="K48" s="179">
        <v>6</v>
      </c>
      <c r="L48" s="163">
        <v>6</v>
      </c>
      <c r="M48" s="163">
        <v>5</v>
      </c>
      <c r="N48" s="85"/>
      <c r="O48" s="85"/>
      <c r="P48" s="85"/>
      <c r="Q48" s="85"/>
      <c r="R48" s="85"/>
    </row>
    <row r="49" spans="1:18" ht="27" customHeight="1" thickTop="1" x14ac:dyDescent="0.25">
      <c r="B49" s="309"/>
      <c r="C49" s="310"/>
      <c r="D49" s="310"/>
      <c r="E49" s="310"/>
      <c r="F49" s="310"/>
      <c r="G49" s="311"/>
      <c r="H49" s="310"/>
      <c r="I49" s="312"/>
      <c r="J49" s="313"/>
      <c r="K49" s="312"/>
      <c r="L49" s="130"/>
      <c r="M49" s="130"/>
    </row>
    <row r="50" spans="1:18" ht="15.75" customHeight="1" x14ac:dyDescent="0.25">
      <c r="B50" s="299" t="s">
        <v>111</v>
      </c>
      <c r="C50" s="299" t="s">
        <v>4</v>
      </c>
      <c r="D50" s="299" t="s">
        <v>5</v>
      </c>
      <c r="E50" s="299" t="s">
        <v>6</v>
      </c>
      <c r="F50" s="299" t="s">
        <v>1</v>
      </c>
      <c r="G50" s="299" t="s">
        <v>7</v>
      </c>
      <c r="H50" s="299" t="s">
        <v>153</v>
      </c>
      <c r="I50" s="299" t="s">
        <v>1098</v>
      </c>
      <c r="J50" s="299" t="s">
        <v>1311</v>
      </c>
      <c r="K50" s="299" t="s">
        <v>1312</v>
      </c>
      <c r="L50" s="299" t="s">
        <v>1313</v>
      </c>
      <c r="M50" s="299" t="s">
        <v>1497</v>
      </c>
    </row>
    <row r="51" spans="1:18" ht="16.5" customHeight="1" x14ac:dyDescent="0.25">
      <c r="B51" s="155" t="s">
        <v>2281</v>
      </c>
      <c r="C51" s="156">
        <v>1.7255618707917399E-2</v>
      </c>
      <c r="D51" s="156">
        <v>0.10200138336910899</v>
      </c>
      <c r="E51" s="156">
        <v>-3.92863797484709E-2</v>
      </c>
      <c r="F51" s="156">
        <v>-0.16843327741918901</v>
      </c>
      <c r="G51" s="300">
        <v>-0.17116339859542401</v>
      </c>
      <c r="H51" s="156">
        <v>-3.6214563769041003E-2</v>
      </c>
      <c r="I51" s="156">
        <v>3.0239235613961801E-2</v>
      </c>
      <c r="J51" s="177" t="s">
        <v>1304</v>
      </c>
      <c r="K51" s="178" t="s">
        <v>1304</v>
      </c>
      <c r="L51" s="177" t="s">
        <v>1304</v>
      </c>
      <c r="M51" s="177" t="s">
        <v>1304</v>
      </c>
    </row>
    <row r="52" spans="1:18" ht="15.75" customHeight="1" x14ac:dyDescent="0.25">
      <c r="B52" s="148" t="s">
        <v>1654</v>
      </c>
      <c r="C52" s="149">
        <v>1.5304783749587436E-2</v>
      </c>
      <c r="D52" s="149">
        <v>0.12415204330142404</v>
      </c>
      <c r="E52" s="149">
        <v>-2.4898207139545159E-2</v>
      </c>
      <c r="F52" s="149">
        <v>-0.13905282844991662</v>
      </c>
      <c r="G52" s="302">
        <v>-0.15379354763899922</v>
      </c>
      <c r="H52" s="149">
        <v>-5.113609525773799E-2</v>
      </c>
      <c r="I52" s="149">
        <v>7.0463435420133891E-3</v>
      </c>
      <c r="J52" s="163">
        <v>4</v>
      </c>
      <c r="K52" s="179">
        <v>1</v>
      </c>
      <c r="L52" s="163">
        <v>3</v>
      </c>
      <c r="M52" s="163">
        <v>5</v>
      </c>
    </row>
    <row r="53" spans="1:18" ht="17.25" customHeight="1" thickBot="1" x14ac:dyDescent="0.3">
      <c r="B53" s="150" t="s">
        <v>122</v>
      </c>
      <c r="C53" s="151">
        <v>1.4429716387022617E-2</v>
      </c>
      <c r="D53" s="151">
        <v>0.1069941752035144</v>
      </c>
      <c r="E53" s="151">
        <v>-3.1275742445981858E-2</v>
      </c>
      <c r="F53" s="151">
        <v>-0.14151952182496164</v>
      </c>
      <c r="G53" s="302">
        <v>-0.15416461244419832</v>
      </c>
      <c r="H53" s="151">
        <v>-3.650679851098193E-2</v>
      </c>
      <c r="I53" s="151">
        <v>2.6157061815764715E-2</v>
      </c>
      <c r="J53" s="163">
        <v>5</v>
      </c>
      <c r="K53" s="179">
        <v>2</v>
      </c>
      <c r="L53" s="163">
        <v>1</v>
      </c>
      <c r="M53" s="163">
        <v>1</v>
      </c>
    </row>
    <row r="54" spans="1:18" ht="16.5" customHeight="1" thickTop="1" x14ac:dyDescent="0.25">
      <c r="A54" s="122"/>
      <c r="B54" s="160" t="s">
        <v>121</v>
      </c>
      <c r="C54" s="161">
        <v>2.1424640919963701E-2</v>
      </c>
      <c r="D54" s="161">
        <v>0.12929718669399301</v>
      </c>
      <c r="E54" s="161">
        <v>-5.0619804518372703E-2</v>
      </c>
      <c r="F54" s="161">
        <v>-0.16312510044422401</v>
      </c>
      <c r="G54" s="167">
        <v>-0.167203116025054</v>
      </c>
      <c r="H54" s="161">
        <v>-3.6681443991510701E-2</v>
      </c>
      <c r="I54" s="161">
        <v>1.2396886203297699E-2</v>
      </c>
      <c r="J54" s="172">
        <v>1</v>
      </c>
      <c r="K54" s="304">
        <v>3</v>
      </c>
      <c r="L54" s="172">
        <v>2</v>
      </c>
      <c r="M54" s="172">
        <v>3</v>
      </c>
      <c r="N54" s="123"/>
      <c r="O54" s="123"/>
      <c r="P54" s="123"/>
      <c r="Q54" s="123"/>
      <c r="R54" s="123"/>
    </row>
    <row r="55" spans="1:18" ht="16.5" customHeight="1" x14ac:dyDescent="0.25">
      <c r="B55" s="148" t="s">
        <v>118</v>
      </c>
      <c r="C55" s="149">
        <v>1.4301986995048477E-2</v>
      </c>
      <c r="D55" s="149">
        <v>0.11318242563367287</v>
      </c>
      <c r="E55" s="149">
        <v>-4.272061540230665E-2</v>
      </c>
      <c r="F55" s="149">
        <v>-0.14390847355950442</v>
      </c>
      <c r="G55" s="302">
        <v>-0.17586353879412409</v>
      </c>
      <c r="H55" s="149">
        <v>-5.464754178765685E-2</v>
      </c>
      <c r="I55" s="149">
        <v>1.6933731879088976E-2</v>
      </c>
      <c r="J55" s="163">
        <v>6</v>
      </c>
      <c r="K55" s="179">
        <v>4</v>
      </c>
      <c r="L55" s="163">
        <v>5</v>
      </c>
      <c r="M55" s="163">
        <v>2</v>
      </c>
    </row>
    <row r="56" spans="1:18" s="123" customFormat="1" ht="16.5" customHeight="1" x14ac:dyDescent="0.25">
      <c r="A56" s="84"/>
      <c r="B56" s="148" t="s">
        <v>1303</v>
      </c>
      <c r="C56" s="149">
        <v>2.0517651257517588E-2</v>
      </c>
      <c r="D56" s="149">
        <v>0.12528045840247493</v>
      </c>
      <c r="E56" s="149">
        <v>-5.2060305321133482E-2</v>
      </c>
      <c r="F56" s="149">
        <v>-0.18044060185496624</v>
      </c>
      <c r="G56" s="302">
        <v>-0.17977565979676069</v>
      </c>
      <c r="H56" s="149">
        <v>-6.379126862377138E-2</v>
      </c>
      <c r="I56" s="149">
        <v>5.6015265805231529E-3</v>
      </c>
      <c r="J56" s="163">
        <v>2</v>
      </c>
      <c r="K56" s="179">
        <v>5</v>
      </c>
      <c r="L56" s="163">
        <v>6</v>
      </c>
      <c r="M56" s="163">
        <v>6</v>
      </c>
      <c r="N56" s="85"/>
      <c r="O56" s="85"/>
      <c r="P56" s="85"/>
      <c r="Q56" s="85"/>
      <c r="R56" s="85"/>
    </row>
    <row r="57" spans="1:18" ht="16.5" customHeight="1" x14ac:dyDescent="0.25">
      <c r="B57" s="148" t="s">
        <v>112</v>
      </c>
      <c r="C57" s="149">
        <v>1.6112020798890292E-2</v>
      </c>
      <c r="D57" s="149">
        <v>0.10743382464933027</v>
      </c>
      <c r="E57" s="149">
        <v>-5.4659346536062192E-2</v>
      </c>
      <c r="F57" s="149">
        <v>-0.1770808864668173</v>
      </c>
      <c r="G57" s="302">
        <v>-0.1878876964495515</v>
      </c>
      <c r="H57" s="149">
        <v>-5.3603549390170535E-2</v>
      </c>
      <c r="I57" s="149">
        <v>9.2969762636703202E-3</v>
      </c>
      <c r="J57" s="163">
        <v>3</v>
      </c>
      <c r="K57" s="179">
        <v>6</v>
      </c>
      <c r="L57" s="163">
        <v>4</v>
      </c>
      <c r="M57" s="163">
        <v>4</v>
      </c>
    </row>
    <row r="58" spans="1:18" ht="26.25" customHeight="1" x14ac:dyDescent="0.25">
      <c r="B58" s="314"/>
      <c r="C58" s="306"/>
      <c r="D58" s="306"/>
      <c r="E58" s="306"/>
      <c r="F58" s="306"/>
      <c r="G58" s="306"/>
      <c r="H58" s="130"/>
      <c r="I58" s="130"/>
      <c r="J58" s="130"/>
      <c r="K58" s="130"/>
      <c r="L58" s="130"/>
      <c r="M58" s="130"/>
    </row>
    <row r="59" spans="1:18" ht="25.5" x14ac:dyDescent="0.25">
      <c r="B59" s="299" t="s">
        <v>168</v>
      </c>
      <c r="C59" s="299" t="s">
        <v>4</v>
      </c>
      <c r="D59" s="299" t="s">
        <v>5</v>
      </c>
      <c r="E59" s="299" t="s">
        <v>6</v>
      </c>
      <c r="F59" s="299" t="s">
        <v>1</v>
      </c>
      <c r="G59" s="299" t="s">
        <v>7</v>
      </c>
      <c r="H59" s="299" t="s">
        <v>153</v>
      </c>
      <c r="I59" s="299" t="s">
        <v>1098</v>
      </c>
      <c r="J59" s="299" t="s">
        <v>1311</v>
      </c>
      <c r="K59" s="299" t="s">
        <v>1312</v>
      </c>
      <c r="L59" s="299" t="s">
        <v>1313</v>
      </c>
      <c r="M59" s="299" t="s">
        <v>1497</v>
      </c>
    </row>
    <row r="60" spans="1:18" s="123" customFormat="1" ht="18.75" customHeight="1" x14ac:dyDescent="0.25">
      <c r="A60" s="86"/>
      <c r="B60" s="155" t="s">
        <v>2282</v>
      </c>
      <c r="C60" s="156">
        <v>1.7255618707917999E-2</v>
      </c>
      <c r="D60" s="156">
        <v>0.10200138336910899</v>
      </c>
      <c r="E60" s="156">
        <v>-3.92863797484704E-2</v>
      </c>
      <c r="F60" s="156">
        <v>-0.16843327741918901</v>
      </c>
      <c r="G60" s="300">
        <v>-0.17116334835775099</v>
      </c>
      <c r="H60" s="156">
        <v>-3.6222508093746497E-2</v>
      </c>
      <c r="I60" s="156">
        <v>3.0234141279721599E-2</v>
      </c>
      <c r="J60" s="177" t="s">
        <v>1304</v>
      </c>
      <c r="K60" s="301" t="s">
        <v>1304</v>
      </c>
      <c r="L60" s="177" t="s">
        <v>1304</v>
      </c>
      <c r="M60" s="177" t="s">
        <v>1304</v>
      </c>
      <c r="N60" s="87"/>
      <c r="O60" s="87"/>
      <c r="P60" s="87"/>
      <c r="Q60" s="87"/>
      <c r="R60" s="87"/>
    </row>
    <row r="61" spans="1:18" ht="16.5" customHeight="1" x14ac:dyDescent="0.25">
      <c r="A61" s="122"/>
      <c r="B61" s="153" t="s">
        <v>135</v>
      </c>
      <c r="C61" s="154">
        <v>1.4818905975134022E-2</v>
      </c>
      <c r="D61" s="154">
        <v>0.10488344456710852</v>
      </c>
      <c r="E61" s="154">
        <v>-3.9799040067259983E-2</v>
      </c>
      <c r="F61" s="154">
        <v>-0.14171988987518569</v>
      </c>
      <c r="G61" s="164">
        <v>-0.16667756638996389</v>
      </c>
      <c r="H61" s="154">
        <v>-4.1557540046592845E-2</v>
      </c>
      <c r="I61" s="149">
        <v>2.3446074819986062E-2</v>
      </c>
      <c r="J61" s="180">
        <v>6</v>
      </c>
      <c r="K61" s="303">
        <v>1</v>
      </c>
      <c r="L61" s="180">
        <v>1</v>
      </c>
      <c r="M61" s="180">
        <v>1</v>
      </c>
      <c r="N61" s="123"/>
      <c r="O61" s="123"/>
      <c r="P61" s="123"/>
      <c r="Q61" s="123"/>
      <c r="R61" s="123"/>
    </row>
    <row r="62" spans="1:18" ht="16.5" customHeight="1" x14ac:dyDescent="0.25">
      <c r="B62" s="148" t="s">
        <v>2220</v>
      </c>
      <c r="C62" s="149">
        <v>1.8392727484467963E-2</v>
      </c>
      <c r="D62" s="149">
        <v>0.12471587157982245</v>
      </c>
      <c r="E62" s="149">
        <v>-5.09442585203006E-2</v>
      </c>
      <c r="F62" s="149">
        <v>-0.1641070448063835</v>
      </c>
      <c r="G62" s="302">
        <v>-0.18593363919701456</v>
      </c>
      <c r="H62" s="149">
        <v>-5.4523804266648379E-2</v>
      </c>
      <c r="I62" s="166">
        <v>1.6694631068063126E-2</v>
      </c>
      <c r="J62" s="180">
        <v>5</v>
      </c>
      <c r="K62" s="303">
        <v>2</v>
      </c>
      <c r="L62" s="180">
        <v>2</v>
      </c>
      <c r="M62" s="163">
        <v>2</v>
      </c>
    </row>
    <row r="63" spans="1:18" ht="16.5" customHeight="1" thickBot="1" x14ac:dyDescent="0.3">
      <c r="B63" s="150" t="s">
        <v>21</v>
      </c>
      <c r="C63" s="151">
        <v>2.9970985842570519E-2</v>
      </c>
      <c r="D63" s="151">
        <v>0.13380379686870847</v>
      </c>
      <c r="E63" s="151">
        <v>-5.9026393466288574E-2</v>
      </c>
      <c r="F63" s="151">
        <v>-0.17558583868849631</v>
      </c>
      <c r="G63" s="302">
        <v>-0.20035769863837516</v>
      </c>
      <c r="H63" s="151">
        <v>-7.2424372577630014E-2</v>
      </c>
      <c r="I63" s="149">
        <v>-5.9206130194026096E-3</v>
      </c>
      <c r="J63" s="180">
        <v>1</v>
      </c>
      <c r="K63" s="303">
        <v>3</v>
      </c>
      <c r="L63" s="180">
        <v>5</v>
      </c>
      <c r="M63" s="180">
        <v>5</v>
      </c>
    </row>
    <row r="64" spans="1:18" ht="16.5" customHeight="1" thickTop="1" x14ac:dyDescent="0.25">
      <c r="B64" s="146" t="s">
        <v>2084</v>
      </c>
      <c r="C64" s="147">
        <v>2.01962329012388E-2</v>
      </c>
      <c r="D64" s="147">
        <v>0.12324554486674</v>
      </c>
      <c r="E64" s="147">
        <v>-8.6599675732121906E-2</v>
      </c>
      <c r="F64" s="147">
        <v>-0.18801504836975999</v>
      </c>
      <c r="G64" s="307">
        <v>-0.20571765399351599</v>
      </c>
      <c r="H64" s="147">
        <v>-6.2975484514000493E-2</v>
      </c>
      <c r="I64" s="147">
        <v>-1.50781079483431E-3</v>
      </c>
      <c r="J64" s="172">
        <v>4</v>
      </c>
      <c r="K64" s="304">
        <v>4</v>
      </c>
      <c r="L64" s="172">
        <v>3</v>
      </c>
      <c r="M64" s="172">
        <v>4</v>
      </c>
    </row>
    <row r="65" spans="1:18" s="87" customFormat="1" x14ac:dyDescent="0.25">
      <c r="A65" s="84"/>
      <c r="B65" s="148" t="s">
        <v>639</v>
      </c>
      <c r="C65" s="149">
        <v>2.0395086293389042E-2</v>
      </c>
      <c r="D65" s="149">
        <v>0.11451225239660734</v>
      </c>
      <c r="E65" s="149">
        <v>-4.4737714493188308E-2</v>
      </c>
      <c r="F65" s="149">
        <v>-0.18182555671232137</v>
      </c>
      <c r="G65" s="302">
        <v>-0.21317678264939932</v>
      </c>
      <c r="H65" s="149">
        <v>-6.6068813854326724E-2</v>
      </c>
      <c r="I65" s="149">
        <v>1.1158391314991079E-2</v>
      </c>
      <c r="J65" s="180">
        <v>3</v>
      </c>
      <c r="K65" s="303">
        <v>5</v>
      </c>
      <c r="L65" s="180">
        <v>4</v>
      </c>
      <c r="M65" s="180">
        <v>3</v>
      </c>
      <c r="N65" s="85"/>
      <c r="O65" s="85"/>
      <c r="P65" s="85"/>
      <c r="Q65" s="85"/>
      <c r="R65" s="85"/>
    </row>
    <row r="66" spans="1:18" ht="20.25" customHeight="1" x14ac:dyDescent="0.25">
      <c r="B66" s="148" t="s">
        <v>1756</v>
      </c>
      <c r="C66" s="149">
        <v>2.1657447872151847E-2</v>
      </c>
      <c r="D66" s="149">
        <v>0.14104358565327013</v>
      </c>
      <c r="E66" s="149">
        <v>-5.7194729949601175E-2</v>
      </c>
      <c r="F66" s="149">
        <v>-0.19516457749942384</v>
      </c>
      <c r="G66" s="302">
        <v>-0.21605075034235044</v>
      </c>
      <c r="H66" s="149">
        <v>-8.2115646041999169E-2</v>
      </c>
      <c r="I66" s="149">
        <v>-9.1630163327962588E-3</v>
      </c>
      <c r="J66" s="180">
        <v>2</v>
      </c>
      <c r="K66" s="303">
        <v>6</v>
      </c>
      <c r="L66" s="180">
        <v>6</v>
      </c>
      <c r="M66" s="180">
        <v>6</v>
      </c>
    </row>
    <row r="67" spans="1:18" x14ac:dyDescent="0.25">
      <c r="B67" s="314"/>
      <c r="C67" s="306"/>
      <c r="D67" s="306"/>
      <c r="E67" s="306"/>
      <c r="F67" s="306"/>
      <c r="G67" s="306"/>
      <c r="H67" s="130"/>
      <c r="I67" s="130"/>
      <c r="J67" s="130"/>
      <c r="K67" s="130"/>
      <c r="L67" s="130"/>
      <c r="M67" s="130"/>
    </row>
    <row r="68" spans="1:18" ht="25.5" x14ac:dyDescent="0.25">
      <c r="B68" s="299" t="s">
        <v>184</v>
      </c>
      <c r="C68" s="299" t="s">
        <v>4</v>
      </c>
      <c r="D68" s="299" t="s">
        <v>5</v>
      </c>
      <c r="E68" s="299" t="s">
        <v>6</v>
      </c>
      <c r="F68" s="299" t="s">
        <v>1</v>
      </c>
      <c r="G68" s="299" t="s">
        <v>7</v>
      </c>
      <c r="H68" s="299" t="s">
        <v>153</v>
      </c>
      <c r="I68" s="299" t="s">
        <v>1098</v>
      </c>
      <c r="J68" s="299" t="s">
        <v>1311</v>
      </c>
      <c r="K68" s="299" t="s">
        <v>1312</v>
      </c>
      <c r="L68" s="299" t="s">
        <v>1313</v>
      </c>
      <c r="M68" s="299" t="s">
        <v>1497</v>
      </c>
    </row>
    <row r="69" spans="1:18" s="123" customFormat="1" ht="17.25" customHeight="1" x14ac:dyDescent="0.25">
      <c r="A69" s="122"/>
      <c r="B69" s="155" t="s">
        <v>2283</v>
      </c>
      <c r="C69" s="156">
        <v>2.4083776367163301E-2</v>
      </c>
      <c r="D69" s="156">
        <v>0.140237006549226</v>
      </c>
      <c r="E69" s="156">
        <v>3.4024659080662101E-2</v>
      </c>
      <c r="F69" s="156">
        <v>-7.1277092373182097E-2</v>
      </c>
      <c r="G69" s="200">
        <v>-3.7097941837697497E-2</v>
      </c>
      <c r="H69" s="156">
        <v>7.9377656935801805E-3</v>
      </c>
      <c r="I69" s="156">
        <v>5.7839213325265003E-2</v>
      </c>
      <c r="J69" s="177" t="s">
        <v>1304</v>
      </c>
      <c r="K69" s="178" t="s">
        <v>1304</v>
      </c>
      <c r="L69" s="177" t="s">
        <v>1304</v>
      </c>
      <c r="M69" s="177" t="s">
        <v>1304</v>
      </c>
    </row>
    <row r="70" spans="1:18" x14ac:dyDescent="0.25">
      <c r="B70" s="146" t="s">
        <v>185</v>
      </c>
      <c r="C70" s="147">
        <v>3.2242678622532099E-2</v>
      </c>
      <c r="D70" s="147">
        <v>0.16950716637291799</v>
      </c>
      <c r="E70" s="147">
        <v>2.4387579738429001E-2</v>
      </c>
      <c r="F70" s="147">
        <v>-5.9603313077833397E-2</v>
      </c>
      <c r="G70" s="307">
        <v>-2.86690833764883E-2</v>
      </c>
      <c r="H70" s="147">
        <v>9.0339211073495705E-3</v>
      </c>
      <c r="I70" s="147">
        <v>4.7829088210998398E-2</v>
      </c>
      <c r="J70" s="172">
        <v>1</v>
      </c>
      <c r="K70" s="304">
        <v>1</v>
      </c>
      <c r="L70" s="172">
        <v>1</v>
      </c>
      <c r="M70" s="201">
        <v>1</v>
      </c>
    </row>
    <row r="71" spans="1:18" x14ac:dyDescent="0.25">
      <c r="B71" s="153" t="s">
        <v>202</v>
      </c>
      <c r="C71" s="154">
        <v>3.0041095989002731E-2</v>
      </c>
      <c r="D71" s="154">
        <v>0.16022309955979996</v>
      </c>
      <c r="E71" s="154">
        <v>-2.3412124355160047E-2</v>
      </c>
      <c r="F71" s="154">
        <v>-0.16757112030105792</v>
      </c>
      <c r="G71" s="164">
        <v>-0.19163032918370571</v>
      </c>
      <c r="H71" s="154">
        <v>-6.7953925435565221E-2</v>
      </c>
      <c r="I71" s="154">
        <v>2.5161394128641046E-3</v>
      </c>
      <c r="J71" s="180">
        <v>2</v>
      </c>
      <c r="K71" s="303">
        <v>2</v>
      </c>
      <c r="L71" s="180">
        <v>2</v>
      </c>
      <c r="M71" s="180">
        <v>2</v>
      </c>
    </row>
    <row r="72" spans="1:18" ht="27" customHeight="1" x14ac:dyDescent="0.25">
      <c r="A72" s="86"/>
      <c r="J72" s="127"/>
      <c r="L72" s="130"/>
      <c r="M72" s="130"/>
      <c r="N72" s="87"/>
      <c r="O72" s="87"/>
      <c r="P72" s="87"/>
      <c r="Q72" s="87"/>
      <c r="R72" s="87"/>
    </row>
    <row r="73" spans="1:18" s="87" customFormat="1" ht="25.5" x14ac:dyDescent="0.25">
      <c r="A73" s="84"/>
      <c r="B73" s="299" t="s">
        <v>186</v>
      </c>
      <c r="C73" s="299" t="s">
        <v>4</v>
      </c>
      <c r="D73" s="299" t="s">
        <v>5</v>
      </c>
      <c r="E73" s="299" t="s">
        <v>6</v>
      </c>
      <c r="F73" s="299" t="s">
        <v>1</v>
      </c>
      <c r="G73" s="299" t="s">
        <v>7</v>
      </c>
      <c r="H73" s="299" t="s">
        <v>153</v>
      </c>
      <c r="I73" s="299" t="s">
        <v>1098</v>
      </c>
      <c r="J73" s="299" t="s">
        <v>1311</v>
      </c>
      <c r="K73" s="299" t="s">
        <v>1312</v>
      </c>
      <c r="L73" s="299" t="s">
        <v>1313</v>
      </c>
      <c r="M73" s="299" t="s">
        <v>1497</v>
      </c>
      <c r="N73" s="85"/>
      <c r="O73" s="85"/>
      <c r="P73" s="85"/>
      <c r="Q73" s="85"/>
      <c r="R73" s="85"/>
    </row>
    <row r="74" spans="1:18" ht="16.5" customHeight="1" x14ac:dyDescent="0.25">
      <c r="B74" s="155" t="s">
        <v>2283</v>
      </c>
      <c r="C74" s="156">
        <v>2.6721223422422301E-2</v>
      </c>
      <c r="D74" s="156">
        <v>0.14395607472128999</v>
      </c>
      <c r="E74" s="156">
        <v>1.87586450273107E-2</v>
      </c>
      <c r="F74" s="156">
        <v>-0.111965994417528</v>
      </c>
      <c r="G74" s="200">
        <v>-6.20594155662283E-2</v>
      </c>
      <c r="H74" s="156">
        <v>-2.1019520432452699E-2</v>
      </c>
      <c r="I74" s="156">
        <v>5.2786147188125902E-2</v>
      </c>
      <c r="J74" s="177" t="s">
        <v>1304</v>
      </c>
      <c r="K74" s="178" t="s">
        <v>1304</v>
      </c>
      <c r="L74" s="177" t="s">
        <v>1304</v>
      </c>
      <c r="M74" s="177" t="s">
        <v>1304</v>
      </c>
    </row>
    <row r="75" spans="1:18" ht="16.5" customHeight="1" x14ac:dyDescent="0.25">
      <c r="B75" s="146" t="s">
        <v>187</v>
      </c>
      <c r="C75" s="147">
        <v>3.9354838709677598E-2</v>
      </c>
      <c r="D75" s="147">
        <v>0.183978441940225</v>
      </c>
      <c r="E75" s="147">
        <v>1.86567164178975E-3</v>
      </c>
      <c r="F75" s="147">
        <v>-9.8909294304093801E-2</v>
      </c>
      <c r="G75" s="307">
        <v>-4.9744396382227302E-2</v>
      </c>
      <c r="H75" s="147">
        <v>-1.9538032212201101E-2</v>
      </c>
      <c r="I75" s="202">
        <v>4.0131890851506501E-2</v>
      </c>
      <c r="J75" s="172">
        <v>1</v>
      </c>
      <c r="K75" s="304">
        <v>1</v>
      </c>
      <c r="L75" s="172">
        <v>1</v>
      </c>
      <c r="M75" s="172">
        <v>1</v>
      </c>
    </row>
    <row r="76" spans="1:18" x14ac:dyDescent="0.25">
      <c r="B76" s="153" t="s">
        <v>188</v>
      </c>
      <c r="C76" s="154">
        <v>3.6919831223628741E-2</v>
      </c>
      <c r="D76" s="154">
        <v>0.17443249701314212</v>
      </c>
      <c r="E76" s="154">
        <v>-4.5631067961165006E-2</v>
      </c>
      <c r="F76" s="154">
        <v>-0.20275750202757503</v>
      </c>
      <c r="G76" s="164">
        <v>-0.20980707395498388</v>
      </c>
      <c r="H76" s="154">
        <v>-9.4499882699645044E-2</v>
      </c>
      <c r="I76" s="154">
        <v>-5.010272200894228E-3</v>
      </c>
      <c r="J76" s="180">
        <v>2</v>
      </c>
      <c r="K76" s="303">
        <v>2</v>
      </c>
      <c r="L76" s="180">
        <v>2</v>
      </c>
      <c r="M76" s="180">
        <v>2</v>
      </c>
    </row>
    <row r="77" spans="1:18" x14ac:dyDescent="0.25">
      <c r="B77" s="314"/>
      <c r="C77" s="306"/>
      <c r="D77" s="306"/>
      <c r="E77" s="306"/>
      <c r="F77" s="306"/>
      <c r="G77" s="306"/>
      <c r="H77" s="130"/>
      <c r="I77" s="130"/>
      <c r="J77" s="130"/>
      <c r="K77" s="130"/>
      <c r="L77" s="130"/>
      <c r="M77" s="130"/>
    </row>
    <row r="78" spans="1:18" s="87" customFormat="1" ht="17.25" customHeight="1" x14ac:dyDescent="0.25">
      <c r="A78" s="86"/>
      <c r="B78" s="299" t="s">
        <v>203</v>
      </c>
      <c r="C78" s="299" t="s">
        <v>4</v>
      </c>
      <c r="D78" s="299" t="s">
        <v>5</v>
      </c>
      <c r="E78" s="299" t="s">
        <v>6</v>
      </c>
      <c r="F78" s="299" t="s">
        <v>1</v>
      </c>
      <c r="G78" s="299" t="s">
        <v>7</v>
      </c>
      <c r="H78" s="299" t="s">
        <v>153</v>
      </c>
      <c r="I78" s="299" t="s">
        <v>1098</v>
      </c>
      <c r="J78" s="299" t="s">
        <v>1311</v>
      </c>
      <c r="K78" s="299" t="s">
        <v>1312</v>
      </c>
      <c r="L78" s="299" t="s">
        <v>1313</v>
      </c>
      <c r="M78" s="299" t="s">
        <v>1497</v>
      </c>
    </row>
    <row r="79" spans="1:18" x14ac:dyDescent="0.25">
      <c r="A79" s="122"/>
      <c r="B79" s="155" t="s">
        <v>2281</v>
      </c>
      <c r="C79" s="156">
        <v>1.7255618707917801E-2</v>
      </c>
      <c r="D79" s="156">
        <v>0.10200138336910899</v>
      </c>
      <c r="E79" s="156">
        <v>-3.92863797484709E-2</v>
      </c>
      <c r="F79" s="156">
        <v>-0.16843327741919001</v>
      </c>
      <c r="G79" s="203">
        <v>-0.17116334835775199</v>
      </c>
      <c r="H79" s="156">
        <v>-3.62225080937464E-2</v>
      </c>
      <c r="I79" s="156">
        <v>3.02341412797218E-2</v>
      </c>
      <c r="J79" s="177" t="s">
        <v>1304</v>
      </c>
      <c r="K79" s="178" t="s">
        <v>1304</v>
      </c>
      <c r="L79" s="177" t="s">
        <v>1304</v>
      </c>
      <c r="M79" s="177" t="s">
        <v>1304</v>
      </c>
      <c r="N79" s="123"/>
      <c r="O79" s="123"/>
      <c r="P79" s="123"/>
      <c r="Q79" s="123"/>
      <c r="R79" s="123"/>
    </row>
    <row r="80" spans="1:18" x14ac:dyDescent="0.25">
      <c r="B80" s="153" t="s">
        <v>1310</v>
      </c>
      <c r="C80" s="193">
        <v>2.2981742770340929E-2</v>
      </c>
      <c r="D80" s="193">
        <v>0.1305706755899525</v>
      </c>
      <c r="E80" s="193">
        <v>-3.324673775977649E-2</v>
      </c>
      <c r="F80" s="193">
        <v>-0.14685358790913494</v>
      </c>
      <c r="G80" s="315">
        <v>-0.17090006761740417</v>
      </c>
      <c r="H80" s="193">
        <v>-6.0428415745353847E-2</v>
      </c>
      <c r="I80" s="193">
        <v>-1.3450479012628858E-3</v>
      </c>
      <c r="J80" s="194">
        <v>11</v>
      </c>
      <c r="K80" s="303">
        <v>1</v>
      </c>
      <c r="L80" s="180">
        <v>6</v>
      </c>
      <c r="M80" s="180">
        <v>11</v>
      </c>
    </row>
    <row r="81" spans="1:18" ht="18" customHeight="1" x14ac:dyDescent="0.25">
      <c r="B81" s="153" t="s">
        <v>678</v>
      </c>
      <c r="C81" s="193">
        <v>3.1789861934905073E-2</v>
      </c>
      <c r="D81" s="193">
        <v>0.15468885963542234</v>
      </c>
      <c r="E81" s="193">
        <v>-3.8745867231323672E-2</v>
      </c>
      <c r="F81" s="193">
        <v>-0.15210000737275853</v>
      </c>
      <c r="G81" s="315">
        <v>-0.17245790492028723</v>
      </c>
      <c r="H81" s="193">
        <v>-4.7227080966624313E-2</v>
      </c>
      <c r="I81" s="193">
        <v>2.7709167065007367E-2</v>
      </c>
      <c r="J81" s="194">
        <v>1</v>
      </c>
      <c r="K81" s="303">
        <v>2</v>
      </c>
      <c r="L81" s="180">
        <v>3</v>
      </c>
      <c r="M81" s="180">
        <v>1</v>
      </c>
    </row>
    <row r="82" spans="1:18" x14ac:dyDescent="0.25">
      <c r="B82" s="153" t="s">
        <v>740</v>
      </c>
      <c r="C82" s="193">
        <v>2.9369722570113277E-2</v>
      </c>
      <c r="D82" s="193">
        <v>0.14492210895630531</v>
      </c>
      <c r="E82" s="193">
        <v>-4.3092307313761902E-2</v>
      </c>
      <c r="F82" s="193">
        <v>-0.16399919062609325</v>
      </c>
      <c r="G82" s="315">
        <v>-0.17845373642909967</v>
      </c>
      <c r="H82" s="193">
        <v>-6.7163323269980202E-2</v>
      </c>
      <c r="I82" s="193">
        <v>2.616416823635781E-3</v>
      </c>
      <c r="J82" s="194">
        <v>3</v>
      </c>
      <c r="K82" s="303">
        <v>3</v>
      </c>
      <c r="L82" s="180">
        <v>10</v>
      </c>
      <c r="M82" s="180">
        <v>9</v>
      </c>
    </row>
    <row r="83" spans="1:18" ht="20.25" customHeight="1" x14ac:dyDescent="0.25">
      <c r="B83" s="153" t="s">
        <v>1817</v>
      </c>
      <c r="C83" s="193">
        <v>2.6154822261923449E-2</v>
      </c>
      <c r="D83" s="193">
        <v>0.13625242723754627</v>
      </c>
      <c r="E83" s="193">
        <v>-4.5239289310174402E-2</v>
      </c>
      <c r="F83" s="193">
        <v>-0.16624989302066839</v>
      </c>
      <c r="G83" s="315">
        <v>-0.17935505100361959</v>
      </c>
      <c r="H83" s="193">
        <v>-4.1249090236538888E-2</v>
      </c>
      <c r="I83" s="193">
        <v>2.6294774086399686E-2</v>
      </c>
      <c r="J83" s="194">
        <v>6</v>
      </c>
      <c r="K83" s="303">
        <v>4</v>
      </c>
      <c r="L83" s="180">
        <v>2</v>
      </c>
      <c r="M83" s="180">
        <v>3</v>
      </c>
    </row>
    <row r="84" spans="1:18" s="123" customFormat="1" ht="15.75" customHeight="1" x14ac:dyDescent="0.25">
      <c r="A84" s="84"/>
      <c r="B84" s="153" t="s">
        <v>20</v>
      </c>
      <c r="C84" s="193">
        <v>2.8408704318139133E-2</v>
      </c>
      <c r="D84" s="193">
        <v>0.14288827804613335</v>
      </c>
      <c r="E84" s="193">
        <v>-5.8973682861265475E-2</v>
      </c>
      <c r="F84" s="193">
        <v>-0.17814077263102668</v>
      </c>
      <c r="G84" s="315">
        <v>-0.17968355925601942</v>
      </c>
      <c r="H84" s="193">
        <v>-6.2531717543034215E-2</v>
      </c>
      <c r="I84" s="193">
        <v>1.1817642000528039E-2</v>
      </c>
      <c r="J84" s="194">
        <v>5</v>
      </c>
      <c r="K84" s="303">
        <v>5</v>
      </c>
      <c r="L84" s="180">
        <v>8</v>
      </c>
      <c r="M84" s="180">
        <v>6</v>
      </c>
      <c r="N84" s="85"/>
      <c r="O84" s="85"/>
      <c r="P84" s="85"/>
      <c r="Q84" s="85"/>
      <c r="R84" s="85"/>
    </row>
    <row r="85" spans="1:18" ht="16.5" customHeight="1" x14ac:dyDescent="0.25">
      <c r="B85" s="153" t="s">
        <v>22</v>
      </c>
      <c r="C85" s="193">
        <v>1.438294049840505E-2</v>
      </c>
      <c r="D85" s="193">
        <v>0.12115632734329496</v>
      </c>
      <c r="E85" s="193">
        <v>-5.0538536919610522E-2</v>
      </c>
      <c r="F85" s="193">
        <v>-0.16290264487035999</v>
      </c>
      <c r="G85" s="315">
        <v>-0.18299618796245987</v>
      </c>
      <c r="H85" s="193">
        <v>-3.1145849455828878E-2</v>
      </c>
      <c r="I85" s="193">
        <v>2.7105866942158219E-2</v>
      </c>
      <c r="J85" s="194">
        <v>13</v>
      </c>
      <c r="K85" s="303">
        <v>6</v>
      </c>
      <c r="L85" s="180">
        <v>1</v>
      </c>
      <c r="M85" s="180">
        <v>2</v>
      </c>
    </row>
    <row r="86" spans="1:18" s="87" customFormat="1" ht="15.75" customHeight="1" x14ac:dyDescent="0.25">
      <c r="A86" s="86"/>
      <c r="B86" s="153" t="s">
        <v>1249</v>
      </c>
      <c r="C86" s="193">
        <v>2.9185216255636304E-2</v>
      </c>
      <c r="D86" s="193">
        <v>0.14948813091923485</v>
      </c>
      <c r="E86" s="193">
        <v>-5.0412518031171971E-2</v>
      </c>
      <c r="F86" s="193">
        <v>-0.17353344203813847</v>
      </c>
      <c r="G86" s="315">
        <v>-0.18871525886070473</v>
      </c>
      <c r="H86" s="193">
        <v>-5.7335877016833403E-2</v>
      </c>
      <c r="I86" s="193">
        <v>8.1133644821302919E-3</v>
      </c>
      <c r="J86" s="194">
        <v>4</v>
      </c>
      <c r="K86" s="303">
        <v>7</v>
      </c>
      <c r="L86" s="180">
        <v>5</v>
      </c>
      <c r="M86" s="180">
        <v>7</v>
      </c>
    </row>
    <row r="87" spans="1:18" x14ac:dyDescent="0.25">
      <c r="B87" s="153" t="s">
        <v>1460</v>
      </c>
      <c r="C87" s="193">
        <v>2.353166202148893E-2</v>
      </c>
      <c r="D87" s="193">
        <v>0.12990219454430307</v>
      </c>
      <c r="E87" s="193">
        <v>-5.7992645311801039E-2</v>
      </c>
      <c r="F87" s="193">
        <v>-0.18340563415224631</v>
      </c>
      <c r="G87" s="205">
        <v>-0.19094173639041212</v>
      </c>
      <c r="H87" s="193">
        <v>-6.7309751878159685E-2</v>
      </c>
      <c r="I87" s="193">
        <v>4.845247784711848E-3</v>
      </c>
      <c r="J87" s="194">
        <v>9</v>
      </c>
      <c r="K87" s="303">
        <v>8</v>
      </c>
      <c r="L87" s="180">
        <v>11</v>
      </c>
      <c r="M87" s="180">
        <v>8</v>
      </c>
    </row>
    <row r="88" spans="1:18" ht="16.5" customHeight="1" x14ac:dyDescent="0.25">
      <c r="B88" s="153" t="s">
        <v>23</v>
      </c>
      <c r="C88" s="193">
        <v>3.1769999237397872E-2</v>
      </c>
      <c r="D88" s="193">
        <v>0.1679918111129608</v>
      </c>
      <c r="E88" s="193">
        <v>-4.9209458190984989E-2</v>
      </c>
      <c r="F88" s="193">
        <v>-0.1816446568569422</v>
      </c>
      <c r="G88" s="315">
        <v>-0.19538780718641635</v>
      </c>
      <c r="H88" s="193">
        <v>-8.3301264325477575E-2</v>
      </c>
      <c r="I88" s="193">
        <v>-1.0279495552621865E-2</v>
      </c>
      <c r="J88" s="194">
        <v>2</v>
      </c>
      <c r="K88" s="303">
        <v>9</v>
      </c>
      <c r="L88" s="180">
        <v>14</v>
      </c>
      <c r="M88" s="180">
        <v>13</v>
      </c>
    </row>
    <row r="89" spans="1:18" ht="16.5" customHeight="1" x14ac:dyDescent="0.25">
      <c r="A89" s="122"/>
      <c r="B89" s="153" t="s">
        <v>18</v>
      </c>
      <c r="C89" s="193">
        <v>1.7787964001451995E-2</v>
      </c>
      <c r="D89" s="193">
        <v>0.10404344563711843</v>
      </c>
      <c r="E89" s="193">
        <v>-5.3574007705252225E-2</v>
      </c>
      <c r="F89" s="193">
        <v>-0.17480385524385211</v>
      </c>
      <c r="G89" s="315">
        <v>-0.19712037110911018</v>
      </c>
      <c r="H89" s="193">
        <v>-7.2068697993196262E-2</v>
      </c>
      <c r="I89" s="193">
        <v>-1.1139344058958667E-2</v>
      </c>
      <c r="J89" s="194">
        <v>12</v>
      </c>
      <c r="K89" s="303">
        <v>10</v>
      </c>
      <c r="L89" s="180">
        <v>13</v>
      </c>
      <c r="M89" s="180">
        <v>14</v>
      </c>
      <c r="N89" s="123"/>
      <c r="O89" s="123"/>
      <c r="P89" s="123"/>
      <c r="Q89" s="123"/>
      <c r="R89" s="123"/>
    </row>
    <row r="90" spans="1:18" s="123" customFormat="1" ht="15" customHeight="1" x14ac:dyDescent="0.25">
      <c r="A90" s="84"/>
      <c r="B90" s="153" t="s">
        <v>662</v>
      </c>
      <c r="C90" s="193">
        <v>2.5574870998446908E-2</v>
      </c>
      <c r="D90" s="193">
        <v>0.13473663788922297</v>
      </c>
      <c r="E90" s="193">
        <v>-6.1661338191985493E-2</v>
      </c>
      <c r="F90" s="193">
        <v>-0.17681415840240466</v>
      </c>
      <c r="G90" s="315">
        <v>-0.19728264598915801</v>
      </c>
      <c r="H90" s="193">
        <v>-6.1711678977389495E-2</v>
      </c>
      <c r="I90" s="193">
        <v>1.2933647917979796E-2</v>
      </c>
      <c r="J90" s="194">
        <v>7</v>
      </c>
      <c r="K90" s="303">
        <v>11</v>
      </c>
      <c r="L90" s="180">
        <v>7</v>
      </c>
      <c r="M90" s="180">
        <v>4</v>
      </c>
      <c r="N90" s="85"/>
      <c r="O90" s="85"/>
      <c r="P90" s="85"/>
      <c r="Q90" s="85"/>
      <c r="R90" s="85"/>
    </row>
    <row r="91" spans="1:18" x14ac:dyDescent="0.25">
      <c r="B91" s="153" t="s">
        <v>1465</v>
      </c>
      <c r="C91" s="193">
        <v>4.9052987314317509E-3</v>
      </c>
      <c r="D91" s="193">
        <v>0.12779326644117672</v>
      </c>
      <c r="E91" s="193">
        <v>-6.5537054409005591E-2</v>
      </c>
      <c r="F91" s="193">
        <v>-0.17870577444321911</v>
      </c>
      <c r="G91" s="315">
        <v>-0.20051566042657354</v>
      </c>
      <c r="H91" s="193" t="s">
        <v>1304</v>
      </c>
      <c r="I91" s="193" t="s">
        <v>1304</v>
      </c>
      <c r="J91" s="194">
        <v>15</v>
      </c>
      <c r="K91" s="303">
        <v>12</v>
      </c>
      <c r="L91" s="180" t="s">
        <v>1304</v>
      </c>
      <c r="M91" s="180" t="s">
        <v>1304</v>
      </c>
    </row>
    <row r="92" spans="1:18" s="87" customFormat="1" ht="18.75" customHeight="1" x14ac:dyDescent="0.25">
      <c r="A92" s="86"/>
      <c r="B92" s="204" t="s">
        <v>204</v>
      </c>
      <c r="C92" s="181">
        <v>2.41070961669194E-2</v>
      </c>
      <c r="D92" s="181">
        <v>0.118740502930525</v>
      </c>
      <c r="E92" s="181">
        <v>-7.0517992577054295E-2</v>
      </c>
      <c r="F92" s="181">
        <v>-0.18442138228582</v>
      </c>
      <c r="G92" s="307">
        <v>-0.206515133098336</v>
      </c>
      <c r="H92" s="181">
        <v>-5.6037710652711702E-2</v>
      </c>
      <c r="I92" s="181">
        <v>1.21260619834886E-2</v>
      </c>
      <c r="J92" s="172">
        <v>8</v>
      </c>
      <c r="K92" s="304">
        <v>13</v>
      </c>
      <c r="L92" s="172">
        <v>4</v>
      </c>
      <c r="M92" s="172">
        <v>5</v>
      </c>
    </row>
    <row r="93" spans="1:18" x14ac:dyDescent="0.25">
      <c r="B93" s="153" t="s">
        <v>19</v>
      </c>
      <c r="C93" s="193">
        <v>2.3431156800534758E-2</v>
      </c>
      <c r="D93" s="193">
        <v>0.12851259053120989</v>
      </c>
      <c r="E93" s="193">
        <v>-6.3755473308885091E-2</v>
      </c>
      <c r="F93" s="193">
        <v>-0.17804974074540847</v>
      </c>
      <c r="G93" s="315">
        <v>-0.20796695885870642</v>
      </c>
      <c r="H93" s="193">
        <v>-7.1099827376449154E-2</v>
      </c>
      <c r="I93" s="193">
        <v>1.7418405319968855E-3</v>
      </c>
      <c r="J93" s="194">
        <v>10</v>
      </c>
      <c r="K93" s="303">
        <v>14</v>
      </c>
      <c r="L93" s="180">
        <v>12</v>
      </c>
      <c r="M93" s="180">
        <v>10</v>
      </c>
    </row>
    <row r="94" spans="1:18" s="123" customFormat="1" x14ac:dyDescent="0.25">
      <c r="A94" s="84"/>
      <c r="B94" s="153" t="s">
        <v>25</v>
      </c>
      <c r="C94" s="193">
        <v>1.1381652651133889E-2</v>
      </c>
      <c r="D94" s="193">
        <v>0.13300671038584722</v>
      </c>
      <c r="E94" s="193">
        <v>-4.5217223671034534E-2</v>
      </c>
      <c r="F94" s="193">
        <v>-0.19372795514153929</v>
      </c>
      <c r="G94" s="168">
        <v>-0.23792610448976459</v>
      </c>
      <c r="H94" s="193">
        <v>-6.6166092915273311E-2</v>
      </c>
      <c r="I94" s="193">
        <v>-4.9922443550537432E-3</v>
      </c>
      <c r="J94" s="194">
        <v>14</v>
      </c>
      <c r="K94" s="303">
        <v>15</v>
      </c>
      <c r="L94" s="180">
        <v>9</v>
      </c>
      <c r="M94" s="180">
        <v>12</v>
      </c>
      <c r="N94" s="85"/>
      <c r="O94" s="85"/>
      <c r="P94" s="85"/>
      <c r="Q94" s="85"/>
      <c r="R94" s="85"/>
    </row>
    <row r="95" spans="1:18" s="87" customFormat="1" x14ac:dyDescent="0.25">
      <c r="A95" s="86"/>
      <c r="B95" s="314"/>
      <c r="C95" s="306"/>
      <c r="D95" s="306"/>
      <c r="E95" s="306"/>
      <c r="F95" s="306"/>
      <c r="G95" s="306"/>
      <c r="H95" s="130"/>
      <c r="I95" s="130"/>
      <c r="J95" s="130"/>
      <c r="K95" s="130"/>
      <c r="L95" s="130"/>
      <c r="M95" s="130"/>
    </row>
    <row r="96" spans="1:18" ht="25.5" x14ac:dyDescent="0.25">
      <c r="B96" s="299" t="s">
        <v>2085</v>
      </c>
      <c r="C96" s="299" t="s">
        <v>4</v>
      </c>
      <c r="D96" s="299" t="s">
        <v>5</v>
      </c>
      <c r="E96" s="299" t="s">
        <v>6</v>
      </c>
      <c r="F96" s="299" t="s">
        <v>1</v>
      </c>
      <c r="G96" s="299" t="s">
        <v>7</v>
      </c>
      <c r="H96" s="299" t="s">
        <v>153</v>
      </c>
      <c r="I96" s="299" t="s">
        <v>1098</v>
      </c>
      <c r="J96" s="299" t="s">
        <v>1311</v>
      </c>
      <c r="K96" s="299" t="s">
        <v>1312</v>
      </c>
      <c r="L96" s="299" t="s">
        <v>1313</v>
      </c>
      <c r="M96" s="299" t="s">
        <v>1497</v>
      </c>
    </row>
    <row r="97" spans="1:18" ht="18" customHeight="1" x14ac:dyDescent="0.25">
      <c r="A97" s="122"/>
      <c r="B97" s="155" t="s">
        <v>2281</v>
      </c>
      <c r="C97" s="156">
        <v>1.9875161073689099E-2</v>
      </c>
      <c r="D97" s="156">
        <v>0.105595894319155</v>
      </c>
      <c r="E97" s="156">
        <v>-5.3470306159050601E-2</v>
      </c>
      <c r="F97" s="156">
        <v>-0.20486517915354499</v>
      </c>
      <c r="G97" s="316">
        <v>-0.192649071001184</v>
      </c>
      <c r="H97" s="156">
        <v>-6.3911870734381898E-2</v>
      </c>
      <c r="I97" s="156" t="s">
        <v>1304</v>
      </c>
      <c r="J97" s="156" t="s">
        <v>1304</v>
      </c>
      <c r="K97" s="301" t="s">
        <v>1304</v>
      </c>
      <c r="L97" s="156" t="s">
        <v>1304</v>
      </c>
      <c r="M97" s="156" t="s">
        <v>1304</v>
      </c>
      <c r="N97" s="123"/>
      <c r="O97" s="123"/>
      <c r="P97" s="123"/>
      <c r="Q97" s="123"/>
      <c r="R97" s="123"/>
    </row>
    <row r="98" spans="1:18" ht="15" customHeight="1" x14ac:dyDescent="0.25">
      <c r="B98" s="169" t="s">
        <v>2086</v>
      </c>
      <c r="C98" s="181">
        <v>3.11443317316249E-2</v>
      </c>
      <c r="D98" s="181">
        <v>0.1265798172273</v>
      </c>
      <c r="E98" s="181">
        <v>-0.245179781136007</v>
      </c>
      <c r="F98" s="181">
        <v>-0.35291489836944301</v>
      </c>
      <c r="G98" s="307">
        <v>-0.35729339988907299</v>
      </c>
      <c r="H98" s="181">
        <v>-0.127356475533071</v>
      </c>
      <c r="I98" s="181" t="s">
        <v>1304</v>
      </c>
      <c r="J98" s="172" t="s">
        <v>1304</v>
      </c>
      <c r="K98" s="304" t="s">
        <v>1304</v>
      </c>
      <c r="L98" s="172" t="s">
        <v>1304</v>
      </c>
      <c r="M98" s="147" t="s">
        <v>1304</v>
      </c>
    </row>
    <row r="99" spans="1:18" x14ac:dyDescent="0.25">
      <c r="B99" s="314"/>
      <c r="C99" s="306"/>
      <c r="D99" s="306"/>
      <c r="E99" s="306"/>
      <c r="F99" s="306"/>
      <c r="G99" s="306"/>
      <c r="H99" s="130"/>
      <c r="I99" s="130"/>
      <c r="J99" s="130"/>
      <c r="K99" s="130"/>
      <c r="L99" s="130"/>
      <c r="M99" s="130"/>
    </row>
    <row r="100" spans="1:18" ht="25.5" x14ac:dyDescent="0.25">
      <c r="B100" s="299" t="s">
        <v>1246</v>
      </c>
      <c r="C100" s="299" t="s">
        <v>4</v>
      </c>
      <c r="D100" s="299" t="s">
        <v>5</v>
      </c>
      <c r="E100" s="299" t="s">
        <v>6</v>
      </c>
      <c r="F100" s="299" t="s">
        <v>1</v>
      </c>
      <c r="G100" s="299" t="s">
        <v>7</v>
      </c>
      <c r="H100" s="299" t="s">
        <v>153</v>
      </c>
      <c r="I100" s="299" t="s">
        <v>1098</v>
      </c>
      <c r="J100" s="299" t="s">
        <v>1311</v>
      </c>
      <c r="K100" s="299" t="s">
        <v>1312</v>
      </c>
      <c r="L100" s="299" t="s">
        <v>1313</v>
      </c>
      <c r="M100" s="299" t="s">
        <v>1497</v>
      </c>
    </row>
    <row r="101" spans="1:18" x14ac:dyDescent="0.25">
      <c r="B101" s="196" t="s">
        <v>2281</v>
      </c>
      <c r="C101" s="192">
        <v>1.7255618707917801E-2</v>
      </c>
      <c r="D101" s="192">
        <v>0.10200138336910899</v>
      </c>
      <c r="E101" s="192">
        <v>-3.9286379748470601E-2</v>
      </c>
      <c r="F101" s="192">
        <v>-0.16843327741918901</v>
      </c>
      <c r="G101" s="183">
        <v>-0.17116334835775099</v>
      </c>
      <c r="H101" s="156">
        <v>-3.6222508093746698E-2</v>
      </c>
      <c r="I101" s="156" t="s">
        <v>1304</v>
      </c>
      <c r="J101" s="184" t="s">
        <v>1304</v>
      </c>
      <c r="K101" s="185" t="s">
        <v>1304</v>
      </c>
      <c r="L101" s="184" t="s">
        <v>1304</v>
      </c>
      <c r="M101" s="184" t="s">
        <v>1304</v>
      </c>
    </row>
    <row r="102" spans="1:18" ht="15.75" customHeight="1" x14ac:dyDescent="0.25">
      <c r="B102" s="199" t="s">
        <v>1310</v>
      </c>
      <c r="C102" s="193">
        <v>2.2981742770340929E-2</v>
      </c>
      <c r="D102" s="193">
        <v>0.1305706755899525</v>
      </c>
      <c r="E102" s="193">
        <v>-3.324673775977649E-2</v>
      </c>
      <c r="F102" s="193">
        <v>-0.14685358790913494</v>
      </c>
      <c r="G102" s="186">
        <v>-0.17090006761740417</v>
      </c>
      <c r="H102" s="193">
        <v>-6.0428415745353847E-2</v>
      </c>
      <c r="I102" s="193">
        <v>-1.3450479012628858E-3</v>
      </c>
      <c r="J102" s="180">
        <v>11</v>
      </c>
      <c r="K102" s="303">
        <v>1</v>
      </c>
      <c r="L102" s="180">
        <v>5</v>
      </c>
      <c r="M102" s="180">
        <v>10</v>
      </c>
    </row>
    <row r="103" spans="1:18" ht="15" customHeight="1" x14ac:dyDescent="0.25">
      <c r="B103" s="199" t="s">
        <v>678</v>
      </c>
      <c r="C103" s="193">
        <v>3.1789861934905073E-2</v>
      </c>
      <c r="D103" s="193">
        <v>0.15468885963542234</v>
      </c>
      <c r="E103" s="193">
        <v>-3.8745867231323672E-2</v>
      </c>
      <c r="F103" s="193">
        <v>-0.15210000737275853</v>
      </c>
      <c r="G103" s="186">
        <v>-0.17245790492028723</v>
      </c>
      <c r="H103" s="193">
        <v>-4.7227080966624313E-2</v>
      </c>
      <c r="I103" s="193">
        <v>2.7709167065007367E-2</v>
      </c>
      <c r="J103" s="180">
        <v>1</v>
      </c>
      <c r="K103" s="303">
        <v>2</v>
      </c>
      <c r="L103" s="180">
        <v>3</v>
      </c>
      <c r="M103" s="180">
        <v>1</v>
      </c>
    </row>
    <row r="104" spans="1:18" x14ac:dyDescent="0.25">
      <c r="B104" s="199" t="s">
        <v>740</v>
      </c>
      <c r="C104" s="193">
        <v>2.9369722570113277E-2</v>
      </c>
      <c r="D104" s="193">
        <v>0.14492210895630531</v>
      </c>
      <c r="E104" s="193">
        <v>-4.3092307313761902E-2</v>
      </c>
      <c r="F104" s="193">
        <v>-0.16399919062609325</v>
      </c>
      <c r="G104" s="186">
        <v>-0.17845373642909967</v>
      </c>
      <c r="H104" s="193">
        <v>-6.7163323269980202E-2</v>
      </c>
      <c r="I104" s="193">
        <v>2.616416823635781E-3</v>
      </c>
      <c r="J104" s="180">
        <v>3</v>
      </c>
      <c r="K104" s="303">
        <v>3</v>
      </c>
      <c r="L104" s="180">
        <v>10</v>
      </c>
      <c r="M104" s="180">
        <v>8</v>
      </c>
    </row>
    <row r="105" spans="1:18" x14ac:dyDescent="0.25">
      <c r="B105" s="199" t="s">
        <v>1817</v>
      </c>
      <c r="C105" s="193">
        <v>2.6154822261923449E-2</v>
      </c>
      <c r="D105" s="193">
        <v>0.13625242723754627</v>
      </c>
      <c r="E105" s="193">
        <v>-4.5239289310174402E-2</v>
      </c>
      <c r="F105" s="193">
        <v>-0.16624989302066839</v>
      </c>
      <c r="G105" s="186">
        <v>-0.17935505100361959</v>
      </c>
      <c r="H105" s="193">
        <v>-4.1249090236538888E-2</v>
      </c>
      <c r="I105" s="193">
        <v>2.6294774086399686E-2</v>
      </c>
      <c r="J105" s="180">
        <v>6</v>
      </c>
      <c r="K105" s="303">
        <v>4</v>
      </c>
      <c r="L105" s="180">
        <v>2</v>
      </c>
      <c r="M105" s="180">
        <v>3</v>
      </c>
    </row>
    <row r="106" spans="1:18" x14ac:dyDescent="0.25">
      <c r="B106" s="199" t="s">
        <v>20</v>
      </c>
      <c r="C106" s="193">
        <v>2.8408704318139133E-2</v>
      </c>
      <c r="D106" s="193">
        <v>0.14288827804613335</v>
      </c>
      <c r="E106" s="193">
        <v>-5.8973682861265475E-2</v>
      </c>
      <c r="F106" s="193">
        <v>-0.17814077263102668</v>
      </c>
      <c r="G106" s="186">
        <v>-0.17968355925601942</v>
      </c>
      <c r="H106" s="193">
        <v>-6.2531717543034215E-2</v>
      </c>
      <c r="I106" s="193">
        <v>1.1817642000528039E-2</v>
      </c>
      <c r="J106" s="180">
        <v>5</v>
      </c>
      <c r="K106" s="303">
        <v>5</v>
      </c>
      <c r="L106" s="180">
        <v>7</v>
      </c>
      <c r="M106" s="180">
        <v>5</v>
      </c>
    </row>
    <row r="107" spans="1:18" x14ac:dyDescent="0.25">
      <c r="B107" s="199" t="s">
        <v>22</v>
      </c>
      <c r="C107" s="193">
        <v>1.438294049840505E-2</v>
      </c>
      <c r="D107" s="193">
        <v>0.12115632734329496</v>
      </c>
      <c r="E107" s="193">
        <v>-5.0538536919610522E-2</v>
      </c>
      <c r="F107" s="193">
        <v>-0.16290264487035999</v>
      </c>
      <c r="G107" s="186">
        <v>-0.18299618796245987</v>
      </c>
      <c r="H107" s="193">
        <v>-3.1145849455828878E-2</v>
      </c>
      <c r="I107" s="193">
        <v>2.7105866942158219E-2</v>
      </c>
      <c r="J107" s="180">
        <v>13</v>
      </c>
      <c r="K107" s="303">
        <v>6</v>
      </c>
      <c r="L107" s="180">
        <v>1</v>
      </c>
      <c r="M107" s="180">
        <v>2</v>
      </c>
    </row>
    <row r="108" spans="1:18" x14ac:dyDescent="0.25">
      <c r="B108" s="199" t="s">
        <v>1249</v>
      </c>
      <c r="C108" s="193">
        <v>2.9185216255636304E-2</v>
      </c>
      <c r="D108" s="193">
        <v>0.14948813091923485</v>
      </c>
      <c r="E108" s="193">
        <v>-5.0412518031171971E-2</v>
      </c>
      <c r="F108" s="193">
        <v>-0.17353344203813847</v>
      </c>
      <c r="G108" s="186">
        <v>-0.18871525886070473</v>
      </c>
      <c r="H108" s="193">
        <v>-5.7335877016833403E-2</v>
      </c>
      <c r="I108" s="193">
        <v>8.1133644821302919E-3</v>
      </c>
      <c r="J108" s="180">
        <v>4</v>
      </c>
      <c r="K108" s="303">
        <v>7</v>
      </c>
      <c r="L108" s="180">
        <v>4</v>
      </c>
      <c r="M108" s="180">
        <v>6</v>
      </c>
    </row>
    <row r="109" spans="1:18" x14ac:dyDescent="0.25">
      <c r="B109" s="199" t="s">
        <v>1460</v>
      </c>
      <c r="C109" s="193">
        <v>2.353166202148893E-2</v>
      </c>
      <c r="D109" s="193">
        <v>0.12990219454430307</v>
      </c>
      <c r="E109" s="193">
        <v>-5.7992645311801039E-2</v>
      </c>
      <c r="F109" s="193">
        <v>-0.18340563415224631</v>
      </c>
      <c r="G109" s="186">
        <v>-0.19094173639041212</v>
      </c>
      <c r="H109" s="193">
        <v>-6.7309751878159685E-2</v>
      </c>
      <c r="I109" s="193">
        <v>4.845247784711848E-3</v>
      </c>
      <c r="J109" s="180">
        <v>9</v>
      </c>
      <c r="K109" s="303">
        <v>8</v>
      </c>
      <c r="L109" s="180">
        <v>11</v>
      </c>
      <c r="M109" s="180">
        <v>7</v>
      </c>
    </row>
    <row r="110" spans="1:18" x14ac:dyDescent="0.25">
      <c r="B110" s="199" t="s">
        <v>23</v>
      </c>
      <c r="C110" s="193">
        <v>3.1769999237397872E-2</v>
      </c>
      <c r="D110" s="193">
        <v>0.1679918111129608</v>
      </c>
      <c r="E110" s="193">
        <v>-4.9209458190984989E-2</v>
      </c>
      <c r="F110" s="193">
        <v>-0.1816446568569422</v>
      </c>
      <c r="G110" s="186">
        <v>-0.19538780718641635</v>
      </c>
      <c r="H110" s="193">
        <v>-8.3301264325477575E-2</v>
      </c>
      <c r="I110" s="193">
        <v>-1.0279495552621865E-2</v>
      </c>
      <c r="J110" s="180">
        <v>2</v>
      </c>
      <c r="K110" s="303">
        <v>9</v>
      </c>
      <c r="L110" s="180">
        <v>14</v>
      </c>
      <c r="M110" s="180">
        <v>12</v>
      </c>
    </row>
    <row r="111" spans="1:18" ht="19.5" customHeight="1" x14ac:dyDescent="0.25">
      <c r="B111" s="199" t="s">
        <v>18</v>
      </c>
      <c r="C111" s="193">
        <v>1.7787964001451995E-2</v>
      </c>
      <c r="D111" s="193">
        <v>0.10404344563711843</v>
      </c>
      <c r="E111" s="193">
        <v>-5.3574007705252225E-2</v>
      </c>
      <c r="F111" s="193">
        <v>-0.17480385524385211</v>
      </c>
      <c r="G111" s="186">
        <v>-0.19712037110911018</v>
      </c>
      <c r="H111" s="193">
        <v>-7.2068697993196262E-2</v>
      </c>
      <c r="I111" s="193">
        <v>-1.1139344058958667E-2</v>
      </c>
      <c r="J111" s="180">
        <v>12</v>
      </c>
      <c r="K111" s="303">
        <v>10</v>
      </c>
      <c r="L111" s="180">
        <v>13</v>
      </c>
      <c r="M111" s="180">
        <v>13</v>
      </c>
    </row>
    <row r="112" spans="1:18" x14ac:dyDescent="0.25">
      <c r="B112" s="199" t="s">
        <v>662</v>
      </c>
      <c r="C112" s="193">
        <v>2.5574870998446908E-2</v>
      </c>
      <c r="D112" s="193">
        <v>0.13473663788922297</v>
      </c>
      <c r="E112" s="193">
        <v>-6.1661338191985493E-2</v>
      </c>
      <c r="F112" s="193">
        <v>-0.17681415840240466</v>
      </c>
      <c r="G112" s="186">
        <v>-0.19728264598915801</v>
      </c>
      <c r="H112" s="193">
        <v>-6.1711678977389495E-2</v>
      </c>
      <c r="I112" s="193">
        <v>1.2933647917979796E-2</v>
      </c>
      <c r="J112" s="180">
        <v>7</v>
      </c>
      <c r="K112" s="303">
        <v>11</v>
      </c>
      <c r="L112" s="180">
        <v>6</v>
      </c>
      <c r="M112" s="180">
        <v>4</v>
      </c>
    </row>
    <row r="113" spans="1:18" x14ac:dyDescent="0.25">
      <c r="B113" s="199" t="s">
        <v>1465</v>
      </c>
      <c r="C113" s="193">
        <v>4.9052987314317509E-3</v>
      </c>
      <c r="D113" s="193">
        <v>0.12779326644117672</v>
      </c>
      <c r="E113" s="193">
        <v>-6.5537054409005591E-2</v>
      </c>
      <c r="F113" s="193">
        <v>-0.17870577444321911</v>
      </c>
      <c r="G113" s="186">
        <v>-0.20051566042657354</v>
      </c>
      <c r="H113" s="193" t="s">
        <v>1304</v>
      </c>
      <c r="I113" s="193" t="s">
        <v>1304</v>
      </c>
      <c r="J113" s="180">
        <v>15</v>
      </c>
      <c r="K113" s="303">
        <v>12</v>
      </c>
      <c r="L113" s="180" t="s">
        <v>1304</v>
      </c>
      <c r="M113" s="180" t="s">
        <v>1304</v>
      </c>
    </row>
    <row r="114" spans="1:18" x14ac:dyDescent="0.25">
      <c r="B114" s="199" t="s">
        <v>19</v>
      </c>
      <c r="C114" s="193">
        <v>2.3431156800534758E-2</v>
      </c>
      <c r="D114" s="193">
        <v>0.12851259053120989</v>
      </c>
      <c r="E114" s="193">
        <v>-6.3755473308885091E-2</v>
      </c>
      <c r="F114" s="193">
        <v>-0.17804974074540847</v>
      </c>
      <c r="G114" s="186">
        <v>-0.20796695885870642</v>
      </c>
      <c r="H114" s="193">
        <v>-7.1099827376449154E-2</v>
      </c>
      <c r="I114" s="193">
        <v>1.7418405319968855E-3</v>
      </c>
      <c r="J114" s="180">
        <v>10</v>
      </c>
      <c r="K114" s="303">
        <v>13</v>
      </c>
      <c r="L114" s="180">
        <v>12</v>
      </c>
      <c r="M114" s="180">
        <v>9</v>
      </c>
    </row>
    <row r="115" spans="1:18" x14ac:dyDescent="0.25">
      <c r="B115" s="197" t="s">
        <v>1788</v>
      </c>
      <c r="C115" s="187">
        <v>2.44826715050179E-2</v>
      </c>
      <c r="D115" s="187">
        <v>0.12806312115924401</v>
      </c>
      <c r="E115" s="187">
        <v>-6.5293464367286197E-2</v>
      </c>
      <c r="F115" s="187">
        <v>-0.18160552604783001</v>
      </c>
      <c r="G115" s="188">
        <v>-0.21087268031206299</v>
      </c>
      <c r="H115" s="187">
        <v>-6.2822971063400596E-2</v>
      </c>
      <c r="I115" s="187" t="s">
        <v>1304</v>
      </c>
      <c r="J115" s="189">
        <v>8</v>
      </c>
      <c r="K115" s="190">
        <v>14</v>
      </c>
      <c r="L115" s="189">
        <v>8</v>
      </c>
      <c r="M115" s="191" t="s">
        <v>1304</v>
      </c>
    </row>
    <row r="116" spans="1:18" ht="16.5" customHeight="1" x14ac:dyDescent="0.25">
      <c r="B116" s="199" t="s">
        <v>25</v>
      </c>
      <c r="C116" s="193">
        <v>1.1381652651133889E-2</v>
      </c>
      <c r="D116" s="193">
        <v>0.13300671038584722</v>
      </c>
      <c r="E116" s="193">
        <v>-4.5217223671034534E-2</v>
      </c>
      <c r="F116" s="193">
        <v>-0.19372795514153929</v>
      </c>
      <c r="G116" s="186">
        <v>-0.23792610448976459</v>
      </c>
      <c r="H116" s="193">
        <v>-6.6166092915273311E-2</v>
      </c>
      <c r="I116" s="193">
        <v>-4.9922443550537432E-3</v>
      </c>
      <c r="J116" s="180">
        <v>14</v>
      </c>
      <c r="K116" s="303">
        <v>15</v>
      </c>
      <c r="L116" s="180">
        <v>9</v>
      </c>
      <c r="M116" s="180">
        <v>11</v>
      </c>
    </row>
    <row r="117" spans="1:18" x14ac:dyDescent="0.25">
      <c r="B117" s="336"/>
      <c r="C117" s="336"/>
      <c r="D117" s="336"/>
      <c r="E117" s="336"/>
      <c r="F117" s="336"/>
      <c r="G117" s="336"/>
      <c r="H117" s="336"/>
      <c r="I117" s="336"/>
      <c r="J117" s="336"/>
      <c r="K117" s="336"/>
      <c r="L117" s="336"/>
      <c r="M117" s="336"/>
    </row>
    <row r="118" spans="1:18" ht="25.5" x14ac:dyDescent="0.25">
      <c r="B118" s="299" t="s">
        <v>174</v>
      </c>
      <c r="C118" s="299" t="s">
        <v>4</v>
      </c>
      <c r="D118" s="299" t="s">
        <v>5</v>
      </c>
      <c r="E118" s="299" t="s">
        <v>6</v>
      </c>
      <c r="F118" s="299" t="s">
        <v>1</v>
      </c>
      <c r="G118" s="299" t="s">
        <v>7</v>
      </c>
      <c r="H118" s="299" t="s">
        <v>153</v>
      </c>
      <c r="I118" s="299" t="s">
        <v>1098</v>
      </c>
      <c r="J118" s="299" t="s">
        <v>1311</v>
      </c>
      <c r="K118" s="299" t="s">
        <v>1312</v>
      </c>
      <c r="L118" s="299" t="s">
        <v>1313</v>
      </c>
      <c r="M118" s="299" t="s">
        <v>1497</v>
      </c>
    </row>
    <row r="119" spans="1:18" x14ac:dyDescent="0.25">
      <c r="B119" s="155" t="s">
        <v>1314</v>
      </c>
      <c r="C119" s="192">
        <v>1.27257882246994E-2</v>
      </c>
      <c r="D119" s="192">
        <v>4.1736193147461402E-2</v>
      </c>
      <c r="E119" s="192">
        <v>3.7174066654046801E-2</v>
      </c>
      <c r="F119" s="192">
        <v>5.6504754226833098E-2</v>
      </c>
      <c r="G119" s="183">
        <v>8.8384266577394399E-2</v>
      </c>
      <c r="H119" s="156">
        <v>6.1761097785359098E-2</v>
      </c>
      <c r="I119" s="156">
        <v>7.3428375060758694E-2</v>
      </c>
      <c r="J119" s="177" t="s">
        <v>1304</v>
      </c>
      <c r="K119" s="178" t="s">
        <v>1304</v>
      </c>
      <c r="L119" s="177" t="s">
        <v>1304</v>
      </c>
      <c r="M119" s="177" t="s">
        <v>1304</v>
      </c>
    </row>
    <row r="120" spans="1:18" s="123" customFormat="1" ht="18" customHeight="1" thickBot="1" x14ac:dyDescent="0.3">
      <c r="A120" s="84"/>
      <c r="B120" s="206" t="s">
        <v>1306</v>
      </c>
      <c r="C120" s="207">
        <v>1.2656771902058699E-2</v>
      </c>
      <c r="D120" s="207">
        <v>4.3854157774426902E-2</v>
      </c>
      <c r="E120" s="207">
        <v>4.5242143053881002E-2</v>
      </c>
      <c r="F120" s="207">
        <v>6.5084319276089306E-2</v>
      </c>
      <c r="G120" s="307">
        <v>9.2592776443025396E-2</v>
      </c>
      <c r="H120" s="207">
        <v>6.3906753043707604E-2</v>
      </c>
      <c r="I120" s="207">
        <v>7.4524584374622296E-2</v>
      </c>
      <c r="J120" s="171">
        <v>1</v>
      </c>
      <c r="K120" s="176">
        <v>1</v>
      </c>
      <c r="L120" s="171">
        <v>1</v>
      </c>
      <c r="M120" s="171">
        <v>1</v>
      </c>
      <c r="N120" s="85"/>
      <c r="O120" s="85"/>
      <c r="P120" s="85"/>
      <c r="Q120" s="85"/>
      <c r="R120" s="85"/>
    </row>
    <row r="121" spans="1:18" ht="19.5" customHeight="1" thickTop="1" x14ac:dyDescent="0.25">
      <c r="B121" s="153" t="s">
        <v>2495</v>
      </c>
      <c r="C121" s="154">
        <v>2.3217971106523905E-3</v>
      </c>
      <c r="D121" s="154">
        <v>9.6146158151435568E-3</v>
      </c>
      <c r="E121" s="154">
        <v>2.220108475673932E-2</v>
      </c>
      <c r="F121" s="154">
        <v>3.3143332469693032E-2</v>
      </c>
      <c r="G121" s="164">
        <v>5.3434000041712615E-2</v>
      </c>
      <c r="H121" s="154">
        <v>5.0333700828506522E-2</v>
      </c>
      <c r="I121" s="166">
        <v>5.536165185105868E-2</v>
      </c>
      <c r="J121" s="163">
        <v>5</v>
      </c>
      <c r="K121" s="179">
        <v>2</v>
      </c>
      <c r="L121" s="163">
        <v>2</v>
      </c>
      <c r="M121" s="163">
        <v>2</v>
      </c>
    </row>
    <row r="122" spans="1:18" x14ac:dyDescent="0.25">
      <c r="B122" s="153" t="s">
        <v>175</v>
      </c>
      <c r="C122" s="154">
        <v>4.5172316811976643E-3</v>
      </c>
      <c r="D122" s="154">
        <v>1.3073663724074036E-2</v>
      </c>
      <c r="E122" s="154">
        <v>2.2596232199410649E-2</v>
      </c>
      <c r="F122" s="154">
        <v>3.0576505630995676E-2</v>
      </c>
      <c r="G122" s="164">
        <v>4.6911921210700092E-2</v>
      </c>
      <c r="H122" s="154">
        <v>4.4882129099134804E-2</v>
      </c>
      <c r="I122" s="154">
        <v>4.9348539780836864E-2</v>
      </c>
      <c r="J122" s="163">
        <v>2</v>
      </c>
      <c r="K122" s="179">
        <v>3</v>
      </c>
      <c r="L122" s="163">
        <v>3</v>
      </c>
      <c r="M122" s="163">
        <v>3</v>
      </c>
    </row>
    <row r="123" spans="1:18" x14ac:dyDescent="0.25">
      <c r="B123" s="148" t="s">
        <v>177</v>
      </c>
      <c r="C123" s="149">
        <v>3.5478966041562199E-3</v>
      </c>
      <c r="D123" s="149">
        <v>1.1790147228722958E-2</v>
      </c>
      <c r="E123" s="149">
        <v>2.2666027905862585E-2</v>
      </c>
      <c r="F123" s="149">
        <v>2.8432058896592283E-2</v>
      </c>
      <c r="G123" s="302">
        <v>4.290872449408023E-2</v>
      </c>
      <c r="H123" s="149">
        <v>3.9351978804674559E-2</v>
      </c>
      <c r="I123" s="149">
        <v>3.7713981986040146E-2</v>
      </c>
      <c r="J123" s="163">
        <v>3</v>
      </c>
      <c r="K123" s="179">
        <v>4</v>
      </c>
      <c r="L123" s="163">
        <v>5</v>
      </c>
      <c r="M123" s="163">
        <v>6</v>
      </c>
    </row>
    <row r="124" spans="1:18" x14ac:dyDescent="0.25">
      <c r="B124" s="148" t="s">
        <v>1653</v>
      </c>
      <c r="C124" s="149">
        <v>2.3692626730562605E-3</v>
      </c>
      <c r="D124" s="149">
        <v>7.7696425526900814E-3</v>
      </c>
      <c r="E124" s="149">
        <v>1.7076051814076454E-2</v>
      </c>
      <c r="F124" s="149">
        <v>2.3846746821232001E-2</v>
      </c>
      <c r="G124" s="302">
        <v>3.8258393276820124E-2</v>
      </c>
      <c r="H124" s="149">
        <v>4.0865765166690604E-2</v>
      </c>
      <c r="I124" s="149">
        <v>4.3341507532382417E-2</v>
      </c>
      <c r="J124" s="163">
        <v>4</v>
      </c>
      <c r="K124" s="179">
        <v>5</v>
      </c>
      <c r="L124" s="163">
        <v>4</v>
      </c>
      <c r="M124" s="163">
        <v>4</v>
      </c>
    </row>
    <row r="125" spans="1:18" x14ac:dyDescent="0.25">
      <c r="B125" s="148" t="s">
        <v>176</v>
      </c>
      <c r="C125" s="149">
        <v>2.3019135672077695E-3</v>
      </c>
      <c r="D125" s="149">
        <v>6.8500231235888442E-3</v>
      </c>
      <c r="E125" s="149">
        <v>1.3988964444030527E-2</v>
      </c>
      <c r="F125" s="149">
        <v>1.9216258640156303E-2</v>
      </c>
      <c r="G125" s="302">
        <v>3.0029110704167472E-2</v>
      </c>
      <c r="H125" s="149">
        <v>3.580760890072554E-2</v>
      </c>
      <c r="I125" s="149">
        <v>4.1637645328113537E-2</v>
      </c>
      <c r="J125" s="163">
        <v>6</v>
      </c>
      <c r="K125" s="179">
        <v>6</v>
      </c>
      <c r="L125" s="163">
        <v>6</v>
      </c>
      <c r="M125" s="163">
        <v>5</v>
      </c>
    </row>
    <row r="126" spans="1:18" x14ac:dyDescent="0.25">
      <c r="B126" s="317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</row>
    <row r="127" spans="1:18" ht="25.5" x14ac:dyDescent="0.25">
      <c r="B127" s="299" t="s">
        <v>178</v>
      </c>
      <c r="C127" s="299" t="s">
        <v>4</v>
      </c>
      <c r="D127" s="299" t="s">
        <v>5</v>
      </c>
      <c r="E127" s="299" t="s">
        <v>6</v>
      </c>
      <c r="F127" s="299" t="s">
        <v>1</v>
      </c>
      <c r="G127" s="299" t="s">
        <v>7</v>
      </c>
      <c r="H127" s="299" t="s">
        <v>153</v>
      </c>
      <c r="I127" s="299" t="s">
        <v>1098</v>
      </c>
      <c r="J127" s="299" t="s">
        <v>1311</v>
      </c>
      <c r="K127" s="299" t="s">
        <v>1312</v>
      </c>
      <c r="L127" s="299" t="s">
        <v>1313</v>
      </c>
      <c r="M127" s="299" t="s">
        <v>1497</v>
      </c>
    </row>
    <row r="128" spans="1:18" x14ac:dyDescent="0.25">
      <c r="B128" s="157" t="s">
        <v>1314</v>
      </c>
      <c r="C128" s="192">
        <v>1.27257882246994E-2</v>
      </c>
      <c r="D128" s="192">
        <v>4.1736193147461402E-2</v>
      </c>
      <c r="E128" s="192">
        <v>3.7174066654046801E-2</v>
      </c>
      <c r="F128" s="192">
        <v>5.6504754226833098E-2</v>
      </c>
      <c r="G128" s="183">
        <v>8.8384266577394399E-2</v>
      </c>
      <c r="H128" s="156">
        <v>6.1761097785359098E-2</v>
      </c>
      <c r="I128" s="156">
        <v>7.3428375060758694E-2</v>
      </c>
      <c r="J128" s="175" t="s">
        <v>1304</v>
      </c>
      <c r="K128" s="301" t="s">
        <v>1304</v>
      </c>
      <c r="L128" s="175" t="s">
        <v>1304</v>
      </c>
      <c r="M128" s="175" t="s">
        <v>1304</v>
      </c>
    </row>
    <row r="129" spans="1:13" ht="18.75" customHeight="1" x14ac:dyDescent="0.25">
      <c r="B129" s="146" t="s">
        <v>1306</v>
      </c>
      <c r="C129" s="147">
        <v>1.2656771902058699E-2</v>
      </c>
      <c r="D129" s="147">
        <v>4.3854157774426902E-2</v>
      </c>
      <c r="E129" s="147">
        <v>4.5242143053881002E-2</v>
      </c>
      <c r="F129" s="147">
        <v>6.5084319276089306E-2</v>
      </c>
      <c r="G129" s="307">
        <v>9.2592776443025396E-2</v>
      </c>
      <c r="H129" s="147">
        <v>6.3906753043707604E-2</v>
      </c>
      <c r="I129" s="147">
        <v>7.4524584374622296E-2</v>
      </c>
      <c r="J129" s="171">
        <v>1</v>
      </c>
      <c r="K129" s="176">
        <v>1</v>
      </c>
      <c r="L129" s="171">
        <v>3</v>
      </c>
      <c r="M129" s="171">
        <v>2</v>
      </c>
    </row>
    <row r="130" spans="1:13" x14ac:dyDescent="0.25">
      <c r="B130" s="148" t="s">
        <v>179</v>
      </c>
      <c r="C130" s="149">
        <v>1.0177506049243501E-2</v>
      </c>
      <c r="D130" s="149">
        <v>4.4320113043976317E-2</v>
      </c>
      <c r="E130" s="149">
        <v>4.1724206897208571E-2</v>
      </c>
      <c r="F130" s="149">
        <v>6.2431703941137728E-2</v>
      </c>
      <c r="G130" s="302">
        <v>9.0691529141945448E-2</v>
      </c>
      <c r="H130" s="149">
        <v>5.7501632618253584E-2</v>
      </c>
      <c r="I130" s="149">
        <v>6.7369912651134456E-2</v>
      </c>
      <c r="J130" s="163">
        <v>3</v>
      </c>
      <c r="K130" s="179">
        <v>2</v>
      </c>
      <c r="L130" s="163">
        <v>4</v>
      </c>
      <c r="M130" s="163">
        <v>3</v>
      </c>
    </row>
    <row r="131" spans="1:13" x14ac:dyDescent="0.25">
      <c r="B131" s="153" t="s">
        <v>1307</v>
      </c>
      <c r="C131" s="154">
        <v>1.0895132293858634E-2</v>
      </c>
      <c r="D131" s="154">
        <v>3.0368660021804716E-2</v>
      </c>
      <c r="E131" s="154">
        <v>4.1401802410647282E-2</v>
      </c>
      <c r="F131" s="154">
        <v>5.2835397612638779E-2</v>
      </c>
      <c r="G131" s="164">
        <v>7.5293372623075783E-2</v>
      </c>
      <c r="H131" s="154">
        <v>7.1239594984134458E-2</v>
      </c>
      <c r="I131" s="154">
        <v>8.1290936350207676E-2</v>
      </c>
      <c r="J131" s="163">
        <v>2</v>
      </c>
      <c r="K131" s="179">
        <v>3</v>
      </c>
      <c r="L131" s="163">
        <v>1</v>
      </c>
      <c r="M131" s="163">
        <v>1</v>
      </c>
    </row>
    <row r="132" spans="1:13" x14ac:dyDescent="0.25">
      <c r="B132" s="153" t="s">
        <v>180</v>
      </c>
      <c r="C132" s="154">
        <v>2.5015913749304453E-3</v>
      </c>
      <c r="D132" s="154">
        <v>2.673377977468494E-2</v>
      </c>
      <c r="E132" s="154">
        <v>1.7166793915814438E-2</v>
      </c>
      <c r="F132" s="154">
        <v>4.278213144105214E-2</v>
      </c>
      <c r="G132" s="164">
        <v>7.342141575158756E-2</v>
      </c>
      <c r="H132" s="154">
        <v>6.7058231431707194E-2</v>
      </c>
      <c r="I132" s="154">
        <v>5.7403108438525141E-2</v>
      </c>
      <c r="J132" s="163">
        <v>4</v>
      </c>
      <c r="K132" s="179">
        <v>4</v>
      </c>
      <c r="L132" s="163">
        <v>2</v>
      </c>
      <c r="M132" s="163">
        <v>4</v>
      </c>
    </row>
    <row r="133" spans="1:13" x14ac:dyDescent="0.25">
      <c r="J133" s="127"/>
      <c r="L133" s="130"/>
      <c r="M133" s="130"/>
    </row>
    <row r="134" spans="1:13" ht="25.5" x14ac:dyDescent="0.25">
      <c r="B134" s="299" t="s">
        <v>181</v>
      </c>
      <c r="C134" s="299" t="s">
        <v>4</v>
      </c>
      <c r="D134" s="299" t="s">
        <v>5</v>
      </c>
      <c r="E134" s="299" t="s">
        <v>6</v>
      </c>
      <c r="F134" s="299" t="s">
        <v>1</v>
      </c>
      <c r="G134" s="299" t="s">
        <v>7</v>
      </c>
      <c r="H134" s="299" t="s">
        <v>153</v>
      </c>
      <c r="I134" s="299" t="s">
        <v>1098</v>
      </c>
      <c r="J134" s="299" t="s">
        <v>1311</v>
      </c>
      <c r="K134" s="299" t="s">
        <v>1312</v>
      </c>
      <c r="L134" s="299" t="s">
        <v>1313</v>
      </c>
      <c r="M134" s="299" t="s">
        <v>1497</v>
      </c>
    </row>
    <row r="135" spans="1:13" x14ac:dyDescent="0.25">
      <c r="B135" s="155" t="s">
        <v>2284</v>
      </c>
      <c r="C135" s="192">
        <v>7.7383231104575199E-3</v>
      </c>
      <c r="D135" s="192">
        <v>4.8676043556391303E-2</v>
      </c>
      <c r="E135" s="192">
        <v>2.10642255834219E-2</v>
      </c>
      <c r="F135" s="192">
        <v>-7.2052794554425995E-2</v>
      </c>
      <c r="G135" s="183">
        <v>-5.9744020171611997E-2</v>
      </c>
      <c r="H135" s="156">
        <v>-1.1649559196017401E-2</v>
      </c>
      <c r="I135" s="156">
        <v>3.4420637106163297E-2</v>
      </c>
      <c r="J135" s="177" t="s">
        <v>1304</v>
      </c>
      <c r="K135" s="178" t="s">
        <v>1304</v>
      </c>
      <c r="L135" s="177" t="s">
        <v>1304</v>
      </c>
      <c r="M135" s="177" t="s">
        <v>1304</v>
      </c>
    </row>
    <row r="136" spans="1:13" x14ac:dyDescent="0.25">
      <c r="B136" s="153" t="s">
        <v>1789</v>
      </c>
      <c r="C136" s="154">
        <v>9.8500239067573769E-3</v>
      </c>
      <c r="D136" s="154">
        <v>4.3505711148888127E-2</v>
      </c>
      <c r="E136" s="154">
        <v>1.4884908803443953E-2</v>
      </c>
      <c r="F136" s="154">
        <v>1.213117219721993E-2</v>
      </c>
      <c r="G136" s="164">
        <v>3.1022238006988001E-2</v>
      </c>
      <c r="H136" s="154">
        <v>3.1293869482198478E-2</v>
      </c>
      <c r="I136" s="154">
        <v>4.3347025798004646E-2</v>
      </c>
      <c r="J136" s="163">
        <v>2</v>
      </c>
      <c r="K136" s="179">
        <v>1</v>
      </c>
      <c r="L136" s="163">
        <v>1</v>
      </c>
      <c r="M136" s="163">
        <v>2</v>
      </c>
    </row>
    <row r="137" spans="1:13" x14ac:dyDescent="0.25">
      <c r="B137" s="148" t="s">
        <v>183</v>
      </c>
      <c r="C137" s="149">
        <v>1.4524623823784832E-2</v>
      </c>
      <c r="D137" s="149">
        <v>9.1519884971079435E-2</v>
      </c>
      <c r="E137" s="149">
        <v>2.6616997996041336E-2</v>
      </c>
      <c r="F137" s="149">
        <v>-5.3113802331382964E-2</v>
      </c>
      <c r="G137" s="302">
        <v>-5.155974035561961E-2</v>
      </c>
      <c r="H137" s="149">
        <v>-9.5819464000390653E-4</v>
      </c>
      <c r="I137" s="149">
        <v>4.3570727869498116E-2</v>
      </c>
      <c r="J137" s="163">
        <v>1</v>
      </c>
      <c r="K137" s="179">
        <v>2</v>
      </c>
      <c r="L137" s="163">
        <v>2</v>
      </c>
      <c r="M137" s="163">
        <v>1</v>
      </c>
    </row>
    <row r="138" spans="1:13" ht="16.5" customHeight="1" x14ac:dyDescent="0.25">
      <c r="B138" s="146" t="s">
        <v>1790</v>
      </c>
      <c r="C138" s="147">
        <v>8.9450446563799097E-3</v>
      </c>
      <c r="D138" s="147">
        <v>6.32889963724306E-2</v>
      </c>
      <c r="E138" s="147">
        <v>1.7613294449844798E-2</v>
      </c>
      <c r="F138" s="147">
        <v>-6.7863805970149696E-2</v>
      </c>
      <c r="G138" s="307">
        <v>-6.8535231557984605E-2</v>
      </c>
      <c r="H138" s="147">
        <v>-1.5996920390659499E-2</v>
      </c>
      <c r="I138" s="147">
        <v>2.7606218717102698E-2</v>
      </c>
      <c r="J138" s="171">
        <v>4</v>
      </c>
      <c r="K138" s="176">
        <v>3</v>
      </c>
      <c r="L138" s="171">
        <v>3</v>
      </c>
      <c r="M138" s="171">
        <v>3</v>
      </c>
    </row>
    <row r="139" spans="1:13" x14ac:dyDescent="0.25">
      <c r="B139" s="148" t="s">
        <v>987</v>
      </c>
      <c r="C139" s="149">
        <v>3.9351961361966392E-3</v>
      </c>
      <c r="D139" s="149">
        <v>4.9542967362519397E-2</v>
      </c>
      <c r="E139" s="149">
        <v>1.0274476538358446E-2</v>
      </c>
      <c r="F139" s="149">
        <v>-7.1490224935860436E-2</v>
      </c>
      <c r="G139" s="302">
        <v>-8.9120501344280068E-2</v>
      </c>
      <c r="H139" s="149">
        <v>-2.4526387272611805E-2</v>
      </c>
      <c r="I139" s="149">
        <v>2.5112188813428693E-2</v>
      </c>
      <c r="J139" s="163">
        <v>5</v>
      </c>
      <c r="K139" s="179">
        <v>4</v>
      </c>
      <c r="L139" s="163">
        <v>4</v>
      </c>
      <c r="M139" s="163">
        <v>4</v>
      </c>
    </row>
    <row r="140" spans="1:13" x14ac:dyDescent="0.25">
      <c r="B140" s="148" t="s">
        <v>182</v>
      </c>
      <c r="C140" s="149">
        <v>9.5422170164316533E-3</v>
      </c>
      <c r="D140" s="149">
        <v>6.6734285082198586E-2</v>
      </c>
      <c r="E140" s="149">
        <v>-1.5403941616569328E-2</v>
      </c>
      <c r="F140" s="149">
        <v>-0.10224118467900889</v>
      </c>
      <c r="G140" s="302">
        <v>-0.10865928931129309</v>
      </c>
      <c r="H140" s="149">
        <v>-3.4902278201123793E-2</v>
      </c>
      <c r="I140" s="149">
        <v>2.2078550255576479E-2</v>
      </c>
      <c r="J140" s="163">
        <v>3</v>
      </c>
      <c r="K140" s="179">
        <v>5</v>
      </c>
      <c r="L140" s="163">
        <v>5</v>
      </c>
      <c r="M140" s="163">
        <v>5</v>
      </c>
    </row>
    <row r="141" spans="1:13" ht="15.75" thickBot="1" x14ac:dyDescent="0.3">
      <c r="B141" s="150" t="s">
        <v>1308</v>
      </c>
      <c r="C141" s="151">
        <v>1.990762860328843E-4</v>
      </c>
      <c r="D141" s="151">
        <v>7.5057372269802247E-2</v>
      </c>
      <c r="E141" s="151">
        <v>5.7653040797533972E-3</v>
      </c>
      <c r="F141" s="151">
        <v>-0.10348980893708704</v>
      </c>
      <c r="G141" s="302">
        <v>-0.1168803775607955</v>
      </c>
      <c r="H141" s="151">
        <v>-3.4976013098009129E-2</v>
      </c>
      <c r="I141" s="151">
        <v>1.335252390393471E-2</v>
      </c>
      <c r="J141" s="163">
        <v>6</v>
      </c>
      <c r="K141" s="179">
        <v>6</v>
      </c>
      <c r="L141" s="163">
        <v>6</v>
      </c>
      <c r="M141" s="163">
        <v>6</v>
      </c>
    </row>
    <row r="142" spans="1:13" s="130" customFormat="1" ht="15.75" thickTop="1" x14ac:dyDescent="0.25">
      <c r="A142" s="129"/>
      <c r="B142" s="309"/>
      <c r="C142" s="310"/>
      <c r="D142" s="310"/>
      <c r="E142" s="310"/>
      <c r="F142" s="310"/>
      <c r="G142" s="311"/>
      <c r="H142" s="310"/>
      <c r="I142" s="312"/>
      <c r="J142" s="313"/>
      <c r="K142" s="312"/>
    </row>
    <row r="143" spans="1:13" s="130" customFormat="1" ht="21" customHeight="1" x14ac:dyDescent="0.25">
      <c r="A143" s="129"/>
      <c r="B143" s="299" t="s">
        <v>114</v>
      </c>
      <c r="C143" s="299" t="s">
        <v>4</v>
      </c>
      <c r="D143" s="299" t="s">
        <v>5</v>
      </c>
      <c r="E143" s="299" t="s">
        <v>6</v>
      </c>
      <c r="F143" s="299" t="s">
        <v>1</v>
      </c>
      <c r="G143" s="299" t="s">
        <v>7</v>
      </c>
      <c r="H143" s="299" t="s">
        <v>153</v>
      </c>
      <c r="I143" s="299" t="s">
        <v>1098</v>
      </c>
      <c r="J143" s="299" t="s">
        <v>1311</v>
      </c>
      <c r="K143" s="299" t="s">
        <v>1312</v>
      </c>
      <c r="L143" s="299" t="s">
        <v>1313</v>
      </c>
      <c r="M143" s="299" t="s">
        <v>1497</v>
      </c>
    </row>
    <row r="144" spans="1:13" s="130" customFormat="1" ht="22.5" customHeight="1" x14ac:dyDescent="0.25">
      <c r="A144" s="129"/>
      <c r="B144" s="157" t="s">
        <v>2285</v>
      </c>
      <c r="C144" s="158">
        <v>1.86273698153827E-3</v>
      </c>
      <c r="D144" s="158">
        <v>5.2373975593847301E-2</v>
      </c>
      <c r="E144" s="158">
        <v>-1.4757339289602101E-2</v>
      </c>
      <c r="F144" s="158">
        <v>-0.20257705007269899</v>
      </c>
      <c r="G144" s="200">
        <v>-0.206627186571822</v>
      </c>
      <c r="H144" s="158">
        <v>-9.1422103588335205E-2</v>
      </c>
      <c r="I144" s="158">
        <v>-1.3640691807969001E-2</v>
      </c>
      <c r="J144" s="175" t="s">
        <v>1304</v>
      </c>
      <c r="K144" s="301" t="s">
        <v>1304</v>
      </c>
      <c r="L144" s="175" t="s">
        <v>1304</v>
      </c>
      <c r="M144" s="175" t="s">
        <v>1304</v>
      </c>
    </row>
    <row r="145" spans="1:13" s="130" customFormat="1" x14ac:dyDescent="0.25">
      <c r="A145" s="129"/>
      <c r="B145" s="153" t="s">
        <v>115</v>
      </c>
      <c r="C145" s="154">
        <v>1.7906410360105207E-2</v>
      </c>
      <c r="D145" s="154">
        <v>0.12446886665078227</v>
      </c>
      <c r="E145" s="154">
        <v>1.8194648579891615E-2</v>
      </c>
      <c r="F145" s="154">
        <v>-0.14339788166517309</v>
      </c>
      <c r="G145" s="164">
        <v>-0.16328332188314909</v>
      </c>
      <c r="H145" s="154">
        <v>-5.2374801135811277E-2</v>
      </c>
      <c r="I145" s="154">
        <v>5.3676429778386492E-3</v>
      </c>
      <c r="J145" s="163">
        <v>2</v>
      </c>
      <c r="K145" s="179">
        <v>1</v>
      </c>
      <c r="L145" s="163">
        <v>1</v>
      </c>
      <c r="M145" s="163">
        <v>1</v>
      </c>
    </row>
    <row r="146" spans="1:13" x14ac:dyDescent="0.25">
      <c r="B146" s="148" t="s">
        <v>1305</v>
      </c>
      <c r="C146" s="149">
        <v>-3.2382462410813773E-3</v>
      </c>
      <c r="D146" s="149">
        <v>7.885398487492723E-2</v>
      </c>
      <c r="E146" s="149">
        <v>2.0220947553717394E-5</v>
      </c>
      <c r="F146" s="149">
        <v>-0.16407583739470932</v>
      </c>
      <c r="G146" s="302">
        <v>-0.17302193361389029</v>
      </c>
      <c r="H146" s="149">
        <v>-7.042241026649132E-2</v>
      </c>
      <c r="I146" s="149">
        <v>1.3970089307482336E-3</v>
      </c>
      <c r="J146" s="163">
        <v>5</v>
      </c>
      <c r="K146" s="179">
        <v>2</v>
      </c>
      <c r="L146" s="163">
        <v>2</v>
      </c>
      <c r="M146" s="163">
        <v>2</v>
      </c>
    </row>
    <row r="147" spans="1:13" ht="16.5" customHeight="1" x14ac:dyDescent="0.25">
      <c r="B147" s="153" t="s">
        <v>208</v>
      </c>
      <c r="C147" s="154">
        <v>2.097575989330247E-2</v>
      </c>
      <c r="D147" s="154">
        <v>0.12469819481973898</v>
      </c>
      <c r="E147" s="154">
        <v>2.0045950077347552E-3</v>
      </c>
      <c r="F147" s="154">
        <v>-0.1652775977368216</v>
      </c>
      <c r="G147" s="164">
        <v>-0.19263050757452826</v>
      </c>
      <c r="H147" s="154">
        <v>-7.7431142136771047E-2</v>
      </c>
      <c r="I147" s="154">
        <v>-1.4590869627289726E-2</v>
      </c>
      <c r="J147" s="163">
        <v>1</v>
      </c>
      <c r="K147" s="179">
        <v>3</v>
      </c>
      <c r="L147" s="163">
        <v>3</v>
      </c>
      <c r="M147" s="163">
        <v>3</v>
      </c>
    </row>
    <row r="148" spans="1:13" ht="15.75" thickBot="1" x14ac:dyDescent="0.3">
      <c r="B148" s="206" t="s">
        <v>124</v>
      </c>
      <c r="C148" s="207">
        <v>7.7387714700289899E-3</v>
      </c>
      <c r="D148" s="207">
        <v>8.8107947265186004E-2</v>
      </c>
      <c r="E148" s="207">
        <v>9.1406236800166702E-3</v>
      </c>
      <c r="F148" s="207">
        <v>-0.171734447659637</v>
      </c>
      <c r="G148" s="307">
        <v>-0.20211070044974799</v>
      </c>
      <c r="H148" s="207">
        <v>-8.8081068641640198E-2</v>
      </c>
      <c r="I148" s="207">
        <v>-1.5259225092981599E-2</v>
      </c>
      <c r="J148" s="171">
        <v>4</v>
      </c>
      <c r="K148" s="176">
        <v>4</v>
      </c>
      <c r="L148" s="171">
        <v>4</v>
      </c>
      <c r="M148" s="171">
        <v>4</v>
      </c>
    </row>
    <row r="149" spans="1:13" ht="19.5" customHeight="1" thickTop="1" x14ac:dyDescent="0.25">
      <c r="B149" s="148" t="s">
        <v>123</v>
      </c>
      <c r="C149" s="149">
        <v>-6.0169650085768467E-3</v>
      </c>
      <c r="D149" s="149">
        <v>5.0080172611262519E-2</v>
      </c>
      <c r="E149" s="149">
        <v>-2.4987564535771223E-2</v>
      </c>
      <c r="F149" s="149">
        <v>-0.20829088285618191</v>
      </c>
      <c r="G149" s="302">
        <v>-0.23867777582833205</v>
      </c>
      <c r="H149" s="149">
        <v>-0.11154497186095724</v>
      </c>
      <c r="I149" s="149">
        <v>-4.3215545603416672E-2</v>
      </c>
      <c r="J149" s="163">
        <v>6</v>
      </c>
      <c r="K149" s="179">
        <v>5</v>
      </c>
      <c r="L149" s="163">
        <v>6</v>
      </c>
      <c r="M149" s="163">
        <v>6</v>
      </c>
    </row>
    <row r="150" spans="1:13" x14ac:dyDescent="0.25">
      <c r="B150" s="148" t="s">
        <v>1655</v>
      </c>
      <c r="C150" s="149">
        <v>9.1092654722211286E-3</v>
      </c>
      <c r="D150" s="149">
        <v>9.0392264594764127E-2</v>
      </c>
      <c r="E150" s="149">
        <v>-4.1849170283112747E-2</v>
      </c>
      <c r="F150" s="149">
        <v>-0.21005488612773893</v>
      </c>
      <c r="G150" s="302">
        <v>-0.24539680333815661</v>
      </c>
      <c r="H150" s="149">
        <v>-0.10908973824861057</v>
      </c>
      <c r="I150" s="149">
        <v>-3.1886784338475138E-2</v>
      </c>
      <c r="J150" s="163">
        <v>3</v>
      </c>
      <c r="K150" s="179">
        <v>6</v>
      </c>
      <c r="L150" s="163">
        <v>5</v>
      </c>
      <c r="M150" s="163">
        <v>5</v>
      </c>
    </row>
    <row r="151" spans="1:13" s="129" customFormat="1" x14ac:dyDescent="0.25">
      <c r="B151" s="314"/>
      <c r="C151" s="306"/>
      <c r="D151" s="306"/>
      <c r="E151" s="306"/>
      <c r="F151" s="306"/>
      <c r="G151" s="306"/>
      <c r="H151" s="130"/>
      <c r="I151" s="130"/>
      <c r="J151" s="130"/>
      <c r="K151" s="130"/>
      <c r="L151" s="130"/>
      <c r="M151" s="130"/>
    </row>
    <row r="152" spans="1:13" ht="25.5" x14ac:dyDescent="0.25">
      <c r="B152" s="299" t="s">
        <v>205</v>
      </c>
      <c r="C152" s="299" t="s">
        <v>4</v>
      </c>
      <c r="D152" s="299" t="s">
        <v>5</v>
      </c>
      <c r="E152" s="299" t="s">
        <v>6</v>
      </c>
      <c r="F152" s="299" t="s">
        <v>1</v>
      </c>
      <c r="G152" s="299" t="s">
        <v>7</v>
      </c>
      <c r="H152" s="299" t="s">
        <v>153</v>
      </c>
      <c r="I152" s="299" t="s">
        <v>1098</v>
      </c>
      <c r="J152" s="299" t="s">
        <v>1311</v>
      </c>
      <c r="K152" s="299" t="s">
        <v>1312</v>
      </c>
      <c r="L152" s="299" t="s">
        <v>1313</v>
      </c>
      <c r="M152" s="299" t="s">
        <v>1497</v>
      </c>
    </row>
    <row r="153" spans="1:13" x14ac:dyDescent="0.25">
      <c r="B153" s="157" t="s">
        <v>2292</v>
      </c>
      <c r="C153" s="158">
        <v>4.1630586824750199E-3</v>
      </c>
      <c r="D153" s="158">
        <v>4.8292886447396599E-2</v>
      </c>
      <c r="E153" s="158">
        <v>-3.82456140350875E-2</v>
      </c>
      <c r="F153" s="158">
        <v>-0.19694556456982801</v>
      </c>
      <c r="G153" s="208">
        <v>-0.20742066026702799</v>
      </c>
      <c r="H153" s="158">
        <v>-9.1724826019567995E-2</v>
      </c>
      <c r="I153" s="158">
        <v>-1.3837851686034099E-2</v>
      </c>
      <c r="J153" s="175" t="s">
        <v>1304</v>
      </c>
      <c r="K153" s="301" t="s">
        <v>1304</v>
      </c>
      <c r="L153" s="175" t="s">
        <v>1304</v>
      </c>
      <c r="M153" s="175" t="s">
        <v>1304</v>
      </c>
    </row>
    <row r="154" spans="1:13" ht="26.25" thickBot="1" x14ac:dyDescent="0.3">
      <c r="B154" s="206" t="s">
        <v>1309</v>
      </c>
      <c r="C154" s="207">
        <v>1.66462300164265E-2</v>
      </c>
      <c r="D154" s="207">
        <v>0.102268879105995</v>
      </c>
      <c r="E154" s="207">
        <v>1.348078785922E-2</v>
      </c>
      <c r="F154" s="207">
        <v>-0.160898249902134</v>
      </c>
      <c r="G154" s="209">
        <v>-0.192456124230449</v>
      </c>
      <c r="H154" s="210">
        <v>-8.7358654891531801E-2</v>
      </c>
      <c r="I154" s="211">
        <v>-9.9030147055955108E-3</v>
      </c>
      <c r="J154" s="171">
        <v>5</v>
      </c>
      <c r="K154" s="176">
        <v>1</v>
      </c>
      <c r="L154" s="171">
        <v>6</v>
      </c>
      <c r="M154" s="171">
        <v>3</v>
      </c>
    </row>
    <row r="155" spans="1:13" ht="15.75" thickTop="1" x14ac:dyDescent="0.25">
      <c r="B155" s="153" t="s">
        <v>206</v>
      </c>
      <c r="C155" s="154">
        <v>1.8956063963710967E-2</v>
      </c>
      <c r="D155" s="154">
        <v>0.11607580367622772</v>
      </c>
      <c r="E155" s="154">
        <v>-1.1625677407635426E-2</v>
      </c>
      <c r="F155" s="154">
        <v>-0.17417260424132552</v>
      </c>
      <c r="G155" s="212">
        <v>-0.19266849116328144</v>
      </c>
      <c r="H155" s="166">
        <v>-6.18110242265274E-2</v>
      </c>
      <c r="I155" s="166">
        <v>-1.2369854711462569E-3</v>
      </c>
      <c r="J155" s="163">
        <v>2</v>
      </c>
      <c r="K155" s="179">
        <v>2</v>
      </c>
      <c r="L155" s="163">
        <v>1</v>
      </c>
      <c r="M155" s="163">
        <v>1</v>
      </c>
    </row>
    <row r="156" spans="1:13" x14ac:dyDescent="0.25">
      <c r="B156" s="148" t="s">
        <v>1957</v>
      </c>
      <c r="C156" s="149">
        <v>1.5176617617610466E-2</v>
      </c>
      <c r="D156" s="149">
        <v>0.11063249602161007</v>
      </c>
      <c r="E156" s="149">
        <v>-2.7762617701751924E-2</v>
      </c>
      <c r="F156" s="149">
        <v>-0.17759064786511392</v>
      </c>
      <c r="G156" s="170">
        <v>-0.19608254659213409</v>
      </c>
      <c r="H156" s="166">
        <v>-7.9222855316166574E-2</v>
      </c>
      <c r="I156" s="166">
        <v>-1.7441914806286096E-2</v>
      </c>
      <c r="J156" s="163">
        <v>6</v>
      </c>
      <c r="K156" s="179">
        <v>3</v>
      </c>
      <c r="L156" s="163">
        <v>2</v>
      </c>
      <c r="M156" s="163">
        <v>4</v>
      </c>
    </row>
    <row r="157" spans="1:13" x14ac:dyDescent="0.25">
      <c r="B157" s="148" t="s">
        <v>207</v>
      </c>
      <c r="C157" s="149">
        <v>2.0734431164090017E-2</v>
      </c>
      <c r="D157" s="149">
        <v>0.12447415534134687</v>
      </c>
      <c r="E157" s="149">
        <v>-1.1124603392220767E-3</v>
      </c>
      <c r="F157" s="149">
        <v>-0.16954009887125243</v>
      </c>
      <c r="G157" s="170">
        <v>-0.19930796716925925</v>
      </c>
      <c r="H157" s="166">
        <v>-8.3341507216563304E-2</v>
      </c>
      <c r="I157" s="166">
        <v>-1.8978990145664065E-2</v>
      </c>
      <c r="J157" s="163">
        <v>1</v>
      </c>
      <c r="K157" s="179">
        <v>4</v>
      </c>
      <c r="L157" s="163">
        <v>5</v>
      </c>
      <c r="M157" s="163">
        <v>5</v>
      </c>
    </row>
    <row r="158" spans="1:13" x14ac:dyDescent="0.25">
      <c r="B158" s="148" t="s">
        <v>1758</v>
      </c>
      <c r="C158" s="149">
        <v>1.6691946617768183E-2</v>
      </c>
      <c r="D158" s="149">
        <v>9.9354264923267044E-2</v>
      </c>
      <c r="E158" s="149">
        <v>1.3059761793177138E-3</v>
      </c>
      <c r="F158" s="149">
        <v>-0.16205271334603466</v>
      </c>
      <c r="G158" s="170">
        <v>-0.20392561834150136</v>
      </c>
      <c r="H158" s="166">
        <v>-8.052645289324456E-2</v>
      </c>
      <c r="I158" s="166">
        <v>-5.621944138093804E-3</v>
      </c>
      <c r="J158" s="163">
        <v>4</v>
      </c>
      <c r="K158" s="179">
        <v>5</v>
      </c>
      <c r="L158" s="163">
        <v>3</v>
      </c>
      <c r="M158" s="163">
        <v>2</v>
      </c>
    </row>
    <row r="159" spans="1:13" x14ac:dyDescent="0.25">
      <c r="B159" s="148" t="s">
        <v>1757</v>
      </c>
      <c r="C159" s="149">
        <v>1.6878453372668023E-2</v>
      </c>
      <c r="D159" s="149">
        <v>9.8478417031280685E-2</v>
      </c>
      <c r="E159" s="149">
        <v>-2.3605048396280193E-3</v>
      </c>
      <c r="F159" s="149">
        <v>-0.16702156107320076</v>
      </c>
      <c r="G159" s="170">
        <v>-0.2089446952595938</v>
      </c>
      <c r="H159" s="166">
        <v>-8.1201846166164771E-2</v>
      </c>
      <c r="I159" s="166" t="s">
        <v>1304</v>
      </c>
      <c r="J159" s="163">
        <v>3</v>
      </c>
      <c r="K159" s="179">
        <v>6</v>
      </c>
      <c r="L159" s="163">
        <v>4</v>
      </c>
      <c r="M159" s="163" t="s">
        <v>1304</v>
      </c>
    </row>
    <row r="160" spans="1:13" x14ac:dyDescent="0.25">
      <c r="B160" s="314"/>
      <c r="C160" s="318"/>
      <c r="D160" s="318"/>
      <c r="E160" s="318"/>
      <c r="F160" s="318"/>
      <c r="G160" s="318"/>
      <c r="H160" s="130"/>
      <c r="I160" s="130"/>
      <c r="J160" s="130"/>
      <c r="K160" s="130"/>
      <c r="L160" s="130"/>
      <c r="M160" s="130"/>
    </row>
    <row r="161" spans="1:13" ht="25.5" x14ac:dyDescent="0.25">
      <c r="B161" s="299" t="s">
        <v>1499</v>
      </c>
      <c r="C161" s="299" t="s">
        <v>4</v>
      </c>
      <c r="D161" s="299" t="s">
        <v>5</v>
      </c>
      <c r="E161" s="299" t="s">
        <v>6</v>
      </c>
      <c r="F161" s="299" t="s">
        <v>1</v>
      </c>
      <c r="G161" s="299" t="s">
        <v>7</v>
      </c>
      <c r="H161" s="299" t="s">
        <v>153</v>
      </c>
      <c r="I161" s="299" t="s">
        <v>1098</v>
      </c>
      <c r="J161" s="299" t="s">
        <v>1311</v>
      </c>
      <c r="K161" s="299" t="s">
        <v>1312</v>
      </c>
      <c r="L161" s="299" t="s">
        <v>1313</v>
      </c>
      <c r="M161" s="299" t="s">
        <v>1497</v>
      </c>
    </row>
    <row r="162" spans="1:13" ht="25.5" x14ac:dyDescent="0.25">
      <c r="B162" s="157" t="s">
        <v>2388</v>
      </c>
      <c r="C162" s="158">
        <v>4.5922621653738102E-2</v>
      </c>
      <c r="D162" s="158">
        <v>0.257426407374928</v>
      </c>
      <c r="E162" s="158">
        <v>0.29726902644931302</v>
      </c>
      <c r="F162" s="158">
        <v>0.26123431967718802</v>
      </c>
      <c r="G162" s="174">
        <v>0.425568210433108</v>
      </c>
      <c r="H162" s="158">
        <v>0.136672390104946</v>
      </c>
      <c r="I162" s="158" t="s">
        <v>1304</v>
      </c>
      <c r="J162" s="158" t="s">
        <v>1304</v>
      </c>
      <c r="K162" s="178" t="s">
        <v>1304</v>
      </c>
      <c r="L162" s="158" t="s">
        <v>1304</v>
      </c>
      <c r="M162" s="158" t="s">
        <v>1304</v>
      </c>
    </row>
    <row r="163" spans="1:13" s="130" customFormat="1" ht="15.75" thickBot="1" x14ac:dyDescent="0.3">
      <c r="A163" s="129"/>
      <c r="B163" s="206" t="s">
        <v>2387</v>
      </c>
      <c r="C163" s="207">
        <v>3.0290065264684501E-2</v>
      </c>
      <c r="D163" s="207">
        <v>0.20172040464187899</v>
      </c>
      <c r="E163" s="207">
        <v>0.224632809267688</v>
      </c>
      <c r="F163" s="207">
        <v>0.19861811800833601</v>
      </c>
      <c r="G163" s="209">
        <v>0.29231398944879</v>
      </c>
      <c r="H163" s="207">
        <v>7.4008454711159202E-2</v>
      </c>
      <c r="I163" s="207" t="s">
        <v>1304</v>
      </c>
      <c r="J163" s="171">
        <v>1</v>
      </c>
      <c r="K163" s="176">
        <v>1</v>
      </c>
      <c r="L163" s="171">
        <v>1</v>
      </c>
      <c r="M163" s="207" t="s">
        <v>1304</v>
      </c>
    </row>
    <row r="164" spans="1:13" s="132" customFormat="1" ht="15.75" thickTop="1" x14ac:dyDescent="0.25">
      <c r="A164" s="142"/>
      <c r="B164" s="153" t="s">
        <v>1343</v>
      </c>
      <c r="C164" s="154">
        <v>1.0140435651842861E-2</v>
      </c>
      <c r="D164" s="154">
        <v>0.13718018583349845</v>
      </c>
      <c r="E164" s="154">
        <v>9.056920011085734E-2</v>
      </c>
      <c r="F164" s="154">
        <v>5.1879838266275513E-3</v>
      </c>
      <c r="G164" s="170">
        <v>9.8302088663534404E-2</v>
      </c>
      <c r="H164" s="154">
        <v>2.6093475435235547E-2</v>
      </c>
      <c r="I164" s="166" t="s">
        <v>1304</v>
      </c>
      <c r="J164" s="180">
        <v>2</v>
      </c>
      <c r="K164" s="179">
        <v>2</v>
      </c>
      <c r="L164" s="163">
        <v>2</v>
      </c>
      <c r="M164" s="166" t="s">
        <v>1304</v>
      </c>
    </row>
    <row r="165" spans="1:13" s="132" customFormat="1" x14ac:dyDescent="0.25">
      <c r="A165" s="142"/>
      <c r="B165" s="314"/>
      <c r="C165" s="318"/>
      <c r="D165" s="318"/>
      <c r="E165" s="318"/>
      <c r="F165" s="318"/>
      <c r="G165" s="318"/>
      <c r="H165" s="130"/>
      <c r="I165" s="130"/>
      <c r="J165" s="130"/>
      <c r="K165" s="130"/>
      <c r="L165" s="130"/>
      <c r="M165" s="130"/>
    </row>
    <row r="166" spans="1:13" s="132" customFormat="1" ht="25.5" x14ac:dyDescent="0.25">
      <c r="A166" s="142"/>
      <c r="B166" s="299" t="s">
        <v>1656</v>
      </c>
      <c r="C166" s="299" t="s">
        <v>4</v>
      </c>
      <c r="D166" s="299" t="s">
        <v>5</v>
      </c>
      <c r="E166" s="299" t="s">
        <v>6</v>
      </c>
      <c r="F166" s="299" t="s">
        <v>1</v>
      </c>
      <c r="G166" s="299" t="s">
        <v>7</v>
      </c>
      <c r="H166" s="299" t="s">
        <v>153</v>
      </c>
      <c r="I166" s="299" t="s">
        <v>1098</v>
      </c>
      <c r="J166" s="299" t="s">
        <v>1311</v>
      </c>
      <c r="K166" s="299" t="s">
        <v>1312</v>
      </c>
      <c r="L166" s="299" t="s">
        <v>1313</v>
      </c>
      <c r="M166" s="299" t="s">
        <v>1497</v>
      </c>
    </row>
    <row r="167" spans="1:13" s="132" customFormat="1" x14ac:dyDescent="0.25">
      <c r="A167" s="142"/>
      <c r="B167" s="155" t="s">
        <v>2286</v>
      </c>
      <c r="C167" s="158">
        <v>2.21055534874928E-2</v>
      </c>
      <c r="D167" s="195">
        <v>0.19528946852014401</v>
      </c>
      <c r="E167" s="195">
        <v>0.112265972630269</v>
      </c>
      <c r="F167" s="158">
        <v>1.1259474204568E-3</v>
      </c>
      <c r="G167" s="174">
        <v>0.14358956641244899</v>
      </c>
      <c r="H167" s="159" t="s">
        <v>1304</v>
      </c>
      <c r="I167" s="159" t="s">
        <v>1304</v>
      </c>
      <c r="J167" s="177" t="s">
        <v>1304</v>
      </c>
      <c r="K167" s="319" t="s">
        <v>1304</v>
      </c>
      <c r="L167" s="159" t="s">
        <v>1304</v>
      </c>
      <c r="M167" s="159" t="s">
        <v>1304</v>
      </c>
    </row>
    <row r="168" spans="1:13" s="142" customFormat="1" ht="17.25" customHeight="1" x14ac:dyDescent="0.25">
      <c r="B168" s="153" t="s">
        <v>1791</v>
      </c>
      <c r="C168" s="149">
        <v>2.5723129469527262E-2</v>
      </c>
      <c r="D168" s="149">
        <v>0.24417400310719839</v>
      </c>
      <c r="E168" s="149">
        <v>0.12568818085978672</v>
      </c>
      <c r="F168" s="149">
        <v>1.6178492122237431E-2</v>
      </c>
      <c r="G168" s="170">
        <v>0.14705180233946047</v>
      </c>
      <c r="H168" s="149" t="s">
        <v>1304</v>
      </c>
      <c r="I168" s="149" t="s">
        <v>1304</v>
      </c>
      <c r="J168" s="180">
        <v>1</v>
      </c>
      <c r="K168" s="179">
        <v>1</v>
      </c>
      <c r="L168" s="149" t="s">
        <v>1304</v>
      </c>
      <c r="M168" s="149" t="s">
        <v>1304</v>
      </c>
    </row>
    <row r="169" spans="1:13" s="142" customFormat="1" x14ac:dyDescent="0.25">
      <c r="B169" s="216" t="s">
        <v>2138</v>
      </c>
      <c r="C169" s="217">
        <v>2.4894924021985121E-2</v>
      </c>
      <c r="D169" s="217">
        <v>0.20761904761904759</v>
      </c>
      <c r="E169" s="217">
        <v>0.10299234516353528</v>
      </c>
      <c r="F169" s="217">
        <v>-5.1000392310709408E-3</v>
      </c>
      <c r="G169" s="218">
        <v>0.12801352192865401</v>
      </c>
      <c r="H169" s="149" t="s">
        <v>1304</v>
      </c>
      <c r="I169" s="217" t="s">
        <v>1304</v>
      </c>
      <c r="J169" s="219">
        <v>2</v>
      </c>
      <c r="K169" s="303">
        <v>2</v>
      </c>
      <c r="L169" s="149" t="s">
        <v>1304</v>
      </c>
      <c r="M169" s="217" t="s">
        <v>1304</v>
      </c>
    </row>
    <row r="170" spans="1:13" s="142" customFormat="1" x14ac:dyDescent="0.25">
      <c r="B170" s="146" t="s">
        <v>1958</v>
      </c>
      <c r="C170" s="147">
        <v>1.57910290508676E-2</v>
      </c>
      <c r="D170" s="147">
        <v>0.10879230305325301</v>
      </c>
      <c r="E170" s="147">
        <v>-4.9669431422045697E-2</v>
      </c>
      <c r="F170" s="147">
        <v>-0.15505632387833199</v>
      </c>
      <c r="G170" s="173">
        <v>-3.2029776917990499E-2</v>
      </c>
      <c r="H170" s="147" t="s">
        <v>1304</v>
      </c>
      <c r="I170" s="147" t="s">
        <v>1304</v>
      </c>
      <c r="J170" s="172">
        <v>3</v>
      </c>
      <c r="K170" s="182">
        <v>3</v>
      </c>
      <c r="L170" s="172" t="s">
        <v>1304</v>
      </c>
      <c r="M170" s="172" t="s">
        <v>1304</v>
      </c>
    </row>
    <row r="171" spans="1:13" s="142" customFormat="1" x14ac:dyDescent="0.25">
      <c r="B171" s="320"/>
      <c r="C171" s="321"/>
      <c r="D171" s="321"/>
      <c r="E171" s="321"/>
      <c r="F171" s="321"/>
      <c r="G171" s="322"/>
      <c r="H171" s="323"/>
      <c r="I171" s="324"/>
      <c r="J171" s="324"/>
      <c r="K171" s="324"/>
      <c r="L171" s="323"/>
      <c r="M171" s="324"/>
    </row>
    <row r="172" spans="1:13" s="142" customFormat="1" ht="25.5" x14ac:dyDescent="0.25">
      <c r="B172" s="299" t="s">
        <v>1657</v>
      </c>
      <c r="C172" s="299" t="s">
        <v>4</v>
      </c>
      <c r="D172" s="299" t="s">
        <v>5</v>
      </c>
      <c r="E172" s="299" t="s">
        <v>6</v>
      </c>
      <c r="F172" s="299" t="s">
        <v>1</v>
      </c>
      <c r="G172" s="299" t="s">
        <v>7</v>
      </c>
      <c r="H172" s="299" t="s">
        <v>153</v>
      </c>
      <c r="I172" s="299" t="s">
        <v>1098</v>
      </c>
      <c r="J172" s="299" t="s">
        <v>1311</v>
      </c>
      <c r="K172" s="299" t="s">
        <v>1312</v>
      </c>
      <c r="L172" s="299" t="s">
        <v>1313</v>
      </c>
      <c r="M172" s="299" t="s">
        <v>1497</v>
      </c>
    </row>
    <row r="173" spans="1:13" x14ac:dyDescent="0.25">
      <c r="B173" s="155" t="s">
        <v>2287</v>
      </c>
      <c r="C173" s="195">
        <v>2.19918944850108E-2</v>
      </c>
      <c r="D173" s="195">
        <v>6.0639712270918598E-2</v>
      </c>
      <c r="E173" s="195">
        <v>4.5411111381077798E-2</v>
      </c>
      <c r="F173" s="158">
        <v>-2.0459605900666498E-2</v>
      </c>
      <c r="G173" s="174">
        <v>1.8414947999162899E-2</v>
      </c>
      <c r="H173" s="159" t="s">
        <v>1304</v>
      </c>
      <c r="I173" s="159" t="s">
        <v>1304</v>
      </c>
      <c r="J173" s="159" t="s">
        <v>1304</v>
      </c>
      <c r="K173" s="319" t="s">
        <v>1304</v>
      </c>
      <c r="L173" s="159" t="s">
        <v>1304</v>
      </c>
      <c r="M173" s="159" t="s">
        <v>1304</v>
      </c>
    </row>
    <row r="174" spans="1:13" x14ac:dyDescent="0.25">
      <c r="B174" s="153" t="s">
        <v>2140</v>
      </c>
      <c r="C174" s="149">
        <v>5.9967273077293326E-2</v>
      </c>
      <c r="D174" s="149">
        <v>0.14434168138834025</v>
      </c>
      <c r="E174" s="149">
        <v>0.1854882118634944</v>
      </c>
      <c r="F174" s="149">
        <v>0.11513924050632895</v>
      </c>
      <c r="G174" s="170">
        <v>0.20891426062136342</v>
      </c>
      <c r="H174" s="149" t="s">
        <v>1304</v>
      </c>
      <c r="I174" s="149" t="s">
        <v>1304</v>
      </c>
      <c r="J174" s="180">
        <v>1</v>
      </c>
      <c r="K174" s="179">
        <v>1</v>
      </c>
      <c r="L174" s="149" t="s">
        <v>1304</v>
      </c>
      <c r="M174" s="149" t="s">
        <v>1304</v>
      </c>
    </row>
    <row r="175" spans="1:13" ht="25.5" customHeight="1" x14ac:dyDescent="0.25">
      <c r="B175" s="153" t="s">
        <v>2139</v>
      </c>
      <c r="C175" s="149">
        <v>5.5445165524281803E-2</v>
      </c>
      <c r="D175" s="149">
        <v>0.14407240176657155</v>
      </c>
      <c r="E175" s="149">
        <v>0.17612107053984061</v>
      </c>
      <c r="F175" s="149">
        <v>8.758335681412599E-2</v>
      </c>
      <c r="G175" s="170">
        <v>0.16192377932529256</v>
      </c>
      <c r="H175" s="149" t="s">
        <v>1304</v>
      </c>
      <c r="I175" s="149" t="s">
        <v>1304</v>
      </c>
      <c r="J175" s="180">
        <v>2</v>
      </c>
      <c r="K175" s="179">
        <v>2</v>
      </c>
      <c r="L175" s="149" t="s">
        <v>1304</v>
      </c>
      <c r="M175" s="149" t="s">
        <v>1304</v>
      </c>
    </row>
    <row r="176" spans="1:13" ht="15.75" customHeight="1" x14ac:dyDescent="0.25">
      <c r="B176" s="146" t="s">
        <v>1658</v>
      </c>
      <c r="C176" s="147">
        <v>3.1091744199740898E-2</v>
      </c>
      <c r="D176" s="147">
        <v>0.10864885399518801</v>
      </c>
      <c r="E176" s="147">
        <v>1.7349875753079402E-2</v>
      </c>
      <c r="F176" s="147">
        <v>-1.43327271152675E-2</v>
      </c>
      <c r="G176" s="173">
        <v>2.1421904727717302E-2</v>
      </c>
      <c r="H176" s="147" t="s">
        <v>1304</v>
      </c>
      <c r="I176" s="147" t="s">
        <v>1304</v>
      </c>
      <c r="J176" s="172">
        <v>4</v>
      </c>
      <c r="K176" s="182">
        <v>3</v>
      </c>
      <c r="L176" s="172" t="s">
        <v>1304</v>
      </c>
      <c r="M176" s="172" t="s">
        <v>1304</v>
      </c>
    </row>
    <row r="177" spans="1:13" x14ac:dyDescent="0.25">
      <c r="B177" s="153" t="s">
        <v>2141</v>
      </c>
      <c r="C177" s="149">
        <v>4.1898792943361185E-2</v>
      </c>
      <c r="D177" s="149">
        <v>8.1566265060241117E-2</v>
      </c>
      <c r="E177" s="149">
        <v>-6.1277841681480649E-2</v>
      </c>
      <c r="F177" s="149">
        <v>-0.22511868795856715</v>
      </c>
      <c r="G177" s="170">
        <v>-0.11643700787401567</v>
      </c>
      <c r="H177" s="149" t="s">
        <v>1304</v>
      </c>
      <c r="I177" s="149" t="s">
        <v>1304</v>
      </c>
      <c r="J177" s="180">
        <v>3</v>
      </c>
      <c r="K177" s="179">
        <v>4</v>
      </c>
      <c r="L177" s="149" t="s">
        <v>1304</v>
      </c>
      <c r="M177" s="149" t="s">
        <v>1304</v>
      </c>
    </row>
    <row r="178" spans="1:13" x14ac:dyDescent="0.25">
      <c r="B178" s="325"/>
      <c r="C178" s="326"/>
      <c r="D178" s="326"/>
      <c r="E178" s="326"/>
      <c r="F178" s="326"/>
      <c r="G178" s="327"/>
      <c r="H178" s="328"/>
      <c r="I178" s="328"/>
      <c r="J178" s="329"/>
      <c r="K178" s="329"/>
      <c r="L178" s="328"/>
      <c r="M178" s="328"/>
    </row>
    <row r="179" spans="1:13" ht="25.5" x14ac:dyDescent="0.25">
      <c r="B179" s="299" t="s">
        <v>2034</v>
      </c>
      <c r="C179" s="299" t="s">
        <v>4</v>
      </c>
      <c r="D179" s="299" t="s">
        <v>5</v>
      </c>
      <c r="E179" s="299" t="s">
        <v>6</v>
      </c>
      <c r="F179" s="299" t="s">
        <v>1</v>
      </c>
      <c r="G179" s="299" t="s">
        <v>7</v>
      </c>
      <c r="H179" s="299" t="s">
        <v>153</v>
      </c>
      <c r="I179" s="299" t="s">
        <v>1098</v>
      </c>
      <c r="J179" s="299" t="s">
        <v>1311</v>
      </c>
      <c r="K179" s="299" t="s">
        <v>1312</v>
      </c>
      <c r="L179" s="299" t="s">
        <v>1313</v>
      </c>
      <c r="M179" s="299" t="s">
        <v>1497</v>
      </c>
    </row>
    <row r="180" spans="1:13" ht="25.5" x14ac:dyDescent="0.25">
      <c r="B180" s="155" t="s">
        <v>2288</v>
      </c>
      <c r="C180" s="195">
        <v>2.9328224362285198E-2</v>
      </c>
      <c r="D180" s="195">
        <v>9.7288030875724699E-2</v>
      </c>
      <c r="E180" s="195">
        <v>6.3689213341888304E-2</v>
      </c>
      <c r="F180" s="195">
        <v>2.9456473552247299E-3</v>
      </c>
      <c r="G180" s="195">
        <v>2.5259407994603598E-2</v>
      </c>
      <c r="H180" s="159" t="s">
        <v>1304</v>
      </c>
      <c r="I180" s="159" t="s">
        <v>1304</v>
      </c>
      <c r="J180" s="195" t="s">
        <v>1304</v>
      </c>
      <c r="K180" s="159" t="s">
        <v>1304</v>
      </c>
      <c r="L180" s="159" t="s">
        <v>1304</v>
      </c>
      <c r="M180" s="213" t="s">
        <v>1304</v>
      </c>
    </row>
    <row r="181" spans="1:13" x14ac:dyDescent="0.25">
      <c r="B181" s="146" t="s">
        <v>2087</v>
      </c>
      <c r="C181" s="147">
        <v>2.2905186962444798E-2</v>
      </c>
      <c r="D181" s="147">
        <v>8.5828063283762704E-2</v>
      </c>
      <c r="E181" s="147">
        <v>3.2552363946101802E-2</v>
      </c>
      <c r="F181" s="147">
        <v>-1.03767089603617E-2</v>
      </c>
      <c r="G181" s="147">
        <v>2.7406816822799201E-3</v>
      </c>
      <c r="H181" s="147" t="s">
        <v>1304</v>
      </c>
      <c r="I181" s="147" t="s">
        <v>1304</v>
      </c>
      <c r="J181" s="147" t="s">
        <v>1304</v>
      </c>
      <c r="K181" s="172" t="s">
        <v>1304</v>
      </c>
      <c r="L181" s="172" t="s">
        <v>1304</v>
      </c>
      <c r="M181" s="214" t="s">
        <v>1304</v>
      </c>
    </row>
    <row r="182" spans="1:13" x14ac:dyDescent="0.25">
      <c r="B182" s="330"/>
      <c r="C182" s="331"/>
      <c r="D182" s="331"/>
      <c r="E182" s="331"/>
      <c r="F182" s="331"/>
      <c r="G182" s="331"/>
      <c r="H182" s="332"/>
      <c r="I182" s="332"/>
      <c r="J182" s="332"/>
      <c r="K182" s="332"/>
      <c r="L182" s="332"/>
      <c r="M182" s="332"/>
    </row>
    <row r="183" spans="1:13" x14ac:dyDescent="0.25">
      <c r="B183" s="330"/>
      <c r="C183" s="331"/>
      <c r="D183" s="331"/>
      <c r="E183" s="331"/>
      <c r="F183" s="331"/>
      <c r="G183" s="331"/>
      <c r="H183" s="332"/>
      <c r="I183" s="332"/>
      <c r="J183" s="332"/>
      <c r="K183" s="332"/>
      <c r="L183" s="332"/>
      <c r="M183" s="332"/>
    </row>
    <row r="184" spans="1:13" x14ac:dyDescent="0.25">
      <c r="J184" s="127"/>
      <c r="L184" s="130"/>
      <c r="M184" s="130"/>
    </row>
    <row r="185" spans="1:13" x14ac:dyDescent="0.25">
      <c r="B185" s="215" t="s">
        <v>2088</v>
      </c>
      <c r="J185" s="127"/>
      <c r="L185" s="130"/>
      <c r="M185" s="130"/>
    </row>
    <row r="186" spans="1:13" x14ac:dyDescent="0.25">
      <c r="B186" s="128" t="s">
        <v>2142</v>
      </c>
      <c r="J186" s="127"/>
      <c r="L186" s="130"/>
      <c r="M186" s="130"/>
    </row>
    <row r="187" spans="1:13" x14ac:dyDescent="0.25">
      <c r="J187" s="127"/>
      <c r="L187" s="130"/>
      <c r="M187" s="130"/>
    </row>
    <row r="191" spans="1:13" s="130" customFormat="1" x14ac:dyDescent="0.25">
      <c r="A191" s="129"/>
      <c r="B191" s="128"/>
      <c r="C191" s="126"/>
      <c r="D191" s="126"/>
      <c r="E191" s="126"/>
      <c r="F191" s="126"/>
      <c r="G191" s="126"/>
      <c r="H191" s="126"/>
      <c r="I191" s="127"/>
      <c r="J191" s="143"/>
      <c r="K191" s="127"/>
      <c r="L191" s="162"/>
      <c r="M191" s="162"/>
    </row>
    <row r="192" spans="1:13" s="130" customFormat="1" x14ac:dyDescent="0.25">
      <c r="A192" s="129"/>
      <c r="B192" s="128"/>
      <c r="C192" s="126"/>
      <c r="D192" s="126"/>
      <c r="E192" s="126"/>
      <c r="F192" s="126"/>
      <c r="G192" s="126"/>
      <c r="H192" s="126"/>
      <c r="I192" s="127"/>
      <c r="J192" s="143"/>
      <c r="K192" s="127"/>
      <c r="L192" s="162"/>
      <c r="M192" s="162"/>
    </row>
    <row r="193" spans="1:13" s="130" customFormat="1" x14ac:dyDescent="0.25">
      <c r="A193" s="129"/>
      <c r="B193" s="128"/>
      <c r="C193" s="126"/>
      <c r="D193" s="126"/>
      <c r="E193" s="126"/>
      <c r="F193" s="126"/>
      <c r="G193" s="126"/>
      <c r="H193" s="126"/>
      <c r="I193" s="127"/>
      <c r="J193" s="143"/>
      <c r="K193" s="127"/>
      <c r="L193" s="162"/>
      <c r="M193" s="162"/>
    </row>
    <row r="194" spans="1:13" s="130" customFormat="1" x14ac:dyDescent="0.25">
      <c r="A194" s="129"/>
      <c r="B194" s="128"/>
      <c r="C194" s="126"/>
      <c r="D194" s="126"/>
      <c r="E194" s="126"/>
      <c r="F194" s="126"/>
      <c r="G194" s="126"/>
      <c r="H194" s="126"/>
      <c r="I194" s="127"/>
      <c r="J194" s="143"/>
      <c r="K194" s="127"/>
      <c r="L194" s="162"/>
      <c r="M194" s="162"/>
    </row>
  </sheetData>
  <mergeCells count="1">
    <mergeCell ref="B117:M117"/>
  </mergeCells>
  <conditionalFormatting sqref="J142 G142">
    <cfRule type="expression" dxfId="264" priority="62" stopIfTrue="1">
      <formula>LEFT($A142,10)="Prudential"</formula>
    </cfRule>
  </conditionalFormatting>
  <conditionalFormatting sqref="J49">
    <cfRule type="expression" dxfId="263" priority="61" stopIfTrue="1">
      <formula>LEFT($A49,10)="Prudential"</formula>
    </cfRule>
  </conditionalFormatting>
  <conditionalFormatting sqref="G49">
    <cfRule type="expression" dxfId="262" priority="60" stopIfTrue="1">
      <formula>LEFT($A49,10)="Prudential"</formula>
    </cfRule>
  </conditionalFormatting>
  <conditionalFormatting sqref="C171:F171 C169:I169 L177:M177 L174:M175 C177:I177 C174:I175 C43:F48 H43:I48 F167:G168 F170:G170 C120:F125 H120:I125 C16:F21 H16:I21 C55:F57 H55:I57 L168:M169 D168:E168 H168:I168 C167:C168 C170 C8:F10 H8:I10 C25:F30 H25:I30 C34:F39 H34:I39 C52:F53 H52:I53 H61:I66 C61:F66 C80:F94 H80:I94 C101:F116 H102:I116 C136:F141 H136:I141 C144:F150 H144:I150 C153:F159 H153:I159 G154:G159 C128:F132">
    <cfRule type="containsText" dxfId="261" priority="59" operator="containsText" text="PRU link ">
      <formula>NOT(ISERROR(SEARCH("PRU link ",C8)))</formula>
    </cfRule>
  </conditionalFormatting>
  <conditionalFormatting sqref="C178:F178 C182:F183">
    <cfRule type="containsText" dxfId="260" priority="58" operator="containsText" text="PRU link ">
      <formula>NOT(ISERROR(SEARCH("PRU link ",C178)))</formula>
    </cfRule>
  </conditionalFormatting>
  <conditionalFormatting sqref="K177 K174:K175 K43:K48 G43:G48 G120:G125 K119:K125 G15:G21 K15:K21 K167:K170 K7:K12 G7:G12 G25:G30 K25:K30 K33:K39 G33:G39 G51:G57 K51:K57 G60:G66 K60:K66 G79:G94 K79:K94 K102:K116 G101:G116 K135:K141 G136:G141 K144:K150 G144:G150 K153:K159 K128:K132 G128:G132">
    <cfRule type="expression" dxfId="259" priority="57" stopIfTrue="1">
      <formula>LEFT(#REF!,10)="Prudential"</formula>
    </cfRule>
  </conditionalFormatting>
  <conditionalFormatting sqref="C38:F39 H38:I39">
    <cfRule type="containsText" dxfId="258" priority="56" operator="containsText" text="PRU link ">
      <formula>NOT(ISERROR(SEARCH("PRU link ",C38)))</formula>
    </cfRule>
  </conditionalFormatting>
  <conditionalFormatting sqref="G70">
    <cfRule type="expression" dxfId="257" priority="51" stopIfTrue="1">
      <formula>LEFT(#REF!,10)="Prudential"</formula>
    </cfRule>
  </conditionalFormatting>
  <conditionalFormatting sqref="G71">
    <cfRule type="expression" dxfId="256" priority="50" stopIfTrue="1">
      <formula>LEFT(#REF!,10)="Prudential"</formula>
    </cfRule>
  </conditionalFormatting>
  <conditionalFormatting sqref="E70:F70 C70">
    <cfRule type="containsText" dxfId="255" priority="55" operator="containsText" text="PRU link ">
      <formula>NOT(ISERROR(SEARCH("PRU link ",C70)))</formula>
    </cfRule>
  </conditionalFormatting>
  <conditionalFormatting sqref="K70">
    <cfRule type="expression" dxfId="254" priority="53" stopIfTrue="1">
      <formula>LEFT(#REF!,10)="Prudential"</formula>
    </cfRule>
  </conditionalFormatting>
  <conditionalFormatting sqref="K69">
    <cfRule type="expression" dxfId="253" priority="52" stopIfTrue="1">
      <formula>LEFT(#REF!,10)="Prudential"</formula>
    </cfRule>
  </conditionalFormatting>
  <conditionalFormatting sqref="H70:I70">
    <cfRule type="containsText" dxfId="252" priority="54" operator="containsText" text="PRU link ">
      <formula>NOT(ISERROR(SEARCH("PRU link ",H70)))</formula>
    </cfRule>
  </conditionalFormatting>
  <conditionalFormatting sqref="M70">
    <cfRule type="containsText" dxfId="251" priority="49" operator="containsText" text="PRU link ">
      <formula>NOT(ISERROR(SEARCH("PRU link ",M70)))</formula>
    </cfRule>
  </conditionalFormatting>
  <conditionalFormatting sqref="K75">
    <cfRule type="expression" dxfId="250" priority="47" stopIfTrue="1">
      <formula>LEFT(#REF!,10)="Prudential"</formula>
    </cfRule>
  </conditionalFormatting>
  <conditionalFormatting sqref="K74">
    <cfRule type="expression" dxfId="249" priority="46" stopIfTrue="1">
      <formula>LEFT(#REF!,10)="Prudential"</formula>
    </cfRule>
  </conditionalFormatting>
  <conditionalFormatting sqref="G75">
    <cfRule type="expression" dxfId="248" priority="45" stopIfTrue="1">
      <formula>LEFT(#REF!,10)="Prudential"</formula>
    </cfRule>
  </conditionalFormatting>
  <conditionalFormatting sqref="G76">
    <cfRule type="expression" dxfId="247" priority="44" stopIfTrue="1">
      <formula>LEFT(#REF!,10)="Prudential"</formula>
    </cfRule>
  </conditionalFormatting>
  <conditionalFormatting sqref="C75:F75 H75">
    <cfRule type="containsText" dxfId="246" priority="48" operator="containsText" text="PRU link ">
      <formula>NOT(ISERROR(SEARCH("PRU link ",C75)))</formula>
    </cfRule>
  </conditionalFormatting>
  <conditionalFormatting sqref="G129:G131">
    <cfRule type="expression" dxfId="245" priority="41" stopIfTrue="1">
      <formula>LEFT(#REF!,10)="Prudential"</formula>
    </cfRule>
  </conditionalFormatting>
  <conditionalFormatting sqref="G131">
    <cfRule type="expression" dxfId="244" priority="40" stopIfTrue="1">
      <formula>LEFT(#REF!,10)="Prudential"</formula>
    </cfRule>
  </conditionalFormatting>
  <conditionalFormatting sqref="K131">
    <cfRule type="expression" dxfId="243" priority="42" stopIfTrue="1">
      <formula>LEFT(#REF!,10)="Prudential"</formula>
    </cfRule>
  </conditionalFormatting>
  <conditionalFormatting sqref="C129:F131 H129:I131">
    <cfRule type="containsText" dxfId="242" priority="43" operator="containsText" text="PRU link ">
      <formula>NOT(ISERROR(SEARCH("PRU link ",C129)))</formula>
    </cfRule>
  </conditionalFormatting>
  <conditionalFormatting sqref="D170:F170 H170:I170">
    <cfRule type="containsText" dxfId="241" priority="39" operator="containsText" text="PRU link ">
      <formula>NOT(ISERROR(SEARCH("PRU link ",D170)))</formula>
    </cfRule>
  </conditionalFormatting>
  <conditionalFormatting sqref="D176:F176 H176:I176">
    <cfRule type="containsText" dxfId="240" priority="38" operator="containsText" text="PRU link ">
      <formula>NOT(ISERROR(SEARCH("PRU link ",D176)))</formula>
    </cfRule>
  </conditionalFormatting>
  <conditionalFormatting sqref="G69">
    <cfRule type="expression" dxfId="239" priority="37" stopIfTrue="1">
      <formula>LEFT(#REF!,10)="Prudential"</formula>
    </cfRule>
  </conditionalFormatting>
  <conditionalFormatting sqref="G74">
    <cfRule type="expression" dxfId="238" priority="36" stopIfTrue="1">
      <formula>LEFT(#REF!,10)="Prudential"</formula>
    </cfRule>
  </conditionalFormatting>
  <conditionalFormatting sqref="G97">
    <cfRule type="expression" dxfId="237" priority="35" stopIfTrue="1">
      <formula>LEFT(#REF!,10)="Prudential"</formula>
    </cfRule>
  </conditionalFormatting>
  <conditionalFormatting sqref="D70">
    <cfRule type="containsText" dxfId="236" priority="34" operator="containsText" text="PRU link ">
      <formula>NOT(ISERROR(SEARCH("PRU link ",D70)))</formula>
    </cfRule>
  </conditionalFormatting>
  <conditionalFormatting sqref="K71">
    <cfRule type="expression" dxfId="235" priority="33" stopIfTrue="1">
      <formula>LEFT(#REF!,10)="Prudential"</formula>
    </cfRule>
  </conditionalFormatting>
  <conditionalFormatting sqref="K76">
    <cfRule type="expression" dxfId="234" priority="32" stopIfTrue="1">
      <formula>LEFT(#REF!,10)="Prudential"</formula>
    </cfRule>
  </conditionalFormatting>
  <conditionalFormatting sqref="K97">
    <cfRule type="expression" dxfId="233" priority="31" stopIfTrue="1">
      <formula>LEFT(#REF!,10)="Prudential"</formula>
    </cfRule>
  </conditionalFormatting>
  <conditionalFormatting sqref="G6">
    <cfRule type="expression" dxfId="232" priority="30" stopIfTrue="1">
      <formula>LEFT(#REF!,10)="Prudential"</formula>
    </cfRule>
  </conditionalFormatting>
  <conditionalFormatting sqref="C98:F98 H98:I98">
    <cfRule type="containsText" dxfId="231" priority="29" operator="containsText" text="PRU link ">
      <formula>NOT(ISERROR(SEARCH("PRU link ",C98)))</formula>
    </cfRule>
  </conditionalFormatting>
  <conditionalFormatting sqref="G98 K98">
    <cfRule type="expression" dxfId="230" priority="28" stopIfTrue="1">
      <formula>LEFT(#REF!,10)="Prudential"</formula>
    </cfRule>
  </conditionalFormatting>
  <conditionalFormatting sqref="F173:F175">
    <cfRule type="containsText" dxfId="229" priority="27" operator="containsText" text="PRU link ">
      <formula>NOT(ISERROR(SEARCH("PRU link ",F173)))</formula>
    </cfRule>
  </conditionalFormatting>
  <conditionalFormatting sqref="G170">
    <cfRule type="containsText" dxfId="228" priority="26" operator="containsText" text="PRU link ">
      <formula>NOT(ISERROR(SEARCH("PRU link ",G170)))</formula>
    </cfRule>
  </conditionalFormatting>
  <conditionalFormatting sqref="C170">
    <cfRule type="containsText" dxfId="227" priority="25" operator="containsText" text="PRU link ">
      <formula>NOT(ISERROR(SEARCH("PRU link ",C170)))</formula>
    </cfRule>
  </conditionalFormatting>
  <conditionalFormatting sqref="G173:G176">
    <cfRule type="containsText" dxfId="226" priority="24" operator="containsText" text="PRU link ">
      <formula>NOT(ISERROR(SEARCH("PRU link ",G173)))</formula>
    </cfRule>
  </conditionalFormatting>
  <conditionalFormatting sqref="G176">
    <cfRule type="containsText" dxfId="225" priority="23" operator="containsText" text="PRU link ">
      <formula>NOT(ISERROR(SEARCH("PRU link ",G176)))</formula>
    </cfRule>
  </conditionalFormatting>
  <conditionalFormatting sqref="K173:K175">
    <cfRule type="expression" dxfId="224" priority="22" stopIfTrue="1">
      <formula>LEFT(#REF!,10)="Prudential"</formula>
    </cfRule>
  </conditionalFormatting>
  <conditionalFormatting sqref="C176">
    <cfRule type="containsText" dxfId="223" priority="21" operator="containsText" text="PRU link ">
      <formula>NOT(ISERROR(SEARCH("PRU link ",C176)))</formula>
    </cfRule>
  </conditionalFormatting>
  <conditionalFormatting sqref="C181 G181:H181 E181">
    <cfRule type="containsText" dxfId="222" priority="20" operator="containsText" text="PRU link ">
      <formula>NOT(ISERROR(SEARCH("PRU link ",C181)))</formula>
    </cfRule>
  </conditionalFormatting>
  <conditionalFormatting sqref="I181">
    <cfRule type="containsText" dxfId="221" priority="19" operator="containsText" text="PRU link ">
      <formula>NOT(ISERROR(SEARCH("PRU link ",I181)))</formula>
    </cfRule>
  </conditionalFormatting>
  <conditionalFormatting sqref="K6">
    <cfRule type="expression" dxfId="220" priority="18" stopIfTrue="1">
      <formula>LEFT(#REF!,10)="Prudential"</formula>
    </cfRule>
  </conditionalFormatting>
  <conditionalFormatting sqref="K24">
    <cfRule type="expression" dxfId="219" priority="17" stopIfTrue="1">
      <formula>LEFT(#REF!,10)="Prudential"</formula>
    </cfRule>
  </conditionalFormatting>
  <conditionalFormatting sqref="K42:K44">
    <cfRule type="expression" dxfId="218" priority="16" stopIfTrue="1">
      <formula>LEFT(#REF!,10)="Prudential"</formula>
    </cfRule>
  </conditionalFormatting>
  <conditionalFormatting sqref="G24">
    <cfRule type="expression" dxfId="217" priority="15" stopIfTrue="1">
      <formula>LEFT(#REF!,10)="Prudential"</formula>
    </cfRule>
  </conditionalFormatting>
  <conditionalFormatting sqref="G42:G44">
    <cfRule type="expression" dxfId="216" priority="14" stopIfTrue="1">
      <formula>LEFT(#REF!,10)="Prudential"</formula>
    </cfRule>
  </conditionalFormatting>
  <conditionalFormatting sqref="C119:F121">
    <cfRule type="containsText" dxfId="215" priority="13" operator="containsText" text="PRU link ">
      <formula>NOT(ISERROR(SEARCH("PRU link ",C119)))</formula>
    </cfRule>
  </conditionalFormatting>
  <conditionalFormatting sqref="G119:G121">
    <cfRule type="expression" dxfId="214" priority="12" stopIfTrue="1">
      <formula>LEFT(#REF!,10)="Prudential"</formula>
    </cfRule>
  </conditionalFormatting>
  <conditionalFormatting sqref="C135:F138">
    <cfRule type="containsText" dxfId="213" priority="11" operator="containsText" text="PRU link ">
      <formula>NOT(ISERROR(SEARCH("PRU link ",C135)))</formula>
    </cfRule>
  </conditionalFormatting>
  <conditionalFormatting sqref="G135:G138">
    <cfRule type="expression" dxfId="212" priority="10" stopIfTrue="1">
      <formula>LEFT(#REF!,10)="Prudential"</formula>
    </cfRule>
  </conditionalFormatting>
  <conditionalFormatting sqref="I164 M164">
    <cfRule type="containsText" dxfId="211" priority="9" operator="containsText" text="PRU link ">
      <formula>NOT(ISERROR(SEARCH("PRU link ",I164)))</formula>
    </cfRule>
  </conditionalFormatting>
  <conditionalFormatting sqref="C164:F164 H164">
    <cfRule type="containsText" dxfId="210" priority="8" operator="containsText" text="PRU link ">
      <formula>NOT(ISERROR(SEARCH("PRU link ",C164)))</formula>
    </cfRule>
  </conditionalFormatting>
  <conditionalFormatting sqref="G164">
    <cfRule type="containsText" dxfId="209" priority="7" operator="containsText" text="PRU link ">
      <formula>NOT(ISERROR(SEARCH("PRU link ",G164)))</formula>
    </cfRule>
  </conditionalFormatting>
  <conditionalFormatting sqref="C163:F163 M163 H163:I163">
    <cfRule type="containsText" dxfId="208" priority="6" operator="containsText" text="PRU link ">
      <formula>NOT(ISERROR(SEARCH("PRU link ",C163)))</formula>
    </cfRule>
  </conditionalFormatting>
  <conditionalFormatting sqref="K163">
    <cfRule type="expression" dxfId="207" priority="5" stopIfTrue="1">
      <formula>LEFT(#REF!,10)="Prudential"</formula>
    </cfRule>
  </conditionalFormatting>
  <conditionalFormatting sqref="G163">
    <cfRule type="containsText" dxfId="206" priority="4" operator="containsText" text="PRU link ">
      <formula>NOT(ISERROR(SEARCH("PRU link ",G163)))</formula>
    </cfRule>
  </conditionalFormatting>
  <conditionalFormatting sqref="D181">
    <cfRule type="containsText" dxfId="205" priority="3" operator="containsText" text="PRU link ">
      <formula>NOT(ISERROR(SEARCH("PRU link ",D181)))</formula>
    </cfRule>
  </conditionalFormatting>
  <conditionalFormatting sqref="F181">
    <cfRule type="containsText" dxfId="204" priority="2" operator="containsText" text="PRU link ">
      <formula>NOT(ISERROR(SEARCH("PRU link ",F181)))</formula>
    </cfRule>
  </conditionalFormatting>
  <conditionalFormatting sqref="J181">
    <cfRule type="containsText" dxfId="203" priority="1" operator="containsText" text="PRU link ">
      <formula>NOT(ISERROR(SEARCH("PRU link ",J181)))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1804"/>
  <sheetViews>
    <sheetView topLeftCell="B1" zoomScale="80" zoomScaleNormal="80" workbookViewId="0">
      <pane ySplit="2" topLeftCell="A3" activePane="bottomLeft" state="frozen"/>
      <selection pane="bottomLeft" activeCell="Z4" sqref="Z4"/>
    </sheetView>
  </sheetViews>
  <sheetFormatPr defaultRowHeight="15" x14ac:dyDescent="0.25"/>
  <cols>
    <col min="1" max="1" width="72.42578125" style="221" bestFit="1" customWidth="1"/>
    <col min="2" max="16384" width="9.140625" style="221"/>
  </cols>
  <sheetData>
    <row r="1" spans="1:27" x14ac:dyDescent="0.25">
      <c r="A1" s="221" t="s">
        <v>2619</v>
      </c>
    </row>
    <row r="2" spans="1:27" x14ac:dyDescent="0.25">
      <c r="A2" s="221" t="s">
        <v>245</v>
      </c>
      <c r="B2" s="221" t="s">
        <v>127</v>
      </c>
      <c r="C2" s="221" t="s">
        <v>615</v>
      </c>
      <c r="D2" s="221" t="s">
        <v>1283</v>
      </c>
      <c r="E2" s="221" t="s">
        <v>616</v>
      </c>
      <c r="F2" s="221" t="s">
        <v>1284</v>
      </c>
      <c r="G2" s="221" t="s">
        <v>1285</v>
      </c>
      <c r="H2" s="221" t="s">
        <v>1286</v>
      </c>
      <c r="I2" s="221" t="s">
        <v>1287</v>
      </c>
      <c r="J2" s="221" t="s">
        <v>1288</v>
      </c>
      <c r="K2" s="221" t="s">
        <v>2620</v>
      </c>
      <c r="L2" s="221" t="s">
        <v>617</v>
      </c>
      <c r="M2" s="221" t="s">
        <v>1289</v>
      </c>
      <c r="N2" s="221" t="s">
        <v>1290</v>
      </c>
      <c r="O2" s="221" t="s">
        <v>618</v>
      </c>
      <c r="P2" s="221" t="s">
        <v>2629</v>
      </c>
      <c r="Q2" s="221" t="s">
        <v>2630</v>
      </c>
      <c r="R2" s="221" t="s">
        <v>1659</v>
      </c>
      <c r="S2" s="221" t="s">
        <v>1660</v>
      </c>
      <c r="T2" s="221" t="s">
        <v>1661</v>
      </c>
      <c r="U2" s="221" t="s">
        <v>2631</v>
      </c>
      <c r="V2" s="221" t="s">
        <v>2632</v>
      </c>
      <c r="W2" s="221" t="s">
        <v>2633</v>
      </c>
      <c r="X2" s="221" t="s">
        <v>1903</v>
      </c>
      <c r="Y2" s="221" t="s">
        <v>2634</v>
      </c>
      <c r="Z2" s="221" t="s">
        <v>2635</v>
      </c>
      <c r="AA2" s="221" t="s">
        <v>2555</v>
      </c>
    </row>
    <row r="3" spans="1:27" x14ac:dyDescent="0.25">
      <c r="A3" s="221" t="s">
        <v>1344</v>
      </c>
      <c r="B3" s="221" t="s">
        <v>633</v>
      </c>
      <c r="C3" s="221">
        <v>1.1320889999999999</v>
      </c>
      <c r="D3" s="221">
        <v>0</v>
      </c>
      <c r="E3" s="221" t="s">
        <v>636</v>
      </c>
      <c r="F3" s="221">
        <v>-1.32</v>
      </c>
      <c r="G3" s="221">
        <v>0</v>
      </c>
      <c r="H3" s="221">
        <v>0</v>
      </c>
      <c r="I3" s="221">
        <v>0</v>
      </c>
      <c r="J3" s="221">
        <v>4.5199999999999996</v>
      </c>
      <c r="K3" s="221">
        <v>28144085</v>
      </c>
      <c r="L3" s="221" t="s">
        <v>621</v>
      </c>
      <c r="M3" s="221">
        <v>0</v>
      </c>
      <c r="N3" s="221">
        <v>0</v>
      </c>
      <c r="O3" s="221" t="s">
        <v>624</v>
      </c>
      <c r="P3" s="221" t="s">
        <v>626</v>
      </c>
      <c r="Q3" s="221" t="s">
        <v>626</v>
      </c>
      <c r="R3" s="221" t="s">
        <v>1669</v>
      </c>
      <c r="S3" s="221" t="s">
        <v>1666</v>
      </c>
      <c r="T3" s="221">
        <v>0</v>
      </c>
      <c r="U3" s="221">
        <v>24445000</v>
      </c>
      <c r="V3" s="290">
        <v>1140000000000</v>
      </c>
      <c r="W3" s="221">
        <v>36070422</v>
      </c>
      <c r="X3" s="221">
        <v>0</v>
      </c>
      <c r="Y3" s="221" t="s">
        <v>626</v>
      </c>
      <c r="Z3" s="221" t="s">
        <v>626</v>
      </c>
    </row>
    <row r="4" spans="1:27" x14ac:dyDescent="0.25">
      <c r="A4" s="221" t="s">
        <v>2496</v>
      </c>
      <c r="B4" s="221" t="s">
        <v>633</v>
      </c>
      <c r="C4" s="221">
        <v>1731.3</v>
      </c>
      <c r="D4" s="221">
        <v>-1.7172000000000001</v>
      </c>
      <c r="E4" s="221" t="s">
        <v>620</v>
      </c>
      <c r="F4" s="221">
        <v>1.7806999999999999</v>
      </c>
      <c r="G4" s="221">
        <v>9.5620999999999992</v>
      </c>
      <c r="H4" s="221">
        <v>-1.3864000000000001</v>
      </c>
      <c r="I4" s="221">
        <v>-8.8588000000000005</v>
      </c>
      <c r="J4" s="221">
        <v>-8.7291000000000007</v>
      </c>
      <c r="K4" s="290">
        <v>28900000000</v>
      </c>
      <c r="L4" s="221" t="s">
        <v>621</v>
      </c>
      <c r="M4" s="221">
        <v>-5.4832999999999998</v>
      </c>
      <c r="N4" s="221">
        <v>15.5533</v>
      </c>
      <c r="O4" s="221" t="s">
        <v>624</v>
      </c>
      <c r="P4" s="221" t="s">
        <v>630</v>
      </c>
      <c r="Q4" s="221" t="s">
        <v>630</v>
      </c>
      <c r="R4" s="221" t="s">
        <v>1665</v>
      </c>
      <c r="S4" s="221" t="s">
        <v>2089</v>
      </c>
      <c r="T4" s="221">
        <v>1.7806999999999999</v>
      </c>
      <c r="U4" s="221">
        <v>17005731</v>
      </c>
      <c r="V4" s="290">
        <v>1140000000000</v>
      </c>
      <c r="W4" s="221">
        <v>36070422</v>
      </c>
      <c r="X4" s="221">
        <v>-0.67410000000000003</v>
      </c>
      <c r="Y4" s="221" t="s">
        <v>630</v>
      </c>
      <c r="Z4" s="221" t="s">
        <v>630</v>
      </c>
    </row>
    <row r="5" spans="1:27" x14ac:dyDescent="0.25">
      <c r="A5" s="221" t="s">
        <v>2497</v>
      </c>
      <c r="B5" s="221" t="s">
        <v>633</v>
      </c>
      <c r="C5" s="221">
        <v>2357.3000000000002</v>
      </c>
      <c r="D5" s="221">
        <v>3.0599999999999999E-2</v>
      </c>
      <c r="E5" s="221" t="s">
        <v>620</v>
      </c>
      <c r="F5" s="221">
        <v>0.39389999999999997</v>
      </c>
      <c r="G5" s="221">
        <v>3.1573000000000002</v>
      </c>
      <c r="H5" s="221">
        <v>2.7088000000000001</v>
      </c>
      <c r="I5" s="221">
        <v>4.5004</v>
      </c>
      <c r="J5" s="221">
        <v>7.2080000000000002</v>
      </c>
      <c r="K5" s="290">
        <v>32000000000</v>
      </c>
      <c r="L5" s="221" t="s">
        <v>621</v>
      </c>
      <c r="M5" s="221">
        <v>18.060400000000001</v>
      </c>
      <c r="N5" s="221">
        <v>42.189300000000003</v>
      </c>
      <c r="O5" s="221" t="s">
        <v>624</v>
      </c>
      <c r="P5" s="221" t="s">
        <v>627</v>
      </c>
      <c r="Q5" s="221" t="s">
        <v>630</v>
      </c>
      <c r="R5" s="221" t="s">
        <v>1662</v>
      </c>
      <c r="S5" s="221" t="s">
        <v>1666</v>
      </c>
      <c r="T5" s="221">
        <v>0.39389999999999997</v>
      </c>
      <c r="U5" s="221">
        <v>13617986</v>
      </c>
      <c r="V5" s="290">
        <v>1140000000000</v>
      </c>
      <c r="W5" s="221">
        <v>36070422</v>
      </c>
      <c r="X5" s="221">
        <v>-0.43969999999999998</v>
      </c>
      <c r="Y5" s="221" t="s">
        <v>627</v>
      </c>
      <c r="Z5" s="221" t="s">
        <v>630</v>
      </c>
    </row>
    <row r="6" spans="1:27" x14ac:dyDescent="0.25">
      <c r="A6" s="221" t="s">
        <v>2513</v>
      </c>
      <c r="B6" s="221" t="s">
        <v>633</v>
      </c>
      <c r="C6" s="221">
        <v>1723.6310000000001</v>
      </c>
      <c r="D6" s="221">
        <v>-2.1189</v>
      </c>
      <c r="E6" s="221" t="s">
        <v>620</v>
      </c>
      <c r="F6" s="221">
        <v>2.4971999999999999</v>
      </c>
      <c r="G6" s="221">
        <v>11.8782</v>
      </c>
      <c r="H6" s="221">
        <v>-0.57920000000000005</v>
      </c>
      <c r="I6" s="221">
        <v>-11.9748</v>
      </c>
      <c r="J6" s="221">
        <v>-13.071899999999999</v>
      </c>
      <c r="K6" s="290">
        <v>186000000000</v>
      </c>
      <c r="L6" s="221" t="s">
        <v>621</v>
      </c>
      <c r="M6" s="221">
        <v>-12.863</v>
      </c>
      <c r="N6" s="221">
        <v>3.1627000000000001</v>
      </c>
      <c r="O6" s="221" t="s">
        <v>624</v>
      </c>
      <c r="P6" s="221" t="s">
        <v>651</v>
      </c>
      <c r="Q6" s="221" t="s">
        <v>637</v>
      </c>
      <c r="R6" s="221" t="s">
        <v>1667</v>
      </c>
      <c r="S6" s="221" t="s">
        <v>2090</v>
      </c>
      <c r="T6" s="221">
        <v>2.4971999999999999</v>
      </c>
      <c r="U6" s="290">
        <v>111000000</v>
      </c>
      <c r="V6" s="290">
        <v>1140000000000</v>
      </c>
      <c r="W6" s="221">
        <v>36070422</v>
      </c>
      <c r="X6" s="221">
        <v>-0.46339999999999998</v>
      </c>
      <c r="Y6" s="221" t="s">
        <v>651</v>
      </c>
      <c r="Z6" s="221" t="s">
        <v>632</v>
      </c>
    </row>
    <row r="7" spans="1:27" x14ac:dyDescent="0.25">
      <c r="A7" s="221" t="s">
        <v>2498</v>
      </c>
      <c r="B7" s="221" t="s">
        <v>633</v>
      </c>
      <c r="C7" s="221">
        <v>2106.79</v>
      </c>
      <c r="D7" s="221">
        <v>0.1145</v>
      </c>
      <c r="E7" s="221" t="s">
        <v>620</v>
      </c>
      <c r="F7" s="221">
        <v>0.79849999999999999</v>
      </c>
      <c r="G7" s="221">
        <v>5.3348000000000004</v>
      </c>
      <c r="H7" s="221">
        <v>4.0796000000000001</v>
      </c>
      <c r="I7" s="221">
        <v>5.9955999999999996</v>
      </c>
      <c r="J7" s="221">
        <v>9.5693999999999999</v>
      </c>
      <c r="K7" s="290">
        <v>257000000000</v>
      </c>
      <c r="L7" s="221" t="s">
        <v>621</v>
      </c>
      <c r="M7" s="221">
        <v>17.915199999999999</v>
      </c>
      <c r="N7" s="221">
        <v>50.010300000000001</v>
      </c>
      <c r="O7" s="221" t="s">
        <v>624</v>
      </c>
      <c r="P7" s="221" t="s">
        <v>627</v>
      </c>
      <c r="Q7" s="221" t="s">
        <v>632</v>
      </c>
      <c r="R7" s="221" t="s">
        <v>1662</v>
      </c>
      <c r="S7" s="221" t="s">
        <v>1666</v>
      </c>
      <c r="T7" s="221">
        <v>0.79849999999999999</v>
      </c>
      <c r="U7" s="290">
        <v>123000000</v>
      </c>
      <c r="V7" s="290">
        <v>1140000000000</v>
      </c>
      <c r="W7" s="221">
        <v>36070422</v>
      </c>
      <c r="X7" s="221">
        <v>-0.47710000000000002</v>
      </c>
      <c r="Y7" s="221" t="s">
        <v>627</v>
      </c>
      <c r="Z7" s="221" t="s">
        <v>632</v>
      </c>
    </row>
    <row r="8" spans="1:27" x14ac:dyDescent="0.25">
      <c r="A8" s="221" t="s">
        <v>2293</v>
      </c>
      <c r="B8" s="221" t="s">
        <v>633</v>
      </c>
      <c r="C8" s="221">
        <v>1073.02</v>
      </c>
      <c r="D8" s="221">
        <v>0.2195</v>
      </c>
      <c r="E8" s="221" t="s">
        <v>620</v>
      </c>
      <c r="F8" s="221">
        <v>1.9167000000000001</v>
      </c>
      <c r="G8" s="221">
        <v>6.4314</v>
      </c>
      <c r="H8" s="221">
        <v>4.8464999999999998</v>
      </c>
      <c r="I8" s="221">
        <v>7.2645</v>
      </c>
      <c r="J8" s="221">
        <v>0</v>
      </c>
      <c r="K8" s="290">
        <v>111000000000</v>
      </c>
      <c r="L8" s="221" t="s">
        <v>621</v>
      </c>
      <c r="M8" s="221">
        <v>0</v>
      </c>
      <c r="N8" s="221">
        <v>0</v>
      </c>
      <c r="O8" s="221" t="s">
        <v>624</v>
      </c>
      <c r="P8" s="221" t="s">
        <v>627</v>
      </c>
      <c r="Q8" s="221" t="s">
        <v>626</v>
      </c>
      <c r="R8" s="221" t="s">
        <v>1662</v>
      </c>
      <c r="S8" s="221" t="s">
        <v>2090</v>
      </c>
      <c r="T8" s="221">
        <v>1.9167000000000001</v>
      </c>
      <c r="U8" s="290">
        <v>105000000</v>
      </c>
      <c r="V8" s="290">
        <v>1140000000000</v>
      </c>
      <c r="W8" s="221">
        <v>36070422</v>
      </c>
      <c r="X8" s="221">
        <v>-0.11260000000000001</v>
      </c>
      <c r="Y8" s="221" t="s">
        <v>626</v>
      </c>
      <c r="Z8" s="221" t="s">
        <v>626</v>
      </c>
    </row>
    <row r="9" spans="1:27" x14ac:dyDescent="0.25">
      <c r="A9" s="221" t="s">
        <v>2499</v>
      </c>
      <c r="B9" s="221" t="s">
        <v>633</v>
      </c>
      <c r="C9" s="221">
        <v>1436.43</v>
      </c>
      <c r="D9" s="221">
        <v>1.18E-2</v>
      </c>
      <c r="E9" s="221" t="s">
        <v>620</v>
      </c>
      <c r="F9" s="221">
        <v>0.35770000000000002</v>
      </c>
      <c r="G9" s="221">
        <v>1.244</v>
      </c>
      <c r="H9" s="221">
        <v>2.3062</v>
      </c>
      <c r="I9" s="221">
        <v>3.2429999999999999</v>
      </c>
      <c r="J9" s="221">
        <v>5.4222000000000001</v>
      </c>
      <c r="K9" s="290">
        <v>164000000000</v>
      </c>
      <c r="L9" s="221" t="s">
        <v>621</v>
      </c>
      <c r="M9" s="221">
        <v>15.334199999999999</v>
      </c>
      <c r="N9" s="221">
        <v>27.6418</v>
      </c>
      <c r="O9" s="221" t="s">
        <v>624</v>
      </c>
      <c r="P9" s="221" t="s">
        <v>630</v>
      </c>
      <c r="Q9" s="221" t="s">
        <v>627</v>
      </c>
      <c r="R9" s="221" t="s">
        <v>1668</v>
      </c>
      <c r="S9" s="221" t="s">
        <v>2090</v>
      </c>
      <c r="T9" s="221">
        <v>0.35770000000000002</v>
      </c>
      <c r="U9" s="290">
        <v>114000000</v>
      </c>
      <c r="V9" s="290">
        <v>1140000000000</v>
      </c>
      <c r="W9" s="221">
        <v>36070422</v>
      </c>
      <c r="X9" s="221">
        <v>-9.7000000000000003E-3</v>
      </c>
      <c r="Y9" s="221" t="s">
        <v>635</v>
      </c>
      <c r="Z9" s="221" t="s">
        <v>635</v>
      </c>
    </row>
    <row r="10" spans="1:27" x14ac:dyDescent="0.25">
      <c r="A10" s="221" t="s">
        <v>2035</v>
      </c>
      <c r="B10" s="221" t="s">
        <v>633</v>
      </c>
      <c r="C10" s="221">
        <v>1017.4589999999999</v>
      </c>
      <c r="D10" s="221">
        <v>0</v>
      </c>
      <c r="E10" s="221" t="s">
        <v>620</v>
      </c>
      <c r="F10" s="221">
        <v>0.7</v>
      </c>
      <c r="G10" s="221">
        <v>0</v>
      </c>
      <c r="H10" s="221">
        <v>0</v>
      </c>
      <c r="I10" s="221">
        <v>0</v>
      </c>
      <c r="J10" s="221">
        <v>7.87</v>
      </c>
      <c r="K10" s="290">
        <v>303000000000</v>
      </c>
      <c r="L10" s="221" t="s">
        <v>621</v>
      </c>
      <c r="M10" s="221">
        <v>0</v>
      </c>
      <c r="N10" s="221">
        <v>0</v>
      </c>
      <c r="O10" s="221" t="s">
        <v>624</v>
      </c>
      <c r="P10" s="221" t="s">
        <v>626</v>
      </c>
      <c r="Q10" s="221" t="s">
        <v>626</v>
      </c>
      <c r="R10" s="221" t="s">
        <v>1669</v>
      </c>
      <c r="S10" s="221" t="s">
        <v>1672</v>
      </c>
      <c r="T10" s="221">
        <v>0</v>
      </c>
      <c r="U10" s="290">
        <v>300000000</v>
      </c>
      <c r="V10" s="290">
        <v>1140000000000</v>
      </c>
      <c r="W10" s="221">
        <v>36070422</v>
      </c>
      <c r="X10" s="221">
        <v>0</v>
      </c>
      <c r="Y10" s="221" t="s">
        <v>626</v>
      </c>
      <c r="Z10" s="221" t="s">
        <v>626</v>
      </c>
    </row>
    <row r="11" spans="1:27" x14ac:dyDescent="0.25">
      <c r="A11" s="221" t="s">
        <v>1263</v>
      </c>
      <c r="B11" s="221" t="s">
        <v>633</v>
      </c>
      <c r="C11" s="221">
        <v>1004.01</v>
      </c>
      <c r="D11" s="221">
        <v>0</v>
      </c>
      <c r="E11" s="221" t="s">
        <v>620</v>
      </c>
      <c r="F11" s="221">
        <v>0.76</v>
      </c>
      <c r="G11" s="221">
        <v>0</v>
      </c>
      <c r="H11" s="221">
        <v>0</v>
      </c>
      <c r="I11" s="221">
        <v>0</v>
      </c>
      <c r="J11" s="221">
        <v>-0.47</v>
      </c>
      <c r="K11" s="290">
        <v>25200000000</v>
      </c>
      <c r="L11" s="221" t="s">
        <v>621</v>
      </c>
      <c r="M11" s="221">
        <v>0</v>
      </c>
      <c r="N11" s="221">
        <v>0</v>
      </c>
      <c r="O11" s="221" t="s">
        <v>618</v>
      </c>
      <c r="P11" s="221" t="s">
        <v>626</v>
      </c>
      <c r="Q11" s="221" t="s">
        <v>626</v>
      </c>
      <c r="R11" s="221" t="s">
        <v>1669</v>
      </c>
      <c r="S11" s="221" t="s">
        <v>1664</v>
      </c>
      <c r="T11" s="221">
        <v>0</v>
      </c>
      <c r="U11" s="221">
        <v>25242994</v>
      </c>
      <c r="V11" s="290">
        <v>1140000000000</v>
      </c>
      <c r="W11" s="221">
        <v>36070422</v>
      </c>
      <c r="X11" s="221">
        <v>0</v>
      </c>
      <c r="Y11" s="221" t="s">
        <v>626</v>
      </c>
      <c r="Z11" s="221" t="s">
        <v>626</v>
      </c>
    </row>
    <row r="12" spans="1:27" x14ac:dyDescent="0.25">
      <c r="A12" s="221" t="s">
        <v>628</v>
      </c>
      <c r="B12" s="221" t="s">
        <v>218</v>
      </c>
      <c r="C12" s="221">
        <v>42590.27</v>
      </c>
      <c r="D12" s="221">
        <v>0.16270000000000001</v>
      </c>
      <c r="E12" s="221" t="s">
        <v>620</v>
      </c>
      <c r="F12" s="221">
        <v>1.3105</v>
      </c>
      <c r="G12" s="221">
        <v>6.1014999999999997</v>
      </c>
      <c r="H12" s="221">
        <v>4.7835000000000001</v>
      </c>
      <c r="I12" s="221">
        <v>7.2613000000000003</v>
      </c>
      <c r="J12" s="221">
        <v>11.183400000000001</v>
      </c>
      <c r="K12" s="290">
        <v>3910000000000</v>
      </c>
      <c r="L12" s="221" t="s">
        <v>621</v>
      </c>
      <c r="M12" s="221">
        <v>23.251000000000001</v>
      </c>
      <c r="N12" s="221">
        <v>60.720700000000001</v>
      </c>
      <c r="O12" s="221" t="s">
        <v>624</v>
      </c>
      <c r="P12" s="221" t="s">
        <v>626</v>
      </c>
      <c r="Q12" s="221" t="s">
        <v>626</v>
      </c>
      <c r="R12" s="221" t="s">
        <v>1670</v>
      </c>
      <c r="S12" s="221" t="s">
        <v>2089</v>
      </c>
      <c r="T12" s="221">
        <v>1.3105</v>
      </c>
      <c r="U12" s="221">
        <v>93091947</v>
      </c>
      <c r="V12" s="290">
        <v>40400000000000</v>
      </c>
      <c r="W12" s="290">
        <v>153000000</v>
      </c>
      <c r="X12" s="221">
        <v>-0.33550000000000002</v>
      </c>
      <c r="Y12" s="221" t="s">
        <v>626</v>
      </c>
      <c r="Z12" s="221" t="s">
        <v>626</v>
      </c>
    </row>
    <row r="13" spans="1:27" x14ac:dyDescent="0.25">
      <c r="A13" s="221" t="s">
        <v>2515</v>
      </c>
      <c r="B13" s="221" t="s">
        <v>2431</v>
      </c>
      <c r="C13" s="221">
        <v>1006.902</v>
      </c>
      <c r="D13" s="221">
        <v>2.7300000000000001E-2</v>
      </c>
      <c r="E13" s="221" t="s">
        <v>620</v>
      </c>
      <c r="F13" s="221">
        <v>0.32300000000000001</v>
      </c>
      <c r="G13" s="221">
        <v>0.69169999999999998</v>
      </c>
      <c r="H13" s="221">
        <v>0</v>
      </c>
      <c r="I13" s="221">
        <v>0</v>
      </c>
      <c r="J13" s="221">
        <v>0</v>
      </c>
      <c r="K13" s="290">
        <v>139000000</v>
      </c>
      <c r="L13" s="221" t="s">
        <v>621</v>
      </c>
      <c r="M13" s="221">
        <v>0</v>
      </c>
      <c r="N13" s="221">
        <v>0</v>
      </c>
      <c r="O13" s="221" t="s">
        <v>618</v>
      </c>
      <c r="P13" s="221" t="s">
        <v>626</v>
      </c>
      <c r="Q13" s="221" t="s">
        <v>626</v>
      </c>
      <c r="R13" s="221" t="s">
        <v>1668</v>
      </c>
      <c r="S13" s="221" t="s">
        <v>2516</v>
      </c>
      <c r="T13" s="221">
        <v>0.32300000000000001</v>
      </c>
      <c r="U13" s="221">
        <v>138904</v>
      </c>
      <c r="V13" s="290">
        <v>1790000000</v>
      </c>
      <c r="W13" s="221">
        <v>0</v>
      </c>
      <c r="X13" s="221">
        <v>7.4399999999999994E-2</v>
      </c>
      <c r="Y13" s="221" t="s">
        <v>626</v>
      </c>
      <c r="Z13" s="221" t="s">
        <v>626</v>
      </c>
    </row>
    <row r="14" spans="1:27" x14ac:dyDescent="0.25">
      <c r="A14" s="221" t="s">
        <v>2430</v>
      </c>
      <c r="B14" s="221" t="s">
        <v>2431</v>
      </c>
      <c r="C14" s="221">
        <v>1003.304</v>
      </c>
      <c r="D14" s="221">
        <v>0</v>
      </c>
      <c r="E14" s="221" t="s">
        <v>620</v>
      </c>
      <c r="F14" s="221">
        <v>5.2499999999999998E-2</v>
      </c>
      <c r="G14" s="221">
        <v>0.13300000000000001</v>
      </c>
      <c r="H14" s="221">
        <v>0</v>
      </c>
      <c r="I14" s="221">
        <v>0</v>
      </c>
      <c r="J14" s="221">
        <v>0</v>
      </c>
      <c r="K14" s="290">
        <v>864000000</v>
      </c>
      <c r="L14" s="221" t="s">
        <v>621</v>
      </c>
      <c r="M14" s="221">
        <v>0</v>
      </c>
      <c r="N14" s="221">
        <v>0</v>
      </c>
      <c r="O14" s="221" t="s">
        <v>624</v>
      </c>
      <c r="P14" s="221" t="s">
        <v>626</v>
      </c>
      <c r="Q14" s="221" t="s">
        <v>626</v>
      </c>
      <c r="R14" s="221" t="s">
        <v>1662</v>
      </c>
      <c r="S14" s="221" t="s">
        <v>2113</v>
      </c>
      <c r="T14" s="221">
        <v>5.2499999999999998E-2</v>
      </c>
      <c r="U14" s="221">
        <v>861999.7</v>
      </c>
      <c r="V14" s="290">
        <v>1790000000</v>
      </c>
      <c r="W14" s="221">
        <v>0</v>
      </c>
      <c r="X14" s="221">
        <v>5.2499999999999998E-2</v>
      </c>
      <c r="Y14" s="221" t="s">
        <v>626</v>
      </c>
      <c r="Z14" s="221" t="s">
        <v>626</v>
      </c>
    </row>
    <row r="15" spans="1:27" x14ac:dyDescent="0.25">
      <c r="A15" s="221" t="s">
        <v>2432</v>
      </c>
      <c r="B15" s="221" t="s">
        <v>2431</v>
      </c>
      <c r="C15" s="221">
        <v>1011.024</v>
      </c>
      <c r="D15" s="221">
        <v>-1.6423000000000001</v>
      </c>
      <c r="E15" s="221" t="s">
        <v>620</v>
      </c>
      <c r="F15" s="221">
        <v>1.4247000000000001</v>
      </c>
      <c r="G15" s="221">
        <v>0.96499999999999997</v>
      </c>
      <c r="H15" s="221">
        <v>0</v>
      </c>
      <c r="I15" s="221">
        <v>0</v>
      </c>
      <c r="J15" s="221">
        <v>0</v>
      </c>
      <c r="K15" s="290">
        <v>782000000</v>
      </c>
      <c r="L15" s="221" t="s">
        <v>621</v>
      </c>
      <c r="M15" s="221">
        <v>0</v>
      </c>
      <c r="N15" s="221">
        <v>0</v>
      </c>
      <c r="O15" s="221" t="s">
        <v>624</v>
      </c>
      <c r="P15" s="221" t="s">
        <v>626</v>
      </c>
      <c r="Q15" s="221" t="s">
        <v>626</v>
      </c>
      <c r="R15" s="221" t="s">
        <v>1667</v>
      </c>
      <c r="S15" s="221" t="s">
        <v>2113</v>
      </c>
      <c r="T15" s="221">
        <v>1.4247000000000001</v>
      </c>
      <c r="U15" s="221">
        <v>784722</v>
      </c>
      <c r="V15" s="290">
        <v>1790000000</v>
      </c>
      <c r="W15" s="221">
        <v>0</v>
      </c>
      <c r="X15" s="221">
        <v>-0.21010000000000001</v>
      </c>
      <c r="Y15" s="221" t="s">
        <v>626</v>
      </c>
      <c r="Z15" s="221" t="s">
        <v>626</v>
      </c>
    </row>
    <row r="16" spans="1:27" x14ac:dyDescent="0.25">
      <c r="A16" s="221" t="s">
        <v>1041</v>
      </c>
      <c r="B16" s="221" t="s">
        <v>619</v>
      </c>
      <c r="C16" s="221">
        <v>2203.2330000000002</v>
      </c>
      <c r="D16" s="221">
        <v>-1.12E-2</v>
      </c>
      <c r="E16" s="221" t="s">
        <v>620</v>
      </c>
      <c r="F16" s="221">
        <v>-7.0400000000000004E-2</v>
      </c>
      <c r="G16" s="221">
        <v>1.1376999999999999</v>
      </c>
      <c r="H16" s="221">
        <v>1.6052999999999999</v>
      </c>
      <c r="I16" s="221">
        <v>-15.2377</v>
      </c>
      <c r="J16" s="221">
        <v>-20.8813</v>
      </c>
      <c r="K16" s="290">
        <v>10100000000</v>
      </c>
      <c r="L16" s="221" t="s">
        <v>621</v>
      </c>
      <c r="M16" s="221">
        <v>-19.906700000000001</v>
      </c>
      <c r="N16" s="221">
        <v>2.7079</v>
      </c>
      <c r="O16" s="221" t="s">
        <v>618</v>
      </c>
      <c r="P16" s="221" t="s">
        <v>630</v>
      </c>
      <c r="Q16" s="221" t="s">
        <v>630</v>
      </c>
      <c r="R16" s="221" t="s">
        <v>1665</v>
      </c>
      <c r="S16" s="221" t="s">
        <v>1671</v>
      </c>
      <c r="T16" s="221">
        <v>-7.0400000000000004E-2</v>
      </c>
      <c r="U16" s="221">
        <v>4588633</v>
      </c>
      <c r="V16" s="290">
        <v>303000000000</v>
      </c>
      <c r="W16" s="221">
        <v>0</v>
      </c>
      <c r="X16" s="221">
        <v>-0.13950000000000001</v>
      </c>
      <c r="Y16" s="221" t="s">
        <v>625</v>
      </c>
      <c r="Z16" s="221" t="s">
        <v>622</v>
      </c>
    </row>
    <row r="17" spans="1:26" x14ac:dyDescent="0.25">
      <c r="A17" s="221" t="s">
        <v>1042</v>
      </c>
      <c r="B17" s="221" t="s">
        <v>619</v>
      </c>
      <c r="C17" s="221">
        <v>1294.126</v>
      </c>
      <c r="D17" s="221">
        <v>0.1411</v>
      </c>
      <c r="E17" s="221" t="s">
        <v>620</v>
      </c>
      <c r="F17" s="221">
        <v>-0.97760000000000002</v>
      </c>
      <c r="G17" s="221">
        <v>1.7466999999999999</v>
      </c>
      <c r="H17" s="221">
        <v>-2.0419999999999998</v>
      </c>
      <c r="I17" s="221">
        <v>-4.0899000000000001</v>
      </c>
      <c r="J17" s="221">
        <v>-0.91869999999999996</v>
      </c>
      <c r="K17" s="290">
        <v>13200000000</v>
      </c>
      <c r="L17" s="221" t="s">
        <v>621</v>
      </c>
      <c r="M17" s="221">
        <v>-17.491399999999999</v>
      </c>
      <c r="N17" s="221">
        <v>-67.325299999999999</v>
      </c>
      <c r="O17" s="221" t="s">
        <v>624</v>
      </c>
      <c r="P17" s="221" t="s">
        <v>627</v>
      </c>
      <c r="Q17" s="221" t="s">
        <v>632</v>
      </c>
      <c r="R17" s="221" t="s">
        <v>1665</v>
      </c>
      <c r="S17" s="221" t="s">
        <v>1671</v>
      </c>
      <c r="T17" s="221">
        <v>-0.97760000000000002</v>
      </c>
      <c r="U17" s="221">
        <v>10081686</v>
      </c>
      <c r="V17" s="290">
        <v>303000000000</v>
      </c>
      <c r="W17" s="221">
        <v>0</v>
      </c>
      <c r="X17" s="221">
        <v>-7.0699999999999999E-2</v>
      </c>
      <c r="Y17" s="221" t="s">
        <v>635</v>
      </c>
      <c r="Z17" s="221" t="s">
        <v>623</v>
      </c>
    </row>
    <row r="18" spans="1:26" x14ac:dyDescent="0.25">
      <c r="A18" s="221" t="s">
        <v>1043</v>
      </c>
      <c r="B18" s="221" t="s">
        <v>619</v>
      </c>
      <c r="C18" s="221">
        <v>935.71929999999998</v>
      </c>
      <c r="D18" s="221">
        <v>-0.98780000000000001</v>
      </c>
      <c r="E18" s="221" t="s">
        <v>620</v>
      </c>
      <c r="F18" s="221">
        <v>-0.42670000000000002</v>
      </c>
      <c r="G18" s="221">
        <v>0.96299999999999997</v>
      </c>
      <c r="H18" s="221">
        <v>-9.1226000000000003</v>
      </c>
      <c r="I18" s="221">
        <v>-16.326699999999999</v>
      </c>
      <c r="J18" s="221">
        <v>-19.860299999999999</v>
      </c>
      <c r="K18" s="290">
        <v>13400000000</v>
      </c>
      <c r="L18" s="221" t="s">
        <v>621</v>
      </c>
      <c r="M18" s="221">
        <v>-22.3673</v>
      </c>
      <c r="N18" s="221">
        <v>-6.3136999999999999</v>
      </c>
      <c r="O18" s="221" t="s">
        <v>624</v>
      </c>
      <c r="P18" s="221" t="s">
        <v>627</v>
      </c>
      <c r="Q18" s="221" t="s">
        <v>627</v>
      </c>
      <c r="R18" s="221" t="s">
        <v>1667</v>
      </c>
      <c r="S18" s="221" t="s">
        <v>1666</v>
      </c>
      <c r="T18" s="221">
        <v>-0.42670000000000002</v>
      </c>
      <c r="U18" s="221">
        <v>14257123</v>
      </c>
      <c r="V18" s="290">
        <v>303000000000</v>
      </c>
      <c r="W18" s="221">
        <v>0</v>
      </c>
      <c r="X18" s="221">
        <v>-1.6224000000000001</v>
      </c>
      <c r="Y18" s="221" t="s">
        <v>635</v>
      </c>
      <c r="Z18" s="221" t="s">
        <v>625</v>
      </c>
    </row>
    <row r="19" spans="1:26" x14ac:dyDescent="0.25">
      <c r="A19" s="221" t="s">
        <v>1932</v>
      </c>
      <c r="B19" s="221" t="s">
        <v>619</v>
      </c>
      <c r="C19" s="221">
        <v>359.50020000000001</v>
      </c>
      <c r="D19" s="221">
        <v>0</v>
      </c>
      <c r="E19" s="221" t="s">
        <v>620</v>
      </c>
      <c r="F19" s="221">
        <v>-7.1999999999999998E-3</v>
      </c>
      <c r="G19" s="221">
        <v>3.3999999999999998E-3</v>
      </c>
      <c r="H19" s="221">
        <v>-8.5000000000000006E-2</v>
      </c>
      <c r="I19" s="221">
        <v>-7.2363999999999997</v>
      </c>
      <c r="J19" s="221">
        <v>-58.433999999999997</v>
      </c>
      <c r="K19" s="290">
        <v>6920000000</v>
      </c>
      <c r="L19" s="221" t="s">
        <v>621</v>
      </c>
      <c r="M19" s="221">
        <v>0</v>
      </c>
      <c r="N19" s="221">
        <v>0</v>
      </c>
      <c r="O19" s="221" t="s">
        <v>618</v>
      </c>
      <c r="P19" s="221" t="s">
        <v>2012</v>
      </c>
      <c r="Q19" s="221" t="s">
        <v>2012</v>
      </c>
      <c r="R19" s="221" t="s">
        <v>1667</v>
      </c>
      <c r="S19" s="221" t="s">
        <v>1675</v>
      </c>
      <c r="T19" s="221">
        <v>-7.1999999999999998E-3</v>
      </c>
      <c r="U19" s="221">
        <v>19252117</v>
      </c>
      <c r="V19" s="290">
        <v>303000000000</v>
      </c>
      <c r="W19" s="221">
        <v>0</v>
      </c>
      <c r="X19" s="221">
        <v>-5.0000000000000001E-4</v>
      </c>
      <c r="Y19" s="221" t="s">
        <v>626</v>
      </c>
      <c r="Z19" s="221" t="s">
        <v>626</v>
      </c>
    </row>
    <row r="20" spans="1:26" x14ac:dyDescent="0.25">
      <c r="A20" s="221" t="s">
        <v>1082</v>
      </c>
      <c r="B20" s="221" t="s">
        <v>619</v>
      </c>
      <c r="C20" s="221">
        <v>1240.249</v>
      </c>
      <c r="D20" s="221">
        <v>0.13109999999999999</v>
      </c>
      <c r="E20" s="221" t="s">
        <v>620</v>
      </c>
      <c r="F20" s="221">
        <v>0.94699999999999995</v>
      </c>
      <c r="G20" s="221">
        <v>2.5891000000000002</v>
      </c>
      <c r="H20" s="221">
        <v>-0.48099999999999998</v>
      </c>
      <c r="I20" s="221">
        <v>1.6048</v>
      </c>
      <c r="J20" s="221">
        <v>4.4922000000000004</v>
      </c>
      <c r="K20" s="290">
        <v>3870000000</v>
      </c>
      <c r="L20" s="221" t="s">
        <v>621</v>
      </c>
      <c r="M20" s="221">
        <v>12.0235</v>
      </c>
      <c r="N20" s="221">
        <v>0</v>
      </c>
      <c r="O20" s="221" t="s">
        <v>624</v>
      </c>
      <c r="P20" s="221" t="s">
        <v>2012</v>
      </c>
      <c r="Q20" s="221" t="s">
        <v>2012</v>
      </c>
      <c r="R20" s="221" t="s">
        <v>1662</v>
      </c>
      <c r="S20" s="221" t="s">
        <v>2092</v>
      </c>
      <c r="T20" s="221">
        <v>0.94699999999999995</v>
      </c>
      <c r="U20" s="221">
        <v>3151476</v>
      </c>
      <c r="V20" s="290">
        <v>303000000000</v>
      </c>
      <c r="W20" s="221">
        <v>0</v>
      </c>
      <c r="X20" s="221">
        <v>-8.43E-2</v>
      </c>
      <c r="Y20" s="221" t="s">
        <v>2012</v>
      </c>
      <c r="Z20" s="221" t="s">
        <v>626</v>
      </c>
    </row>
    <row r="21" spans="1:26" x14ac:dyDescent="0.25">
      <c r="A21" s="221" t="s">
        <v>1674</v>
      </c>
      <c r="B21" s="221" t="s">
        <v>619</v>
      </c>
      <c r="C21" s="221">
        <v>1233.5119999999999</v>
      </c>
      <c r="D21" s="221">
        <v>0.1048</v>
      </c>
      <c r="E21" s="221" t="s">
        <v>620</v>
      </c>
      <c r="F21" s="221">
        <v>0.308</v>
      </c>
      <c r="G21" s="221">
        <v>3.7395</v>
      </c>
      <c r="H21" s="221">
        <v>4.2257999999999996</v>
      </c>
      <c r="I21" s="221">
        <v>4.8315000000000001</v>
      </c>
      <c r="J21" s="221">
        <v>7.3155999999999999</v>
      </c>
      <c r="K21" s="290">
        <v>6760000000</v>
      </c>
      <c r="L21" s="221" t="s">
        <v>621</v>
      </c>
      <c r="M21" s="221">
        <v>16.2835</v>
      </c>
      <c r="N21" s="221">
        <v>0</v>
      </c>
      <c r="O21" s="221" t="s">
        <v>618</v>
      </c>
      <c r="P21" s="221" t="s">
        <v>2012</v>
      </c>
      <c r="Q21" s="221" t="s">
        <v>2012</v>
      </c>
      <c r="R21" s="221" t="s">
        <v>1662</v>
      </c>
      <c r="S21" s="221" t="s">
        <v>1675</v>
      </c>
      <c r="T21" s="221">
        <v>0.308</v>
      </c>
      <c r="U21" s="221">
        <v>5500998</v>
      </c>
      <c r="V21" s="290">
        <v>303000000000</v>
      </c>
      <c r="W21" s="221">
        <v>0</v>
      </c>
      <c r="X21" s="221">
        <v>-0.29509999999999997</v>
      </c>
      <c r="Y21" s="221" t="s">
        <v>2012</v>
      </c>
      <c r="Z21" s="221" t="s">
        <v>626</v>
      </c>
    </row>
    <row r="22" spans="1:26" x14ac:dyDescent="0.25">
      <c r="A22" s="221" t="s">
        <v>1083</v>
      </c>
      <c r="B22" s="221" t="s">
        <v>619</v>
      </c>
      <c r="C22" s="221">
        <v>760.13070000000005</v>
      </c>
      <c r="D22" s="221">
        <v>-4.7000000000000002E-3</v>
      </c>
      <c r="E22" s="221" t="s">
        <v>620</v>
      </c>
      <c r="F22" s="221">
        <v>-4.8150000000000004</v>
      </c>
      <c r="G22" s="221">
        <v>-10.678900000000001</v>
      </c>
      <c r="H22" s="221">
        <v>-27.778600000000001</v>
      </c>
      <c r="I22" s="221">
        <v>-29.656099999999999</v>
      </c>
      <c r="J22" s="221">
        <v>-28.438700000000001</v>
      </c>
      <c r="K22" s="221">
        <v>34901026</v>
      </c>
      <c r="L22" s="221" t="s">
        <v>621</v>
      </c>
      <c r="M22" s="221">
        <v>-27.901900000000001</v>
      </c>
      <c r="N22" s="221">
        <v>0</v>
      </c>
      <c r="O22" s="221" t="s">
        <v>624</v>
      </c>
      <c r="P22" s="221" t="s">
        <v>2012</v>
      </c>
      <c r="Q22" s="221" t="s">
        <v>2012</v>
      </c>
      <c r="R22" s="221" t="s">
        <v>1668</v>
      </c>
      <c r="S22" s="221" t="s">
        <v>1675</v>
      </c>
      <c r="T22" s="221">
        <v>-4.8150000000000004</v>
      </c>
      <c r="U22" s="221">
        <v>43703.74</v>
      </c>
      <c r="V22" s="290">
        <v>303000000000</v>
      </c>
      <c r="W22" s="221">
        <v>0</v>
      </c>
      <c r="X22" s="221">
        <v>-1.09E-2</v>
      </c>
      <c r="Y22" s="221" t="s">
        <v>2012</v>
      </c>
      <c r="Z22" s="221" t="s">
        <v>626</v>
      </c>
    </row>
    <row r="23" spans="1:26" x14ac:dyDescent="0.25">
      <c r="A23" s="221" t="s">
        <v>639</v>
      </c>
      <c r="B23" s="221" t="s">
        <v>221</v>
      </c>
      <c r="C23" s="221">
        <v>1210.26</v>
      </c>
      <c r="D23" s="221">
        <v>-2.1253000000000002</v>
      </c>
      <c r="E23" s="221" t="s">
        <v>620</v>
      </c>
      <c r="F23" s="221">
        <v>2.0394999999999999</v>
      </c>
      <c r="G23" s="221">
        <v>11.4512</v>
      </c>
      <c r="H23" s="221">
        <v>-4.4737999999999998</v>
      </c>
      <c r="I23" s="221">
        <v>-18.182600000000001</v>
      </c>
      <c r="J23" s="221">
        <v>-21.317699999999999</v>
      </c>
      <c r="K23" s="290">
        <v>3090000000000</v>
      </c>
      <c r="L23" s="221" t="s">
        <v>621</v>
      </c>
      <c r="M23" s="221">
        <v>-18.54</v>
      </c>
      <c r="N23" s="221">
        <v>5.7050999999999998</v>
      </c>
      <c r="O23" s="221" t="s">
        <v>624</v>
      </c>
      <c r="P23" s="221" t="s">
        <v>635</v>
      </c>
      <c r="Q23" s="221" t="s">
        <v>635</v>
      </c>
      <c r="R23" s="221" t="s">
        <v>1667</v>
      </c>
      <c r="S23" s="221" t="s">
        <v>2089</v>
      </c>
      <c r="T23" s="221">
        <v>2.0394999999999999</v>
      </c>
      <c r="U23" s="290">
        <v>2600000000</v>
      </c>
      <c r="V23" s="290">
        <v>12100000000000</v>
      </c>
      <c r="W23" s="221">
        <v>84424233</v>
      </c>
      <c r="X23" s="221">
        <v>-1.2323</v>
      </c>
      <c r="Y23" s="221" t="s">
        <v>627</v>
      </c>
      <c r="Z23" s="221" t="s">
        <v>632</v>
      </c>
    </row>
    <row r="24" spans="1:26" x14ac:dyDescent="0.25">
      <c r="A24" s="221" t="s">
        <v>2221</v>
      </c>
      <c r="B24" s="221" t="s">
        <v>221</v>
      </c>
      <c r="C24" s="221">
        <v>856.97</v>
      </c>
      <c r="D24" s="221">
        <v>-2.0941000000000001</v>
      </c>
      <c r="E24" s="221" t="s">
        <v>620</v>
      </c>
      <c r="F24" s="221">
        <v>2.2307999999999999</v>
      </c>
      <c r="G24" s="221">
        <v>12.1953</v>
      </c>
      <c r="H24" s="221">
        <v>-2.7905000000000002</v>
      </c>
      <c r="I24" s="221">
        <v>-17.527699999999999</v>
      </c>
      <c r="J24" s="221">
        <v>0</v>
      </c>
      <c r="K24" s="290">
        <v>259000000000</v>
      </c>
      <c r="L24" s="221" t="s">
        <v>621</v>
      </c>
      <c r="M24" s="221">
        <v>0</v>
      </c>
      <c r="N24" s="221">
        <v>0</v>
      </c>
      <c r="O24" s="221" t="s">
        <v>624</v>
      </c>
      <c r="P24" s="221" t="s">
        <v>627</v>
      </c>
      <c r="Q24" s="221" t="s">
        <v>626</v>
      </c>
      <c r="R24" s="221" t="s">
        <v>1667</v>
      </c>
      <c r="S24" s="221" t="s">
        <v>2090</v>
      </c>
      <c r="T24" s="221">
        <v>2.2307999999999999</v>
      </c>
      <c r="U24" s="290">
        <v>309000000</v>
      </c>
      <c r="V24" s="290">
        <v>12100000000000</v>
      </c>
      <c r="W24" s="221">
        <v>84424233</v>
      </c>
      <c r="X24" s="221">
        <v>-1.2649999999999999</v>
      </c>
      <c r="Y24" s="221" t="s">
        <v>626</v>
      </c>
      <c r="Z24" s="221" t="s">
        <v>626</v>
      </c>
    </row>
    <row r="25" spans="1:26" x14ac:dyDescent="0.25">
      <c r="A25" s="221" t="s">
        <v>144</v>
      </c>
      <c r="B25" s="221" t="s">
        <v>221</v>
      </c>
      <c r="C25" s="221">
        <v>1524.98</v>
      </c>
      <c r="D25" s="221">
        <v>9.1899999999999996E-2</v>
      </c>
      <c r="E25" s="221" t="s">
        <v>620</v>
      </c>
      <c r="F25" s="221">
        <v>-0.1447</v>
      </c>
      <c r="G25" s="221">
        <v>5.5305999999999997</v>
      </c>
      <c r="H25" s="221">
        <v>4.5580999999999996</v>
      </c>
      <c r="I25" s="221">
        <v>6.0088999999999997</v>
      </c>
      <c r="J25" s="221">
        <v>9.5343</v>
      </c>
      <c r="K25" s="290">
        <v>1100000000000</v>
      </c>
      <c r="L25" s="221" t="s">
        <v>621</v>
      </c>
      <c r="M25" s="221">
        <v>17.286300000000001</v>
      </c>
      <c r="N25" s="221">
        <v>48.656700000000001</v>
      </c>
      <c r="O25" s="221" t="s">
        <v>624</v>
      </c>
      <c r="P25" s="221" t="s">
        <v>627</v>
      </c>
      <c r="Q25" s="221" t="s">
        <v>630</v>
      </c>
      <c r="R25" s="221" t="s">
        <v>1662</v>
      </c>
      <c r="S25" s="221" t="s">
        <v>2089</v>
      </c>
      <c r="T25" s="221">
        <v>-0.1447</v>
      </c>
      <c r="U25" s="290">
        <v>722000000</v>
      </c>
      <c r="V25" s="290">
        <v>12100000000000</v>
      </c>
      <c r="W25" s="221">
        <v>84424233</v>
      </c>
      <c r="X25" s="221">
        <v>-0.89290000000000003</v>
      </c>
      <c r="Y25" s="221" t="s">
        <v>627</v>
      </c>
      <c r="Z25" s="221" t="s">
        <v>627</v>
      </c>
    </row>
    <row r="26" spans="1:26" x14ac:dyDescent="0.25">
      <c r="A26" s="221" t="s">
        <v>1792</v>
      </c>
      <c r="B26" s="221" t="s">
        <v>221</v>
      </c>
      <c r="C26" s="221">
        <v>1107.51</v>
      </c>
      <c r="D26" s="221">
        <v>0.2072</v>
      </c>
      <c r="E26" s="221" t="s">
        <v>620</v>
      </c>
      <c r="F26" s="221">
        <v>1.5822000000000001</v>
      </c>
      <c r="G26" s="221">
        <v>4.7251000000000003</v>
      </c>
      <c r="H26" s="221">
        <v>1.3998999999999999</v>
      </c>
      <c r="I26" s="221">
        <v>3.0750000000000002</v>
      </c>
      <c r="J26" s="221">
        <v>3.75</v>
      </c>
      <c r="K26" s="290">
        <v>124000000000</v>
      </c>
      <c r="L26" s="221" t="s">
        <v>621</v>
      </c>
      <c r="M26" s="221">
        <v>0</v>
      </c>
      <c r="N26" s="221">
        <v>0</v>
      </c>
      <c r="O26" s="221" t="s">
        <v>624</v>
      </c>
      <c r="P26" s="221" t="s">
        <v>623</v>
      </c>
      <c r="Q26" s="221" t="s">
        <v>622</v>
      </c>
      <c r="R26" s="221" t="s">
        <v>1662</v>
      </c>
      <c r="S26" s="221" t="s">
        <v>1664</v>
      </c>
      <c r="T26" s="221">
        <v>1.5822000000000001</v>
      </c>
      <c r="U26" s="290">
        <v>114000000</v>
      </c>
      <c r="V26" s="290">
        <v>12100000000000</v>
      </c>
      <c r="W26" s="221">
        <v>84424233</v>
      </c>
      <c r="X26" s="221">
        <v>-9.3799999999999994E-2</v>
      </c>
      <c r="Y26" s="221" t="s">
        <v>626</v>
      </c>
      <c r="Z26" s="221" t="s">
        <v>626</v>
      </c>
    </row>
    <row r="27" spans="1:26" x14ac:dyDescent="0.25">
      <c r="A27" s="221" t="s">
        <v>2060</v>
      </c>
      <c r="B27" s="221" t="s">
        <v>221</v>
      </c>
      <c r="C27" s="221">
        <v>1105.2</v>
      </c>
      <c r="D27" s="221">
        <v>0.15310000000000001</v>
      </c>
      <c r="E27" s="221" t="s">
        <v>620</v>
      </c>
      <c r="F27" s="221">
        <v>0.16769999999999999</v>
      </c>
      <c r="G27" s="221">
        <v>5.8033000000000001</v>
      </c>
      <c r="H27" s="221">
        <v>4.0933000000000002</v>
      </c>
      <c r="I27" s="221">
        <v>5.6718000000000002</v>
      </c>
      <c r="J27" s="221">
        <v>9.3856999999999999</v>
      </c>
      <c r="K27" s="290">
        <v>273000000000</v>
      </c>
      <c r="L27" s="221" t="s">
        <v>621</v>
      </c>
      <c r="M27" s="221">
        <v>0</v>
      </c>
      <c r="N27" s="221">
        <v>0</v>
      </c>
      <c r="O27" s="221" t="s">
        <v>624</v>
      </c>
      <c r="P27" s="221" t="s">
        <v>630</v>
      </c>
      <c r="Q27" s="221" t="s">
        <v>627</v>
      </c>
      <c r="R27" s="221" t="s">
        <v>1662</v>
      </c>
      <c r="S27" s="221" t="s">
        <v>2090</v>
      </c>
      <c r="T27" s="221">
        <v>0.16769999999999999</v>
      </c>
      <c r="U27" s="290">
        <v>248000000</v>
      </c>
      <c r="V27" s="290">
        <v>12100000000000</v>
      </c>
      <c r="W27" s="221">
        <v>84424233</v>
      </c>
      <c r="X27" s="221">
        <v>-0.76229999999999998</v>
      </c>
      <c r="Y27" s="221" t="s">
        <v>626</v>
      </c>
      <c r="Z27" s="221" t="s">
        <v>626</v>
      </c>
    </row>
    <row r="28" spans="1:26" x14ac:dyDescent="0.25">
      <c r="A28" s="221" t="s">
        <v>1500</v>
      </c>
      <c r="B28" s="221" t="s">
        <v>221</v>
      </c>
      <c r="C28" s="221">
        <v>1097.9000000000001</v>
      </c>
      <c r="D28" s="221">
        <v>0.12039999999999999</v>
      </c>
      <c r="E28" s="221" t="s">
        <v>620</v>
      </c>
      <c r="F28" s="221">
        <v>1.4226000000000001</v>
      </c>
      <c r="G28" s="221">
        <v>4.7834000000000003</v>
      </c>
      <c r="H28" s="221">
        <v>2.2452999999999999</v>
      </c>
      <c r="I28" s="221">
        <v>3.6145999999999998</v>
      </c>
      <c r="J28" s="221">
        <v>4.8845000000000001</v>
      </c>
      <c r="K28" s="290">
        <v>1460000000000</v>
      </c>
      <c r="L28" s="221" t="s">
        <v>621</v>
      </c>
      <c r="M28" s="221">
        <v>0</v>
      </c>
      <c r="N28" s="221">
        <v>0</v>
      </c>
      <c r="O28" s="221" t="s">
        <v>624</v>
      </c>
      <c r="P28" s="221" t="s">
        <v>635</v>
      </c>
      <c r="Q28" s="221" t="s">
        <v>635</v>
      </c>
      <c r="R28" s="221" t="s">
        <v>1662</v>
      </c>
      <c r="S28" s="221" t="s">
        <v>2089</v>
      </c>
      <c r="T28" s="221">
        <v>1.4226000000000001</v>
      </c>
      <c r="U28" s="290">
        <v>1350000000</v>
      </c>
      <c r="V28" s="290">
        <v>12100000000000</v>
      </c>
      <c r="W28" s="221">
        <v>84424233</v>
      </c>
      <c r="X28" s="221">
        <v>7.0199999999999999E-2</v>
      </c>
      <c r="Y28" s="221" t="s">
        <v>626</v>
      </c>
      <c r="Z28" s="221" t="s">
        <v>626</v>
      </c>
    </row>
    <row r="29" spans="1:26" x14ac:dyDescent="0.25">
      <c r="A29" s="221" t="s">
        <v>1134</v>
      </c>
      <c r="B29" s="221" t="s">
        <v>221</v>
      </c>
      <c r="C29" s="221">
        <v>1114.7</v>
      </c>
      <c r="D29" s="221">
        <v>2.3300000000000001E-2</v>
      </c>
      <c r="E29" s="221" t="s">
        <v>620</v>
      </c>
      <c r="F29" s="221">
        <v>0.17249999999999999</v>
      </c>
      <c r="G29" s="221">
        <v>0.49309999999999998</v>
      </c>
      <c r="H29" s="221">
        <v>0.99209999999999998</v>
      </c>
      <c r="I29" s="221">
        <v>1.3382000000000001</v>
      </c>
      <c r="J29" s="221">
        <v>1.976</v>
      </c>
      <c r="K29" s="290">
        <v>88400000000</v>
      </c>
      <c r="L29" s="221" t="s">
        <v>621</v>
      </c>
      <c r="M29" s="221">
        <v>8.1654999999999998</v>
      </c>
      <c r="N29" s="221">
        <v>0</v>
      </c>
      <c r="O29" s="221" t="s">
        <v>624</v>
      </c>
      <c r="P29" s="221" t="s">
        <v>622</v>
      </c>
      <c r="Q29" s="221" t="s">
        <v>625</v>
      </c>
      <c r="R29" s="221" t="s">
        <v>1668</v>
      </c>
      <c r="S29" s="221" t="s">
        <v>2089</v>
      </c>
      <c r="T29" s="221">
        <v>0.17249999999999999</v>
      </c>
      <c r="U29" s="221">
        <v>79413090</v>
      </c>
      <c r="V29" s="290">
        <v>12100000000000</v>
      </c>
      <c r="W29" s="221">
        <v>84424233</v>
      </c>
      <c r="X29" s="221">
        <v>3.5900000000000001E-2</v>
      </c>
      <c r="Y29" s="221" t="s">
        <v>664</v>
      </c>
      <c r="Z29" s="221" t="s">
        <v>626</v>
      </c>
    </row>
    <row r="30" spans="1:26" x14ac:dyDescent="0.25">
      <c r="A30" s="221" t="s">
        <v>138</v>
      </c>
      <c r="B30" s="221" t="s">
        <v>221</v>
      </c>
      <c r="C30" s="221">
        <v>1263.55</v>
      </c>
      <c r="D30" s="221">
        <v>-1.819</v>
      </c>
      <c r="E30" s="221" t="s">
        <v>620</v>
      </c>
      <c r="F30" s="221">
        <v>3.0400999999999998</v>
      </c>
      <c r="G30" s="221">
        <v>15.227499999999999</v>
      </c>
      <c r="H30" s="221">
        <v>-5.3017000000000003</v>
      </c>
      <c r="I30" s="221">
        <v>-20.540900000000001</v>
      </c>
      <c r="J30" s="221">
        <v>-23.828800000000001</v>
      </c>
      <c r="K30" s="290">
        <v>1890000000000</v>
      </c>
      <c r="L30" s="221" t="s">
        <v>621</v>
      </c>
      <c r="M30" s="221">
        <v>-19.414899999999999</v>
      </c>
      <c r="N30" s="221">
        <v>3.9359999999999999</v>
      </c>
      <c r="O30" s="221" t="s">
        <v>624</v>
      </c>
      <c r="P30" s="221" t="s">
        <v>635</v>
      </c>
      <c r="Q30" s="221" t="s">
        <v>635</v>
      </c>
      <c r="R30" s="221" t="s">
        <v>1667</v>
      </c>
      <c r="S30" s="221" t="s">
        <v>2089</v>
      </c>
      <c r="T30" s="221">
        <v>3.0400999999999998</v>
      </c>
      <c r="U30" s="290">
        <v>1540000000</v>
      </c>
      <c r="V30" s="290">
        <v>12100000000000</v>
      </c>
      <c r="W30" s="221">
        <v>84424233</v>
      </c>
      <c r="X30" s="221">
        <v>-0.51649999999999996</v>
      </c>
      <c r="Y30" s="221" t="s">
        <v>630</v>
      </c>
      <c r="Z30" s="221" t="s">
        <v>627</v>
      </c>
    </row>
    <row r="31" spans="1:26" x14ac:dyDescent="0.25">
      <c r="A31" s="221" t="s">
        <v>640</v>
      </c>
      <c r="B31" s="221" t="s">
        <v>221</v>
      </c>
      <c r="C31" s="221">
        <v>1089.2</v>
      </c>
      <c r="D31" s="221">
        <v>0</v>
      </c>
      <c r="E31" s="221" t="s">
        <v>620</v>
      </c>
      <c r="F31" s="221">
        <v>5.52</v>
      </c>
      <c r="G31" s="221">
        <v>0</v>
      </c>
      <c r="H31" s="221">
        <v>0</v>
      </c>
      <c r="I31" s="221">
        <v>0</v>
      </c>
      <c r="J31" s="221">
        <v>13.04</v>
      </c>
      <c r="K31" s="290">
        <v>413000000000</v>
      </c>
      <c r="L31" s="221" t="s">
        <v>621</v>
      </c>
      <c r="M31" s="221">
        <v>0</v>
      </c>
      <c r="N31" s="221">
        <v>0</v>
      </c>
      <c r="O31" s="221" t="s">
        <v>624</v>
      </c>
      <c r="P31" s="221" t="s">
        <v>626</v>
      </c>
      <c r="Q31" s="221" t="s">
        <v>626</v>
      </c>
      <c r="R31" s="221" t="s">
        <v>1669</v>
      </c>
      <c r="S31" s="221" t="s">
        <v>2091</v>
      </c>
      <c r="T31" s="221">
        <v>0</v>
      </c>
      <c r="U31" s="290">
        <v>380000000</v>
      </c>
      <c r="V31" s="290">
        <v>12100000000000</v>
      </c>
      <c r="W31" s="221">
        <v>84424233</v>
      </c>
      <c r="X31" s="221">
        <v>0</v>
      </c>
      <c r="Y31" s="221" t="s">
        <v>626</v>
      </c>
      <c r="Z31" s="221" t="s">
        <v>626</v>
      </c>
    </row>
    <row r="32" spans="1:26" x14ac:dyDescent="0.25">
      <c r="A32" s="221" t="s">
        <v>641</v>
      </c>
      <c r="B32" s="221" t="s">
        <v>221</v>
      </c>
      <c r="C32" s="221">
        <v>1.0373000000000001</v>
      </c>
      <c r="D32" s="221">
        <v>-1.0492999999999999</v>
      </c>
      <c r="E32" s="221" t="s">
        <v>636</v>
      </c>
      <c r="F32" s="221">
        <v>2.3079000000000001</v>
      </c>
      <c r="G32" s="221">
        <v>12.676500000000001</v>
      </c>
      <c r="H32" s="221">
        <v>-7.5243000000000002</v>
      </c>
      <c r="I32" s="221">
        <v>-22.6127</v>
      </c>
      <c r="J32" s="221">
        <v>-24.691400000000002</v>
      </c>
      <c r="K32" s="221">
        <v>8378377</v>
      </c>
      <c r="L32" s="221" t="s">
        <v>621</v>
      </c>
      <c r="M32" s="221">
        <v>-12.4937</v>
      </c>
      <c r="N32" s="221">
        <v>23.429300000000001</v>
      </c>
      <c r="O32" s="221" t="s">
        <v>624</v>
      </c>
      <c r="P32" s="221" t="s">
        <v>626</v>
      </c>
      <c r="Q32" s="221" t="s">
        <v>626</v>
      </c>
      <c r="R32" s="221" t="s">
        <v>1667</v>
      </c>
      <c r="S32" s="221" t="s">
        <v>2089</v>
      </c>
      <c r="T32" s="221">
        <v>2.3079000000000001</v>
      </c>
      <c r="U32" s="221">
        <v>8263138</v>
      </c>
      <c r="V32" s="290">
        <v>12100000000000</v>
      </c>
      <c r="W32" s="221">
        <v>84424233</v>
      </c>
      <c r="X32" s="221">
        <v>0.39679999999999999</v>
      </c>
      <c r="Y32" s="221" t="s">
        <v>626</v>
      </c>
      <c r="Z32" s="221" t="s">
        <v>626</v>
      </c>
    </row>
    <row r="33" spans="1:26" x14ac:dyDescent="0.25">
      <c r="A33" s="221" t="s">
        <v>642</v>
      </c>
      <c r="B33" s="221" t="s">
        <v>221</v>
      </c>
      <c r="C33" s="221">
        <v>1.4371</v>
      </c>
      <c r="D33" s="221">
        <v>0.34210000000000002</v>
      </c>
      <c r="E33" s="221" t="s">
        <v>636</v>
      </c>
      <c r="F33" s="221">
        <v>-1.3899999999999999E-2</v>
      </c>
      <c r="G33" s="221">
        <v>5.7080000000000002</v>
      </c>
      <c r="H33" s="221">
        <v>3.1657999999999999</v>
      </c>
      <c r="I33" s="221">
        <v>5.2743000000000002</v>
      </c>
      <c r="J33" s="221">
        <v>4.2434000000000003</v>
      </c>
      <c r="K33" s="221">
        <v>76045856</v>
      </c>
      <c r="L33" s="221" t="s">
        <v>621</v>
      </c>
      <c r="M33" s="221">
        <v>18.347999999999999</v>
      </c>
      <c r="N33" s="221">
        <v>39.1325</v>
      </c>
      <c r="O33" s="221" t="s">
        <v>624</v>
      </c>
      <c r="P33" s="221" t="s">
        <v>632</v>
      </c>
      <c r="Q33" s="221" t="s">
        <v>638</v>
      </c>
      <c r="R33" s="221" t="s">
        <v>1662</v>
      </c>
      <c r="S33" s="221" t="s">
        <v>2089</v>
      </c>
      <c r="T33" s="221">
        <v>-1.3899999999999999E-2</v>
      </c>
      <c r="U33" s="221">
        <v>52907686</v>
      </c>
      <c r="V33" s="290">
        <v>12100000000000</v>
      </c>
      <c r="W33" s="221">
        <v>84424233</v>
      </c>
      <c r="X33" s="221">
        <v>-1.2709999999999999</v>
      </c>
      <c r="Y33" s="221" t="s">
        <v>653</v>
      </c>
      <c r="Z33" s="221" t="s">
        <v>653</v>
      </c>
    </row>
    <row r="34" spans="1:26" x14ac:dyDescent="0.25">
      <c r="A34" s="221" t="s">
        <v>2093</v>
      </c>
      <c r="B34" s="221" t="s">
        <v>221</v>
      </c>
      <c r="C34" s="221">
        <v>808.96550000000002</v>
      </c>
      <c r="D34" s="221">
        <v>-2.1964999999999999</v>
      </c>
      <c r="E34" s="221" t="s">
        <v>620</v>
      </c>
      <c r="F34" s="221">
        <v>2.0956000000000001</v>
      </c>
      <c r="G34" s="221">
        <v>13.930099999999999</v>
      </c>
      <c r="H34" s="221">
        <v>-3.9436</v>
      </c>
      <c r="I34" s="221">
        <v>-17.547699999999999</v>
      </c>
      <c r="J34" s="221">
        <v>-16.871600000000001</v>
      </c>
      <c r="K34" s="290">
        <v>13300000000</v>
      </c>
      <c r="L34" s="221" t="s">
        <v>621</v>
      </c>
      <c r="M34" s="221">
        <v>0</v>
      </c>
      <c r="N34" s="221">
        <v>0</v>
      </c>
      <c r="O34" s="221" t="s">
        <v>624</v>
      </c>
      <c r="P34" s="221" t="s">
        <v>626</v>
      </c>
      <c r="Q34" s="221" t="s">
        <v>626</v>
      </c>
      <c r="R34" s="221" t="s">
        <v>1670</v>
      </c>
      <c r="S34" s="221" t="s">
        <v>2091</v>
      </c>
      <c r="T34" s="221">
        <v>2.0956000000000001</v>
      </c>
      <c r="U34" s="221">
        <v>16800000</v>
      </c>
      <c r="V34" s="290">
        <v>12100000000000</v>
      </c>
      <c r="W34" s="221">
        <v>84424233</v>
      </c>
      <c r="X34" s="221">
        <v>-0.90339999999999998</v>
      </c>
      <c r="Y34" s="221" t="s">
        <v>626</v>
      </c>
      <c r="Z34" s="221" t="s">
        <v>626</v>
      </c>
    </row>
    <row r="35" spans="1:26" x14ac:dyDescent="0.25">
      <c r="A35" s="221" t="s">
        <v>2061</v>
      </c>
      <c r="B35" s="221" t="s">
        <v>221</v>
      </c>
      <c r="C35" s="221">
        <v>993.6</v>
      </c>
      <c r="D35" s="221">
        <v>-1.8531</v>
      </c>
      <c r="E35" s="221" t="s">
        <v>620</v>
      </c>
      <c r="F35" s="221">
        <v>2.72</v>
      </c>
      <c r="G35" s="221">
        <v>13.3651</v>
      </c>
      <c r="H35" s="221">
        <v>7.0896999999999997</v>
      </c>
      <c r="I35" s="221">
        <v>-1.7201</v>
      </c>
      <c r="J35" s="221">
        <v>-0.73329999999999995</v>
      </c>
      <c r="K35" s="290">
        <v>38800000000</v>
      </c>
      <c r="L35" s="221" t="s">
        <v>621</v>
      </c>
      <c r="M35" s="221">
        <v>0</v>
      </c>
      <c r="N35" s="221">
        <v>0</v>
      </c>
      <c r="O35" s="221" t="s">
        <v>624</v>
      </c>
      <c r="P35" s="221" t="s">
        <v>632</v>
      </c>
      <c r="Q35" s="221" t="s">
        <v>627</v>
      </c>
      <c r="R35" s="221" t="s">
        <v>1665</v>
      </c>
      <c r="S35" s="221" t="s">
        <v>2089</v>
      </c>
      <c r="T35" s="221">
        <v>2.72</v>
      </c>
      <c r="U35" s="221">
        <v>40132242</v>
      </c>
      <c r="V35" s="290">
        <v>12100000000000</v>
      </c>
      <c r="W35" s="221">
        <v>84424233</v>
      </c>
      <c r="X35" s="221">
        <v>-0.91249999999999998</v>
      </c>
      <c r="Y35" s="221" t="s">
        <v>626</v>
      </c>
      <c r="Z35" s="221" t="s">
        <v>626</v>
      </c>
    </row>
    <row r="36" spans="1:26" x14ac:dyDescent="0.25">
      <c r="A36" s="221" t="s">
        <v>1793</v>
      </c>
      <c r="B36" s="221" t="s">
        <v>221</v>
      </c>
      <c r="C36" s="221">
        <v>846.27</v>
      </c>
      <c r="D36" s="221">
        <v>-1.9227000000000001</v>
      </c>
      <c r="E36" s="221" t="s">
        <v>620</v>
      </c>
      <c r="F36" s="221">
        <v>2.5135999999999998</v>
      </c>
      <c r="G36" s="221">
        <v>13.166399999999999</v>
      </c>
      <c r="H36" s="221">
        <v>-0.36259999999999998</v>
      </c>
      <c r="I36" s="221">
        <v>-14.663</v>
      </c>
      <c r="J36" s="221">
        <v>-18.098700000000001</v>
      </c>
      <c r="K36" s="290">
        <v>406000000000</v>
      </c>
      <c r="L36" s="221" t="s">
        <v>621</v>
      </c>
      <c r="M36" s="221">
        <v>0</v>
      </c>
      <c r="N36" s="221">
        <v>0</v>
      </c>
      <c r="O36" s="221" t="s">
        <v>624</v>
      </c>
      <c r="P36" s="221" t="s">
        <v>627</v>
      </c>
      <c r="Q36" s="221" t="s">
        <v>630</v>
      </c>
      <c r="R36" s="221" t="s">
        <v>1667</v>
      </c>
      <c r="S36" s="221" t="s">
        <v>2090</v>
      </c>
      <c r="T36" s="221">
        <v>2.5135999999999998</v>
      </c>
      <c r="U36" s="290">
        <v>492000000</v>
      </c>
      <c r="V36" s="290">
        <v>12100000000000</v>
      </c>
      <c r="W36" s="221">
        <v>84424233</v>
      </c>
      <c r="X36" s="221">
        <v>-1.0523</v>
      </c>
      <c r="Y36" s="221" t="s">
        <v>626</v>
      </c>
      <c r="Z36" s="221" t="s">
        <v>626</v>
      </c>
    </row>
    <row r="37" spans="1:26" x14ac:dyDescent="0.25">
      <c r="A37" s="221" t="s">
        <v>1974</v>
      </c>
      <c r="B37" s="221" t="s">
        <v>221</v>
      </c>
      <c r="C37" s="221">
        <v>822.02</v>
      </c>
      <c r="D37" s="221">
        <v>-2.1987000000000001</v>
      </c>
      <c r="E37" s="221" t="s">
        <v>620</v>
      </c>
      <c r="F37" s="221">
        <v>2.5385</v>
      </c>
      <c r="G37" s="221">
        <v>11.758900000000001</v>
      </c>
      <c r="H37" s="221">
        <v>-2.8632</v>
      </c>
      <c r="I37" s="221">
        <v>-16.293800000000001</v>
      </c>
      <c r="J37" s="221">
        <v>-18.773499999999999</v>
      </c>
      <c r="K37" s="290">
        <v>50900000000</v>
      </c>
      <c r="L37" s="221" t="s">
        <v>621</v>
      </c>
      <c r="M37" s="221">
        <v>0</v>
      </c>
      <c r="N37" s="221">
        <v>0</v>
      </c>
      <c r="O37" s="221" t="s">
        <v>624</v>
      </c>
      <c r="P37" s="221" t="s">
        <v>627</v>
      </c>
      <c r="Q37" s="221" t="s">
        <v>632</v>
      </c>
      <c r="R37" s="221" t="s">
        <v>1667</v>
      </c>
      <c r="S37" s="221" t="s">
        <v>2089</v>
      </c>
      <c r="T37" s="221">
        <v>2.5385</v>
      </c>
      <c r="U37" s="221">
        <v>63527347</v>
      </c>
      <c r="V37" s="290">
        <v>12100000000000</v>
      </c>
      <c r="W37" s="221">
        <v>84424233</v>
      </c>
      <c r="X37" s="221">
        <v>-1.2873000000000001</v>
      </c>
      <c r="Y37" s="221" t="s">
        <v>626</v>
      </c>
      <c r="Z37" s="221" t="s">
        <v>626</v>
      </c>
    </row>
    <row r="38" spans="1:26" x14ac:dyDescent="0.25">
      <c r="A38" s="221" t="s">
        <v>1439</v>
      </c>
      <c r="B38" s="221" t="s">
        <v>221</v>
      </c>
      <c r="C38" s="221">
        <v>829.43</v>
      </c>
      <c r="D38" s="221">
        <v>-1.9737</v>
      </c>
      <c r="E38" s="221" t="s">
        <v>620</v>
      </c>
      <c r="F38" s="221">
        <v>-0.42020000000000002</v>
      </c>
      <c r="G38" s="221">
        <v>10.649699999999999</v>
      </c>
      <c r="H38" s="221">
        <v>-3.6857000000000002</v>
      </c>
      <c r="I38" s="221">
        <v>-17.110900000000001</v>
      </c>
      <c r="J38" s="221">
        <v>-19.905200000000001</v>
      </c>
      <c r="K38" s="290">
        <v>2120000000000</v>
      </c>
      <c r="L38" s="221" t="s">
        <v>621</v>
      </c>
      <c r="M38" s="221">
        <v>0</v>
      </c>
      <c r="N38" s="221">
        <v>0</v>
      </c>
      <c r="O38" s="221" t="s">
        <v>624</v>
      </c>
      <c r="P38" s="221" t="s">
        <v>627</v>
      </c>
      <c r="Q38" s="221" t="s">
        <v>627</v>
      </c>
      <c r="R38" s="221" t="s">
        <v>1667</v>
      </c>
      <c r="S38" s="221" t="s">
        <v>2089</v>
      </c>
      <c r="T38" s="221">
        <v>-0.42020000000000002</v>
      </c>
      <c r="U38" s="290">
        <v>2550000000</v>
      </c>
      <c r="V38" s="290">
        <v>12100000000000</v>
      </c>
      <c r="W38" s="221">
        <v>84424233</v>
      </c>
      <c r="X38" s="221">
        <v>-3.5356000000000001</v>
      </c>
      <c r="Y38" s="221" t="s">
        <v>626</v>
      </c>
      <c r="Z38" s="221" t="s">
        <v>626</v>
      </c>
    </row>
    <row r="39" spans="1:26" x14ac:dyDescent="0.25">
      <c r="A39" s="221" t="s">
        <v>1676</v>
      </c>
      <c r="B39" s="221" t="s">
        <v>221</v>
      </c>
      <c r="C39" s="221">
        <v>890.1</v>
      </c>
      <c r="D39" s="221">
        <v>-2.3285</v>
      </c>
      <c r="E39" s="221" t="s">
        <v>620</v>
      </c>
      <c r="F39" s="221">
        <v>0.9264</v>
      </c>
      <c r="G39" s="221">
        <v>13.231299999999999</v>
      </c>
      <c r="H39" s="221">
        <v>-4.4362000000000004</v>
      </c>
      <c r="I39" s="221">
        <v>-17.699200000000001</v>
      </c>
      <c r="J39" s="221">
        <v>-17.5413</v>
      </c>
      <c r="K39" s="290">
        <v>606000000000</v>
      </c>
      <c r="L39" s="221" t="s">
        <v>621</v>
      </c>
      <c r="M39" s="221">
        <v>0</v>
      </c>
      <c r="N39" s="221">
        <v>0</v>
      </c>
      <c r="O39" s="221" t="s">
        <v>624</v>
      </c>
      <c r="P39" s="221" t="s">
        <v>630</v>
      </c>
      <c r="Q39" s="221" t="s">
        <v>632</v>
      </c>
      <c r="R39" s="221" t="s">
        <v>1667</v>
      </c>
      <c r="S39" s="221" t="s">
        <v>2089</v>
      </c>
      <c r="T39" s="221">
        <v>0.9264</v>
      </c>
      <c r="U39" s="290">
        <v>687000000</v>
      </c>
      <c r="V39" s="290">
        <v>12100000000000</v>
      </c>
      <c r="W39" s="221">
        <v>84424233</v>
      </c>
      <c r="X39" s="221">
        <v>-3.2961999999999998</v>
      </c>
      <c r="Y39" s="221" t="s">
        <v>626</v>
      </c>
      <c r="Z39" s="221" t="s">
        <v>626</v>
      </c>
    </row>
    <row r="40" spans="1:26" x14ac:dyDescent="0.25">
      <c r="A40" s="221" t="s">
        <v>1759</v>
      </c>
      <c r="B40" s="221" t="s">
        <v>221</v>
      </c>
      <c r="C40" s="221">
        <v>972.32460000000003</v>
      </c>
      <c r="D40" s="221">
        <v>-1.9291</v>
      </c>
      <c r="E40" s="221" t="s">
        <v>620</v>
      </c>
      <c r="F40" s="221">
        <v>2.2336</v>
      </c>
      <c r="G40" s="221">
        <v>13.5433</v>
      </c>
      <c r="H40" s="221">
        <v>-1.736</v>
      </c>
      <c r="I40" s="221">
        <v>-17.052600000000002</v>
      </c>
      <c r="J40" s="221">
        <v>-19.744800000000001</v>
      </c>
      <c r="K40" s="290">
        <v>155000000000</v>
      </c>
      <c r="L40" s="221" t="s">
        <v>621</v>
      </c>
      <c r="M40" s="221">
        <v>0</v>
      </c>
      <c r="N40" s="221">
        <v>0</v>
      </c>
      <c r="O40" s="221" t="s">
        <v>624</v>
      </c>
      <c r="P40" s="221" t="s">
        <v>627</v>
      </c>
      <c r="Q40" s="221" t="s">
        <v>632</v>
      </c>
      <c r="R40" s="221" t="s">
        <v>1667</v>
      </c>
      <c r="S40" s="221" t="s">
        <v>2092</v>
      </c>
      <c r="T40" s="221">
        <v>2.2336</v>
      </c>
      <c r="U40" s="290">
        <v>163000000</v>
      </c>
      <c r="V40" s="290">
        <v>12100000000000</v>
      </c>
      <c r="W40" s="221">
        <v>84424233</v>
      </c>
      <c r="X40" s="221">
        <v>-1.1716</v>
      </c>
      <c r="Y40" s="221" t="s">
        <v>626</v>
      </c>
      <c r="Z40" s="221" t="s">
        <v>626</v>
      </c>
    </row>
    <row r="41" spans="1:26" x14ac:dyDescent="0.25">
      <c r="A41" s="221" t="s">
        <v>1543</v>
      </c>
      <c r="B41" s="221" t="s">
        <v>1045</v>
      </c>
      <c r="C41" s="221">
        <v>349.84100000000001</v>
      </c>
      <c r="D41" s="221">
        <v>4.5999999999999999E-2</v>
      </c>
      <c r="E41" s="221" t="s">
        <v>620</v>
      </c>
      <c r="F41" s="221">
        <v>-0.37280000000000002</v>
      </c>
      <c r="G41" s="221">
        <v>-1.3514999999999999</v>
      </c>
      <c r="H41" s="221">
        <v>-6.3468999999999998</v>
      </c>
      <c r="I41" s="221">
        <v>-21.229199999999999</v>
      </c>
      <c r="J41" s="221">
        <v>-52.397500000000001</v>
      </c>
      <c r="K41" s="290">
        <v>263000000000</v>
      </c>
      <c r="L41" s="221" t="s">
        <v>621</v>
      </c>
      <c r="M41" s="221">
        <v>0</v>
      </c>
      <c r="N41" s="221">
        <v>0</v>
      </c>
      <c r="O41" s="221" t="s">
        <v>618</v>
      </c>
      <c r="P41" s="221" t="s">
        <v>630</v>
      </c>
      <c r="Q41" s="221" t="s">
        <v>623</v>
      </c>
      <c r="R41" s="221" t="s">
        <v>1665</v>
      </c>
      <c r="S41" s="221" t="s">
        <v>2094</v>
      </c>
      <c r="T41" s="221">
        <v>-0.37280000000000002</v>
      </c>
      <c r="U41" s="290">
        <v>748000000</v>
      </c>
      <c r="V41" s="290">
        <v>270000000000</v>
      </c>
      <c r="W41" s="221">
        <v>0</v>
      </c>
      <c r="X41" s="221">
        <v>-0.16270000000000001</v>
      </c>
      <c r="Y41" s="221" t="s">
        <v>626</v>
      </c>
      <c r="Z41" s="221" t="s">
        <v>626</v>
      </c>
    </row>
    <row r="42" spans="1:26" x14ac:dyDescent="0.25">
      <c r="A42" s="221" t="s">
        <v>2143</v>
      </c>
      <c r="B42" s="221" t="s">
        <v>1045</v>
      </c>
      <c r="C42" s="221">
        <v>763.63850000000002</v>
      </c>
      <c r="D42" s="221">
        <v>-1.9400000000000001E-2</v>
      </c>
      <c r="E42" s="221" t="s">
        <v>620</v>
      </c>
      <c r="F42" s="221">
        <v>4.9558</v>
      </c>
      <c r="G42" s="221">
        <v>-2.41</v>
      </c>
      <c r="H42" s="221">
        <v>-3.6736</v>
      </c>
      <c r="I42" s="221">
        <v>-11.063499999999999</v>
      </c>
      <c r="J42" s="221">
        <v>-18.722000000000001</v>
      </c>
      <c r="K42" s="221">
        <v>76360146</v>
      </c>
      <c r="L42" s="221" t="s">
        <v>621</v>
      </c>
      <c r="M42" s="221">
        <v>0</v>
      </c>
      <c r="N42" s="221">
        <v>0</v>
      </c>
      <c r="O42" s="221" t="s">
        <v>618</v>
      </c>
      <c r="P42" s="221" t="s">
        <v>2012</v>
      </c>
      <c r="Q42" s="221" t="s">
        <v>2012</v>
      </c>
      <c r="R42" s="221" t="s">
        <v>1668</v>
      </c>
      <c r="S42" s="221" t="s">
        <v>1673</v>
      </c>
      <c r="T42" s="221">
        <v>4.9558</v>
      </c>
      <c r="U42" s="221">
        <v>104950.7</v>
      </c>
      <c r="V42" s="290">
        <v>270000000000</v>
      </c>
      <c r="W42" s="221">
        <v>0</v>
      </c>
      <c r="X42" s="221">
        <v>-4.53E-2</v>
      </c>
      <c r="Y42" s="221" t="s">
        <v>626</v>
      </c>
      <c r="Z42" s="221" t="s">
        <v>626</v>
      </c>
    </row>
    <row r="43" spans="1:26" x14ac:dyDescent="0.25">
      <c r="A43" s="221" t="s">
        <v>2183</v>
      </c>
      <c r="B43" s="221" t="s">
        <v>1045</v>
      </c>
      <c r="C43" s="221">
        <v>213.27699999999999</v>
      </c>
      <c r="D43" s="221">
        <v>0.1799</v>
      </c>
      <c r="E43" s="221" t="s">
        <v>620</v>
      </c>
      <c r="F43" s="221">
        <v>-2.8881999999999999</v>
      </c>
      <c r="G43" s="221">
        <v>-11.099399999999999</v>
      </c>
      <c r="H43" s="221">
        <v>-34.445300000000003</v>
      </c>
      <c r="I43" s="221">
        <v>-50.4895</v>
      </c>
      <c r="J43" s="221">
        <v>0</v>
      </c>
      <c r="K43" s="290">
        <v>732000000</v>
      </c>
      <c r="L43" s="221" t="s">
        <v>621</v>
      </c>
      <c r="M43" s="221">
        <v>0</v>
      </c>
      <c r="N43" s="221">
        <v>0</v>
      </c>
      <c r="O43" s="221" t="s">
        <v>618</v>
      </c>
      <c r="P43" s="221" t="s">
        <v>2012</v>
      </c>
      <c r="Q43" s="221" t="s">
        <v>626</v>
      </c>
      <c r="R43" s="221" t="s">
        <v>1667</v>
      </c>
      <c r="S43" s="221" t="s">
        <v>2094</v>
      </c>
      <c r="T43" s="221">
        <v>-2.8881999999999999</v>
      </c>
      <c r="U43" s="221">
        <v>3335195</v>
      </c>
      <c r="V43" s="290">
        <v>270000000000</v>
      </c>
      <c r="W43" s="221">
        <v>0</v>
      </c>
      <c r="X43" s="221">
        <v>4.0300000000000002E-2</v>
      </c>
      <c r="Y43" s="221" t="s">
        <v>626</v>
      </c>
      <c r="Z43" s="221" t="s">
        <v>626</v>
      </c>
    </row>
    <row r="44" spans="1:26" x14ac:dyDescent="0.25">
      <c r="A44" s="221" t="s">
        <v>1044</v>
      </c>
      <c r="B44" s="221" t="s">
        <v>1045</v>
      </c>
      <c r="C44" s="221">
        <v>1072.634</v>
      </c>
      <c r="D44" s="221">
        <v>-1.03E-2</v>
      </c>
      <c r="E44" s="221" t="s">
        <v>620</v>
      </c>
      <c r="F44" s="221">
        <v>0.1772</v>
      </c>
      <c r="G44" s="221">
        <v>-0.23619999999999999</v>
      </c>
      <c r="H44" s="221">
        <v>-0.84889999999999999</v>
      </c>
      <c r="I44" s="221">
        <v>-7.2901999999999996</v>
      </c>
      <c r="J44" s="221">
        <v>-5.4459</v>
      </c>
      <c r="K44" s="290">
        <v>6610000000</v>
      </c>
      <c r="L44" s="221" t="s">
        <v>621</v>
      </c>
      <c r="M44" s="221">
        <v>9.0717999999999996</v>
      </c>
      <c r="N44" s="221">
        <v>0</v>
      </c>
      <c r="O44" s="221" t="s">
        <v>618</v>
      </c>
      <c r="P44" s="221" t="s">
        <v>2012</v>
      </c>
      <c r="Q44" s="221" t="s">
        <v>2012</v>
      </c>
      <c r="R44" s="221" t="s">
        <v>1665</v>
      </c>
      <c r="S44" s="221" t="s">
        <v>1675</v>
      </c>
      <c r="T44" s="221">
        <v>0.1772</v>
      </c>
      <c r="U44" s="221">
        <v>6168854</v>
      </c>
      <c r="V44" s="290">
        <v>270000000000</v>
      </c>
      <c r="W44" s="221">
        <v>0</v>
      </c>
      <c r="X44" s="221">
        <v>-2.5399999999999999E-2</v>
      </c>
      <c r="Y44" s="221" t="s">
        <v>2012</v>
      </c>
      <c r="Z44" s="221" t="s">
        <v>626</v>
      </c>
    </row>
    <row r="45" spans="1:26" x14ac:dyDescent="0.25">
      <c r="A45" s="221" t="s">
        <v>2062</v>
      </c>
      <c r="B45" s="221" t="s">
        <v>1440</v>
      </c>
      <c r="C45" s="221">
        <v>579.66189999999995</v>
      </c>
      <c r="D45" s="221">
        <v>-1.5902000000000001</v>
      </c>
      <c r="E45" s="221" t="s">
        <v>620</v>
      </c>
      <c r="F45" s="221">
        <v>-0.31819999999999998</v>
      </c>
      <c r="G45" s="221">
        <v>9.7718000000000007</v>
      </c>
      <c r="H45" s="221">
        <v>7.3540999999999999</v>
      </c>
      <c r="I45" s="221">
        <v>-11.5299</v>
      </c>
      <c r="J45" s="221">
        <v>-34.292999999999999</v>
      </c>
      <c r="K45" s="290">
        <v>11200000000</v>
      </c>
      <c r="L45" s="221" t="s">
        <v>621</v>
      </c>
      <c r="M45" s="221">
        <v>0</v>
      </c>
      <c r="N45" s="221">
        <v>0</v>
      </c>
      <c r="O45" s="221" t="s">
        <v>624</v>
      </c>
      <c r="P45" s="221" t="s">
        <v>627</v>
      </c>
      <c r="Q45" s="221" t="s">
        <v>634</v>
      </c>
      <c r="R45" s="221" t="s">
        <v>1665</v>
      </c>
      <c r="S45" s="221" t="s">
        <v>1675</v>
      </c>
      <c r="T45" s="221">
        <v>-0.31819999999999998</v>
      </c>
      <c r="U45" s="221">
        <v>19188287</v>
      </c>
      <c r="V45" s="290">
        <v>512000000000</v>
      </c>
      <c r="W45" s="221">
        <v>0</v>
      </c>
      <c r="X45" s="221">
        <v>-0.4047</v>
      </c>
      <c r="Y45" s="221" t="s">
        <v>626</v>
      </c>
      <c r="Z45" s="221" t="s">
        <v>626</v>
      </c>
    </row>
    <row r="46" spans="1:26" x14ac:dyDescent="0.25">
      <c r="A46" s="221" t="s">
        <v>1626</v>
      </c>
      <c r="B46" s="221" t="s">
        <v>1440</v>
      </c>
      <c r="C46" s="221">
        <v>484.4939</v>
      </c>
      <c r="D46" s="221">
        <v>-2.1979000000000002</v>
      </c>
      <c r="E46" s="221" t="s">
        <v>620</v>
      </c>
      <c r="F46" s="221">
        <v>1.2358</v>
      </c>
      <c r="G46" s="221">
        <v>20.526</v>
      </c>
      <c r="H46" s="221">
        <v>22.182099999999998</v>
      </c>
      <c r="I46" s="221">
        <v>-2.1629999999999998</v>
      </c>
      <c r="J46" s="221">
        <v>-27.138999999999999</v>
      </c>
      <c r="K46" s="290">
        <v>12200000000</v>
      </c>
      <c r="L46" s="221" t="s">
        <v>621</v>
      </c>
      <c r="M46" s="221">
        <v>0</v>
      </c>
      <c r="N46" s="221">
        <v>0</v>
      </c>
      <c r="O46" s="221" t="s">
        <v>624</v>
      </c>
      <c r="P46" s="221" t="s">
        <v>627</v>
      </c>
      <c r="Q46" s="221" t="s">
        <v>634</v>
      </c>
      <c r="R46" s="221" t="s">
        <v>1665</v>
      </c>
      <c r="S46" s="221" t="s">
        <v>1672</v>
      </c>
      <c r="T46" s="221">
        <v>1.2358</v>
      </c>
      <c r="U46" s="221">
        <v>25409516</v>
      </c>
      <c r="V46" s="290">
        <v>512000000000</v>
      </c>
      <c r="W46" s="221">
        <v>0</v>
      </c>
      <c r="X46" s="221">
        <v>-2.2098</v>
      </c>
      <c r="Y46" s="221" t="s">
        <v>626</v>
      </c>
      <c r="Z46" s="221" t="s">
        <v>626</v>
      </c>
    </row>
    <row r="47" spans="1:26" x14ac:dyDescent="0.25">
      <c r="A47" s="221" t="s">
        <v>1421</v>
      </c>
      <c r="B47" s="221" t="s">
        <v>1440</v>
      </c>
      <c r="C47" s="221">
        <v>278.29230000000001</v>
      </c>
      <c r="D47" s="221">
        <v>-1.2324999999999999</v>
      </c>
      <c r="E47" s="221" t="s">
        <v>620</v>
      </c>
      <c r="F47" s="221">
        <v>-1.1302000000000001</v>
      </c>
      <c r="G47" s="221">
        <v>9.3780999999999999</v>
      </c>
      <c r="H47" s="221">
        <v>8.8331999999999997</v>
      </c>
      <c r="I47" s="221">
        <v>-11.881500000000001</v>
      </c>
      <c r="J47" s="221">
        <v>-45.476399999999998</v>
      </c>
      <c r="K47" s="290">
        <v>5690000000</v>
      </c>
      <c r="L47" s="221" t="s">
        <v>621</v>
      </c>
      <c r="M47" s="221">
        <v>-72.130399999999995</v>
      </c>
      <c r="N47" s="221">
        <v>0</v>
      </c>
      <c r="O47" s="221" t="s">
        <v>624</v>
      </c>
      <c r="P47" s="221" t="s">
        <v>2012</v>
      </c>
      <c r="Q47" s="221" t="s">
        <v>2012</v>
      </c>
      <c r="R47" s="221" t="s">
        <v>1667</v>
      </c>
      <c r="S47" s="221" t="s">
        <v>1673</v>
      </c>
      <c r="T47" s="221">
        <v>-1.1302000000000001</v>
      </c>
      <c r="U47" s="221">
        <v>20232536</v>
      </c>
      <c r="V47" s="290">
        <v>512000000000</v>
      </c>
      <c r="W47" s="221">
        <v>0</v>
      </c>
      <c r="X47" s="221">
        <v>-0.48970000000000002</v>
      </c>
      <c r="Y47" s="221" t="s">
        <v>626</v>
      </c>
      <c r="Z47" s="221" t="s">
        <v>626</v>
      </c>
    </row>
    <row r="48" spans="1:26" x14ac:dyDescent="0.25">
      <c r="A48" s="221" t="s">
        <v>1678</v>
      </c>
      <c r="B48" s="221" t="s">
        <v>1440</v>
      </c>
      <c r="C48" s="221">
        <v>286.37580000000003</v>
      </c>
      <c r="D48" s="221">
        <v>-1.1208</v>
      </c>
      <c r="E48" s="221" t="s">
        <v>620</v>
      </c>
      <c r="F48" s="221">
        <v>-1.5216000000000001</v>
      </c>
      <c r="G48" s="221">
        <v>7.1017999999999999</v>
      </c>
      <c r="H48" s="221">
        <v>7.1955</v>
      </c>
      <c r="I48" s="221">
        <v>-15.669700000000001</v>
      </c>
      <c r="J48" s="221">
        <v>-47.4771</v>
      </c>
      <c r="K48" s="290">
        <v>133000000000</v>
      </c>
      <c r="L48" s="221" t="s">
        <v>621</v>
      </c>
      <c r="M48" s="221">
        <v>0</v>
      </c>
      <c r="N48" s="221">
        <v>0</v>
      </c>
      <c r="O48" s="221" t="s">
        <v>624</v>
      </c>
      <c r="P48" s="221" t="s">
        <v>632</v>
      </c>
      <c r="Q48" s="221" t="s">
        <v>664</v>
      </c>
      <c r="R48" s="221" t="s">
        <v>1667</v>
      </c>
      <c r="S48" s="221" t="s">
        <v>1672</v>
      </c>
      <c r="T48" s="221">
        <v>-1.5216000000000001</v>
      </c>
      <c r="U48" s="290">
        <v>457000000</v>
      </c>
      <c r="V48" s="290">
        <v>512000000000</v>
      </c>
      <c r="W48" s="221">
        <v>0</v>
      </c>
      <c r="X48" s="221">
        <v>-0.45829999999999999</v>
      </c>
      <c r="Y48" s="221" t="s">
        <v>626</v>
      </c>
      <c r="Z48" s="221" t="s">
        <v>626</v>
      </c>
    </row>
    <row r="49" spans="1:26" x14ac:dyDescent="0.25">
      <c r="A49" s="221" t="s">
        <v>1819</v>
      </c>
      <c r="B49" s="221" t="s">
        <v>1440</v>
      </c>
      <c r="C49" s="221">
        <v>663.09770000000003</v>
      </c>
      <c r="D49" s="221">
        <v>-1.5083</v>
      </c>
      <c r="E49" s="221" t="s">
        <v>620</v>
      </c>
      <c r="F49" s="221">
        <v>-3.8555999999999999</v>
      </c>
      <c r="G49" s="221">
        <v>7.6756000000000002</v>
      </c>
      <c r="H49" s="221">
        <v>4.218</v>
      </c>
      <c r="I49" s="221">
        <v>-18.9953</v>
      </c>
      <c r="J49" s="221">
        <v>-31.882200000000001</v>
      </c>
      <c r="K49" s="290">
        <v>3740000000</v>
      </c>
      <c r="L49" s="221" t="s">
        <v>621</v>
      </c>
      <c r="M49" s="221">
        <v>0</v>
      </c>
      <c r="N49" s="221">
        <v>0</v>
      </c>
      <c r="O49" s="221" t="s">
        <v>624</v>
      </c>
      <c r="P49" s="221" t="s">
        <v>2012</v>
      </c>
      <c r="Q49" s="221" t="s">
        <v>2012</v>
      </c>
      <c r="R49" s="221" t="s">
        <v>1667</v>
      </c>
      <c r="S49" s="221" t="s">
        <v>1672</v>
      </c>
      <c r="T49" s="221">
        <v>-3.8555999999999999</v>
      </c>
      <c r="U49" s="221">
        <v>5417432</v>
      </c>
      <c r="V49" s="290">
        <v>512000000000</v>
      </c>
      <c r="W49" s="221">
        <v>0</v>
      </c>
      <c r="X49" s="221">
        <v>-1.5276000000000001</v>
      </c>
      <c r="Y49" s="221" t="s">
        <v>626</v>
      </c>
      <c r="Z49" s="221" t="s">
        <v>626</v>
      </c>
    </row>
    <row r="50" spans="1:26" x14ac:dyDescent="0.25">
      <c r="A50" s="221" t="s">
        <v>1744</v>
      </c>
      <c r="B50" s="221" t="s">
        <v>1440</v>
      </c>
      <c r="C50" s="221">
        <v>234.55359999999999</v>
      </c>
      <c r="D50" s="221">
        <v>-1.4212</v>
      </c>
      <c r="E50" s="221" t="s">
        <v>620</v>
      </c>
      <c r="F50" s="221">
        <v>1.6432</v>
      </c>
      <c r="G50" s="221">
        <v>12.036799999999999</v>
      </c>
      <c r="H50" s="221">
        <v>12.8825</v>
      </c>
      <c r="I50" s="221">
        <v>-7.7454999999999998</v>
      </c>
      <c r="J50" s="221">
        <v>-44.681399999999996</v>
      </c>
      <c r="K50" s="290">
        <v>209000000000</v>
      </c>
      <c r="L50" s="221" t="s">
        <v>621</v>
      </c>
      <c r="M50" s="221">
        <v>0</v>
      </c>
      <c r="N50" s="221">
        <v>0</v>
      </c>
      <c r="O50" s="221" t="s">
        <v>618</v>
      </c>
      <c r="P50" s="221" t="s">
        <v>653</v>
      </c>
      <c r="Q50" s="221" t="s">
        <v>664</v>
      </c>
      <c r="R50" s="221" t="s">
        <v>1667</v>
      </c>
      <c r="S50" s="221" t="s">
        <v>1671</v>
      </c>
      <c r="T50" s="221">
        <v>1.6432</v>
      </c>
      <c r="U50" s="290">
        <v>907000000</v>
      </c>
      <c r="V50" s="290">
        <v>512000000000</v>
      </c>
      <c r="W50" s="221">
        <v>0</v>
      </c>
      <c r="X50" s="221">
        <v>-0.93459999999999999</v>
      </c>
      <c r="Y50" s="221" t="s">
        <v>626</v>
      </c>
      <c r="Z50" s="221" t="s">
        <v>626</v>
      </c>
    </row>
    <row r="51" spans="1:26" x14ac:dyDescent="0.25">
      <c r="A51" s="221" t="s">
        <v>1760</v>
      </c>
      <c r="B51" s="221" t="s">
        <v>1440</v>
      </c>
      <c r="C51" s="221">
        <v>408.0326</v>
      </c>
      <c r="D51" s="221">
        <v>-2.5611000000000002</v>
      </c>
      <c r="E51" s="221" t="s">
        <v>620</v>
      </c>
      <c r="F51" s="221">
        <v>4.1478000000000002</v>
      </c>
      <c r="G51" s="221">
        <v>21.015699999999999</v>
      </c>
      <c r="H51" s="221">
        <v>24.745200000000001</v>
      </c>
      <c r="I51" s="221">
        <v>-2.4721000000000002</v>
      </c>
      <c r="J51" s="221">
        <v>-27.484999999999999</v>
      </c>
      <c r="K51" s="290">
        <v>124000000000</v>
      </c>
      <c r="L51" s="221" t="s">
        <v>621</v>
      </c>
      <c r="M51" s="221">
        <v>0</v>
      </c>
      <c r="N51" s="221">
        <v>0</v>
      </c>
      <c r="O51" s="221" t="s">
        <v>624</v>
      </c>
      <c r="P51" s="221" t="s">
        <v>637</v>
      </c>
      <c r="Q51" s="221" t="s">
        <v>635</v>
      </c>
      <c r="R51" s="221" t="s">
        <v>1667</v>
      </c>
      <c r="S51" s="221" t="s">
        <v>1672</v>
      </c>
      <c r="T51" s="221">
        <v>4.1478000000000002</v>
      </c>
      <c r="U51" s="290">
        <v>317000000</v>
      </c>
      <c r="V51" s="290">
        <v>512000000000</v>
      </c>
      <c r="W51" s="221">
        <v>0</v>
      </c>
      <c r="X51" s="221">
        <v>-1.6357999999999999</v>
      </c>
      <c r="Y51" s="221" t="s">
        <v>626</v>
      </c>
      <c r="Z51" s="221" t="s">
        <v>626</v>
      </c>
    </row>
    <row r="52" spans="1:26" x14ac:dyDescent="0.25">
      <c r="A52" s="221" t="s">
        <v>1820</v>
      </c>
      <c r="B52" s="221" t="s">
        <v>1440</v>
      </c>
      <c r="C52" s="221">
        <v>417.38010000000003</v>
      </c>
      <c r="D52" s="221">
        <v>-0.90649999999999997</v>
      </c>
      <c r="E52" s="221" t="s">
        <v>620</v>
      </c>
      <c r="F52" s="221">
        <v>-2.3740999999999999</v>
      </c>
      <c r="G52" s="221">
        <v>4.2699999999999996</v>
      </c>
      <c r="H52" s="221">
        <v>2.6374</v>
      </c>
      <c r="I52" s="221">
        <v>-14.985200000000001</v>
      </c>
      <c r="J52" s="221">
        <v>-32.203499999999998</v>
      </c>
      <c r="K52" s="290">
        <v>6070000000</v>
      </c>
      <c r="L52" s="221" t="s">
        <v>621</v>
      </c>
      <c r="M52" s="221">
        <v>0</v>
      </c>
      <c r="N52" s="221">
        <v>0</v>
      </c>
      <c r="O52" s="221" t="s">
        <v>618</v>
      </c>
      <c r="P52" s="221" t="s">
        <v>2012</v>
      </c>
      <c r="Q52" s="221" t="s">
        <v>2012</v>
      </c>
      <c r="R52" s="221" t="s">
        <v>1667</v>
      </c>
      <c r="S52" s="221" t="s">
        <v>1671</v>
      </c>
      <c r="T52" s="221">
        <v>-2.3740999999999999</v>
      </c>
      <c r="U52" s="221">
        <v>14205304</v>
      </c>
      <c r="V52" s="290">
        <v>512000000000</v>
      </c>
      <c r="W52" s="221">
        <v>0</v>
      </c>
      <c r="X52" s="221">
        <v>-0.92410000000000003</v>
      </c>
      <c r="Y52" s="221" t="s">
        <v>626</v>
      </c>
      <c r="Z52" s="221" t="s">
        <v>626</v>
      </c>
    </row>
    <row r="53" spans="1:26" x14ac:dyDescent="0.25">
      <c r="A53" s="221" t="s">
        <v>2517</v>
      </c>
      <c r="B53" s="221" t="s">
        <v>2433</v>
      </c>
      <c r="C53" s="221">
        <v>1.001007</v>
      </c>
      <c r="D53" s="221">
        <v>1.17E-2</v>
      </c>
      <c r="E53" s="221" t="s">
        <v>636</v>
      </c>
      <c r="F53" s="221">
        <v>2.0500000000000001E-2</v>
      </c>
      <c r="G53" s="221">
        <v>0</v>
      </c>
      <c r="H53" s="221">
        <v>0</v>
      </c>
      <c r="I53" s="221">
        <v>0</v>
      </c>
      <c r="J53" s="221">
        <v>0</v>
      </c>
      <c r="K53" s="221">
        <v>2001604</v>
      </c>
      <c r="L53" s="221" t="s">
        <v>621</v>
      </c>
      <c r="M53" s="221">
        <v>0</v>
      </c>
      <c r="N53" s="221">
        <v>0</v>
      </c>
      <c r="O53" s="221" t="s">
        <v>624</v>
      </c>
      <c r="P53" s="221" t="s">
        <v>626</v>
      </c>
      <c r="Q53" s="221" t="s">
        <v>626</v>
      </c>
      <c r="R53" s="221" t="s">
        <v>1662</v>
      </c>
      <c r="S53" s="221" t="s">
        <v>1666</v>
      </c>
      <c r="T53" s="221">
        <v>2.0500000000000001E-2</v>
      </c>
      <c r="U53" s="221">
        <v>2000000</v>
      </c>
      <c r="V53" s="290">
        <v>3940000000000</v>
      </c>
      <c r="W53" s="221">
        <v>2001604</v>
      </c>
      <c r="X53" s="221">
        <v>2.7000000000000001E-3</v>
      </c>
      <c r="Y53" s="221" t="s">
        <v>626</v>
      </c>
      <c r="Z53" s="221" t="s">
        <v>626</v>
      </c>
    </row>
    <row r="54" spans="1:26" x14ac:dyDescent="0.25">
      <c r="A54" s="221" t="s">
        <v>1316</v>
      </c>
      <c r="B54" s="221" t="s">
        <v>2433</v>
      </c>
      <c r="C54" s="221">
        <v>1226.22</v>
      </c>
      <c r="D54" s="221">
        <v>0.04</v>
      </c>
      <c r="E54" s="221" t="s">
        <v>620</v>
      </c>
      <c r="F54" s="221">
        <v>0.53790000000000004</v>
      </c>
      <c r="G54" s="221">
        <v>1.4688000000000001</v>
      </c>
      <c r="H54" s="221">
        <v>2.9087999999999998</v>
      </c>
      <c r="I54" s="221">
        <v>3.8993000000000002</v>
      </c>
      <c r="J54" s="221">
        <v>6.0358999999999998</v>
      </c>
      <c r="K54" s="290">
        <v>143000000000</v>
      </c>
      <c r="L54" s="221" t="s">
        <v>621</v>
      </c>
      <c r="M54" s="221">
        <v>19.4785</v>
      </c>
      <c r="N54" s="221">
        <v>0</v>
      </c>
      <c r="O54" s="221" t="s">
        <v>624</v>
      </c>
      <c r="P54" s="221" t="s">
        <v>632</v>
      </c>
      <c r="Q54" s="221" t="s">
        <v>632</v>
      </c>
      <c r="R54" s="221" t="s">
        <v>1668</v>
      </c>
      <c r="S54" s="221" t="s">
        <v>1666</v>
      </c>
      <c r="T54" s="221">
        <v>0.53790000000000004</v>
      </c>
      <c r="U54" s="290">
        <v>117000000</v>
      </c>
      <c r="V54" s="290">
        <v>3940000000000</v>
      </c>
      <c r="W54" s="221">
        <v>2001604</v>
      </c>
      <c r="X54" s="221">
        <v>9.8799999999999999E-2</v>
      </c>
      <c r="Y54" s="221" t="s">
        <v>638</v>
      </c>
      <c r="Z54" s="221" t="s">
        <v>626</v>
      </c>
    </row>
    <row r="55" spans="1:26" x14ac:dyDescent="0.25">
      <c r="A55" s="221" t="s">
        <v>1501</v>
      </c>
      <c r="B55" s="221" t="s">
        <v>2433</v>
      </c>
      <c r="C55" s="221">
        <v>1112.8</v>
      </c>
      <c r="D55" s="221">
        <v>4.0500000000000001E-2</v>
      </c>
      <c r="E55" s="221" t="s">
        <v>620</v>
      </c>
      <c r="F55" s="221">
        <v>0.45590000000000003</v>
      </c>
      <c r="G55" s="221">
        <v>1.371</v>
      </c>
      <c r="H55" s="221">
        <v>2.7658</v>
      </c>
      <c r="I55" s="221">
        <v>3.7315</v>
      </c>
      <c r="J55" s="221">
        <v>5.7785000000000002</v>
      </c>
      <c r="K55" s="290">
        <v>63600000000</v>
      </c>
      <c r="L55" s="221" t="s">
        <v>621</v>
      </c>
      <c r="M55" s="221">
        <v>0</v>
      </c>
      <c r="N55" s="221">
        <v>0</v>
      </c>
      <c r="O55" s="221" t="s">
        <v>618</v>
      </c>
      <c r="P55" s="221" t="s">
        <v>627</v>
      </c>
      <c r="Q55" s="221" t="s">
        <v>627</v>
      </c>
      <c r="R55" s="221" t="s">
        <v>1668</v>
      </c>
      <c r="S55" s="221" t="s">
        <v>1666</v>
      </c>
      <c r="T55" s="221">
        <v>0.45590000000000003</v>
      </c>
      <c r="U55" s="221">
        <v>57456132</v>
      </c>
      <c r="V55" s="290">
        <v>3940000000000</v>
      </c>
      <c r="W55" s="221">
        <v>2001604</v>
      </c>
      <c r="X55" s="221">
        <v>9.7100000000000006E-2</v>
      </c>
      <c r="Y55" s="221" t="s">
        <v>626</v>
      </c>
      <c r="Z55" s="221" t="s">
        <v>626</v>
      </c>
    </row>
    <row r="56" spans="1:26" x14ac:dyDescent="0.25">
      <c r="A56" s="221" t="s">
        <v>2518</v>
      </c>
      <c r="B56" s="221" t="s">
        <v>2433</v>
      </c>
      <c r="C56" s="221">
        <v>1027.856</v>
      </c>
      <c r="D56" s="221">
        <v>3.44E-2</v>
      </c>
      <c r="E56" s="221" t="s">
        <v>620</v>
      </c>
      <c r="F56" s="221">
        <v>0.70330000000000004</v>
      </c>
      <c r="G56" s="221">
        <v>1.5286</v>
      </c>
      <c r="H56" s="221">
        <v>0</v>
      </c>
      <c r="I56" s="221">
        <v>0</v>
      </c>
      <c r="J56" s="221">
        <v>0</v>
      </c>
      <c r="K56" s="290">
        <v>126000000000</v>
      </c>
      <c r="L56" s="221" t="s">
        <v>621</v>
      </c>
      <c r="M56" s="221">
        <v>0</v>
      </c>
      <c r="N56" s="221">
        <v>0</v>
      </c>
      <c r="O56" s="221" t="s">
        <v>618</v>
      </c>
      <c r="P56" s="221" t="s">
        <v>626</v>
      </c>
      <c r="Q56" s="221" t="s">
        <v>626</v>
      </c>
      <c r="R56" s="221" t="s">
        <v>1668</v>
      </c>
      <c r="S56" s="221" t="s">
        <v>2516</v>
      </c>
      <c r="T56" s="221">
        <v>0.70330000000000004</v>
      </c>
      <c r="U56" s="290">
        <v>123000000</v>
      </c>
      <c r="V56" s="290">
        <v>3940000000000</v>
      </c>
      <c r="W56" s="221">
        <v>2001604</v>
      </c>
      <c r="X56" s="221">
        <v>8.3699999999999997E-2</v>
      </c>
      <c r="Y56" s="221" t="s">
        <v>626</v>
      </c>
      <c r="Z56" s="221" t="s">
        <v>626</v>
      </c>
    </row>
    <row r="57" spans="1:26" x14ac:dyDescent="0.25">
      <c r="A57" s="221" t="s">
        <v>2294</v>
      </c>
      <c r="B57" s="221" t="s">
        <v>2433</v>
      </c>
      <c r="C57" s="221">
        <v>1060.95</v>
      </c>
      <c r="D57" s="221">
        <v>0.13500000000000001</v>
      </c>
      <c r="E57" s="221" t="s">
        <v>620</v>
      </c>
      <c r="F57" s="221">
        <v>-0.21729999999999999</v>
      </c>
      <c r="G57" s="221">
        <v>4.3060999999999998</v>
      </c>
      <c r="H57" s="221">
        <v>2.7633999999999999</v>
      </c>
      <c r="I57" s="221">
        <v>5.3470000000000004</v>
      </c>
      <c r="J57" s="221">
        <v>0</v>
      </c>
      <c r="K57" s="290">
        <v>11600000000</v>
      </c>
      <c r="L57" s="221" t="s">
        <v>621</v>
      </c>
      <c r="M57" s="221">
        <v>0</v>
      </c>
      <c r="N57" s="221">
        <v>0</v>
      </c>
      <c r="O57" s="221" t="s">
        <v>624</v>
      </c>
      <c r="P57" s="221" t="s">
        <v>630</v>
      </c>
      <c r="Q57" s="221" t="s">
        <v>626</v>
      </c>
      <c r="R57" s="221" t="s">
        <v>1662</v>
      </c>
      <c r="S57" s="221" t="s">
        <v>1663</v>
      </c>
      <c r="T57" s="221">
        <v>-0.21729999999999999</v>
      </c>
      <c r="U57" s="221">
        <v>10944507</v>
      </c>
      <c r="V57" s="290">
        <v>3940000000000</v>
      </c>
      <c r="W57" s="221">
        <v>2001604</v>
      </c>
      <c r="X57" s="221">
        <v>-4.4299999999999999E-2</v>
      </c>
      <c r="Y57" s="221" t="s">
        <v>626</v>
      </c>
      <c r="Z57" s="221" t="s">
        <v>626</v>
      </c>
    </row>
    <row r="58" spans="1:26" x14ac:dyDescent="0.25">
      <c r="A58" s="221" t="s">
        <v>1317</v>
      </c>
      <c r="B58" s="221" t="s">
        <v>2433</v>
      </c>
      <c r="C58" s="221">
        <v>869.09</v>
      </c>
      <c r="D58" s="221">
        <v>-2.4459</v>
      </c>
      <c r="E58" s="221" t="s">
        <v>620</v>
      </c>
      <c r="F58" s="221">
        <v>2.6358999999999999</v>
      </c>
      <c r="G58" s="221">
        <v>14.3765</v>
      </c>
      <c r="H58" s="221">
        <v>-3.4731000000000001</v>
      </c>
      <c r="I58" s="221">
        <v>-16.639700000000001</v>
      </c>
      <c r="J58" s="221">
        <v>-15.6305</v>
      </c>
      <c r="K58" s="290">
        <v>389000000000</v>
      </c>
      <c r="L58" s="221" t="s">
        <v>621</v>
      </c>
      <c r="M58" s="221">
        <v>-15.779299999999999</v>
      </c>
      <c r="N58" s="221">
        <v>0</v>
      </c>
      <c r="O58" s="221" t="s">
        <v>624</v>
      </c>
      <c r="P58" s="221" t="s">
        <v>630</v>
      </c>
      <c r="Q58" s="221" t="s">
        <v>627</v>
      </c>
      <c r="R58" s="221" t="s">
        <v>1667</v>
      </c>
      <c r="S58" s="221" t="s">
        <v>1666</v>
      </c>
      <c r="T58" s="221">
        <v>2.6358999999999999</v>
      </c>
      <c r="U58" s="290">
        <v>460000000</v>
      </c>
      <c r="V58" s="290">
        <v>3940000000000</v>
      </c>
      <c r="W58" s="221">
        <v>2001604</v>
      </c>
      <c r="X58" s="221">
        <v>-1.1735</v>
      </c>
      <c r="Y58" s="221" t="s">
        <v>627</v>
      </c>
      <c r="Z58" s="221" t="s">
        <v>626</v>
      </c>
    </row>
    <row r="59" spans="1:26" x14ac:dyDescent="0.25">
      <c r="A59" s="221" t="s">
        <v>1422</v>
      </c>
      <c r="B59" s="221" t="s">
        <v>2433</v>
      </c>
      <c r="C59" s="221">
        <v>1054.6300000000001</v>
      </c>
      <c r="D59" s="221">
        <v>6.5500000000000003E-2</v>
      </c>
      <c r="E59" s="221" t="s">
        <v>620</v>
      </c>
      <c r="F59" s="221">
        <v>-0.13350000000000001</v>
      </c>
      <c r="G59" s="221">
        <v>1.9684999999999999</v>
      </c>
      <c r="H59" s="221">
        <v>-0.55349999999999999</v>
      </c>
      <c r="I59" s="221">
        <v>1.2101</v>
      </c>
      <c r="J59" s="221">
        <v>1.8109999999999999</v>
      </c>
      <c r="K59" s="290">
        <v>72900000000</v>
      </c>
      <c r="L59" s="221" t="s">
        <v>621</v>
      </c>
      <c r="M59" s="221">
        <v>4.8704999999999998</v>
      </c>
      <c r="N59" s="221">
        <v>0</v>
      </c>
      <c r="O59" s="221" t="s">
        <v>618</v>
      </c>
      <c r="P59" s="221" t="s">
        <v>625</v>
      </c>
      <c r="Q59" s="221" t="s">
        <v>622</v>
      </c>
      <c r="R59" s="221" t="s">
        <v>1662</v>
      </c>
      <c r="S59" s="221" t="s">
        <v>1666</v>
      </c>
      <c r="T59" s="221">
        <v>-0.13350000000000001</v>
      </c>
      <c r="U59" s="221">
        <v>69035611</v>
      </c>
      <c r="V59" s="290">
        <v>3940000000000</v>
      </c>
      <c r="W59" s="221">
        <v>2001604</v>
      </c>
      <c r="X59" s="221">
        <v>-0.28739999999999999</v>
      </c>
      <c r="Y59" s="221" t="s">
        <v>626</v>
      </c>
      <c r="Z59" s="221" t="s">
        <v>626</v>
      </c>
    </row>
    <row r="60" spans="1:26" x14ac:dyDescent="0.25">
      <c r="A60" s="221" t="s">
        <v>2556</v>
      </c>
      <c r="B60" s="221" t="s">
        <v>2433</v>
      </c>
      <c r="C60" s="221">
        <v>1033.71</v>
      </c>
      <c r="D60" s="221">
        <v>-0.56559999999999999</v>
      </c>
      <c r="E60" s="221" t="s">
        <v>620</v>
      </c>
      <c r="F60" s="221">
        <v>1.4854000000000001</v>
      </c>
      <c r="G60" s="221">
        <v>0</v>
      </c>
      <c r="H60" s="221">
        <v>0</v>
      </c>
      <c r="I60" s="221">
        <v>0</v>
      </c>
      <c r="J60" s="221">
        <v>0</v>
      </c>
      <c r="K60" s="290">
        <v>10200000000</v>
      </c>
      <c r="L60" s="221" t="s">
        <v>621</v>
      </c>
      <c r="M60" s="221">
        <v>0</v>
      </c>
      <c r="N60" s="221">
        <v>0</v>
      </c>
      <c r="O60" s="221" t="s">
        <v>624</v>
      </c>
      <c r="P60" s="221" t="s">
        <v>626</v>
      </c>
      <c r="Q60" s="221" t="s">
        <v>626</v>
      </c>
      <c r="R60" s="221" t="s">
        <v>1665</v>
      </c>
      <c r="S60" s="221" t="s">
        <v>1663</v>
      </c>
      <c r="T60" s="221">
        <v>1.4854000000000001</v>
      </c>
      <c r="U60" s="221">
        <v>10000000</v>
      </c>
      <c r="V60" s="290">
        <v>3940000000000</v>
      </c>
      <c r="W60" s="221">
        <v>2001604</v>
      </c>
      <c r="X60" s="221">
        <v>-0.26440000000000002</v>
      </c>
      <c r="Y60" s="221" t="s">
        <v>626</v>
      </c>
      <c r="Z60" s="221" t="s">
        <v>626</v>
      </c>
    </row>
    <row r="61" spans="1:26" x14ac:dyDescent="0.25">
      <c r="A61" s="221" t="s">
        <v>643</v>
      </c>
      <c r="B61" s="221" t="s">
        <v>2433</v>
      </c>
      <c r="C61" s="221">
        <v>991.01</v>
      </c>
      <c r="D61" s="221">
        <v>-0.97130000000000005</v>
      </c>
      <c r="E61" s="221" t="s">
        <v>620</v>
      </c>
      <c r="F61" s="221">
        <v>0.47449999999999998</v>
      </c>
      <c r="G61" s="221">
        <v>4.5380000000000003</v>
      </c>
      <c r="H61" s="221">
        <v>1.4371</v>
      </c>
      <c r="I61" s="221">
        <v>-7.6515000000000004</v>
      </c>
      <c r="J61" s="221">
        <v>-6.6485000000000003</v>
      </c>
      <c r="K61" s="290">
        <v>22200000000</v>
      </c>
      <c r="L61" s="221" t="s">
        <v>621</v>
      </c>
      <c r="M61" s="221">
        <v>-4.1167999999999996</v>
      </c>
      <c r="N61" s="221">
        <v>12.6967</v>
      </c>
      <c r="O61" s="221" t="s">
        <v>618</v>
      </c>
      <c r="P61" s="221" t="s">
        <v>627</v>
      </c>
      <c r="Q61" s="221" t="s">
        <v>627</v>
      </c>
      <c r="R61" s="221" t="s">
        <v>1665</v>
      </c>
      <c r="S61" s="221" t="s">
        <v>2091</v>
      </c>
      <c r="T61" s="221">
        <v>0.47449999999999998</v>
      </c>
      <c r="U61" s="221">
        <v>22481790</v>
      </c>
      <c r="V61" s="290">
        <v>3940000000000</v>
      </c>
      <c r="W61" s="221">
        <v>2001604</v>
      </c>
      <c r="X61" s="221">
        <v>-0.78790000000000004</v>
      </c>
      <c r="Y61" s="221" t="s">
        <v>630</v>
      </c>
      <c r="Z61" s="221" t="s">
        <v>635</v>
      </c>
    </row>
    <row r="62" spans="1:26" x14ac:dyDescent="0.25">
      <c r="A62" s="221" t="s">
        <v>1976</v>
      </c>
      <c r="B62" s="221" t="s">
        <v>2433</v>
      </c>
      <c r="C62" s="221">
        <v>1151.8699999999999</v>
      </c>
      <c r="D62" s="221">
        <v>6.9500000000000006E-2</v>
      </c>
      <c r="E62" s="221" t="s">
        <v>620</v>
      </c>
      <c r="F62" s="221">
        <v>1.9489000000000001</v>
      </c>
      <c r="G62" s="221">
        <v>6.4082999999999997</v>
      </c>
      <c r="H62" s="221">
        <v>4.8068999999999997</v>
      </c>
      <c r="I62" s="221">
        <v>6.5579000000000001</v>
      </c>
      <c r="J62" s="221">
        <v>10.731199999999999</v>
      </c>
      <c r="K62" s="290">
        <v>12500000000</v>
      </c>
      <c r="L62" s="221" t="s">
        <v>621</v>
      </c>
      <c r="M62" s="221">
        <v>0</v>
      </c>
      <c r="N62" s="221">
        <v>0</v>
      </c>
      <c r="O62" s="221" t="s">
        <v>624</v>
      </c>
      <c r="P62" s="221" t="s">
        <v>630</v>
      </c>
      <c r="Q62" s="221" t="s">
        <v>627</v>
      </c>
      <c r="R62" s="221" t="s">
        <v>1662</v>
      </c>
      <c r="S62" s="221" t="s">
        <v>1663</v>
      </c>
      <c r="T62" s="221">
        <v>1.9489000000000001</v>
      </c>
      <c r="U62" s="221">
        <v>11030895</v>
      </c>
      <c r="V62" s="290">
        <v>3940000000000</v>
      </c>
      <c r="W62" s="221">
        <v>2001604</v>
      </c>
      <c r="X62" s="221">
        <v>0.2838</v>
      </c>
      <c r="Y62" s="221" t="s">
        <v>626</v>
      </c>
      <c r="Z62" s="221" t="s">
        <v>626</v>
      </c>
    </row>
    <row r="63" spans="1:26" x14ac:dyDescent="0.25">
      <c r="A63" s="221" t="s">
        <v>1714</v>
      </c>
      <c r="B63" s="221" t="s">
        <v>2433</v>
      </c>
      <c r="C63" s="221">
        <v>1054.8900000000001</v>
      </c>
      <c r="D63" s="221">
        <v>-6.0600000000000001E-2</v>
      </c>
      <c r="E63" s="221" t="s">
        <v>620</v>
      </c>
      <c r="F63" s="221">
        <v>-0.70409999999999995</v>
      </c>
      <c r="G63" s="221">
        <v>1.9601999999999999</v>
      </c>
      <c r="H63" s="221">
        <v>2.5600000000000001E-2</v>
      </c>
      <c r="I63" s="221">
        <v>0.66700000000000004</v>
      </c>
      <c r="J63" s="221">
        <v>2.2993000000000001</v>
      </c>
      <c r="K63" s="290">
        <v>78600000000</v>
      </c>
      <c r="L63" s="221" t="s">
        <v>621</v>
      </c>
      <c r="M63" s="221">
        <v>0</v>
      </c>
      <c r="N63" s="221">
        <v>0</v>
      </c>
      <c r="O63" s="221" t="s">
        <v>624</v>
      </c>
      <c r="P63" s="221" t="s">
        <v>625</v>
      </c>
      <c r="Q63" s="221" t="s">
        <v>635</v>
      </c>
      <c r="R63" s="221" t="s">
        <v>1662</v>
      </c>
      <c r="S63" s="221" t="s">
        <v>1663</v>
      </c>
      <c r="T63" s="221">
        <v>-0.70409999999999995</v>
      </c>
      <c r="U63" s="221">
        <v>73979145</v>
      </c>
      <c r="V63" s="290">
        <v>3940000000000</v>
      </c>
      <c r="W63" s="221">
        <v>2001604</v>
      </c>
      <c r="X63" s="221">
        <v>-0.76670000000000005</v>
      </c>
      <c r="Y63" s="221" t="s">
        <v>626</v>
      </c>
      <c r="Z63" s="221" t="s">
        <v>626</v>
      </c>
    </row>
    <row r="64" spans="1:26" x14ac:dyDescent="0.25">
      <c r="A64" s="221" t="s">
        <v>1333</v>
      </c>
      <c r="B64" s="221" t="s">
        <v>2433</v>
      </c>
      <c r="C64" s="221">
        <v>999.54200000000003</v>
      </c>
      <c r="D64" s="221">
        <v>0</v>
      </c>
      <c r="E64" s="221" t="s">
        <v>620</v>
      </c>
      <c r="F64" s="221">
        <v>-0.81</v>
      </c>
      <c r="G64" s="221">
        <v>0</v>
      </c>
      <c r="H64" s="221">
        <v>0</v>
      </c>
      <c r="I64" s="221">
        <v>0</v>
      </c>
      <c r="J64" s="221">
        <v>7.23</v>
      </c>
      <c r="K64" s="290">
        <v>61500000000</v>
      </c>
      <c r="L64" s="221" t="s">
        <v>621</v>
      </c>
      <c r="M64" s="221">
        <v>0</v>
      </c>
      <c r="N64" s="221">
        <v>0</v>
      </c>
      <c r="O64" s="221" t="s">
        <v>624</v>
      </c>
      <c r="P64" s="221" t="s">
        <v>626</v>
      </c>
      <c r="Q64" s="221" t="s">
        <v>626</v>
      </c>
      <c r="R64" s="221" t="s">
        <v>1669</v>
      </c>
      <c r="S64" s="221" t="s">
        <v>1672</v>
      </c>
      <c r="T64" s="221">
        <v>0</v>
      </c>
      <c r="U64" s="221">
        <v>59570001</v>
      </c>
      <c r="V64" s="290">
        <v>3940000000000</v>
      </c>
      <c r="W64" s="221">
        <v>2001604</v>
      </c>
      <c r="X64" s="221">
        <v>0</v>
      </c>
      <c r="Y64" s="221" t="s">
        <v>626</v>
      </c>
      <c r="Z64" s="221" t="s">
        <v>626</v>
      </c>
    </row>
    <row r="65" spans="1:26" x14ac:dyDescent="0.25">
      <c r="A65" s="221" t="s">
        <v>1390</v>
      </c>
      <c r="B65" s="221" t="s">
        <v>2433</v>
      </c>
      <c r="C65" s="221">
        <v>1037.0730000000001</v>
      </c>
      <c r="D65" s="221">
        <v>0</v>
      </c>
      <c r="E65" s="221" t="s">
        <v>620</v>
      </c>
      <c r="F65" s="221">
        <v>0.49</v>
      </c>
      <c r="G65" s="221">
        <v>0</v>
      </c>
      <c r="H65" s="221">
        <v>0</v>
      </c>
      <c r="I65" s="221">
        <v>0</v>
      </c>
      <c r="J65" s="221">
        <v>10.029999999999999</v>
      </c>
      <c r="K65" s="290">
        <v>141000000000</v>
      </c>
      <c r="L65" s="221" t="s">
        <v>621</v>
      </c>
      <c r="M65" s="221">
        <v>0</v>
      </c>
      <c r="N65" s="221">
        <v>0</v>
      </c>
      <c r="O65" s="221" t="s">
        <v>624</v>
      </c>
      <c r="P65" s="221" t="s">
        <v>626</v>
      </c>
      <c r="Q65" s="221" t="s">
        <v>626</v>
      </c>
      <c r="R65" s="221" t="s">
        <v>1669</v>
      </c>
      <c r="S65" s="221" t="s">
        <v>1672</v>
      </c>
      <c r="T65" s="221">
        <v>0</v>
      </c>
      <c r="U65" s="290">
        <v>136000000</v>
      </c>
      <c r="V65" s="290">
        <v>3940000000000</v>
      </c>
      <c r="W65" s="221">
        <v>2001604</v>
      </c>
      <c r="X65" s="221">
        <v>0</v>
      </c>
      <c r="Y65" s="221" t="s">
        <v>626</v>
      </c>
      <c r="Z65" s="221" t="s">
        <v>626</v>
      </c>
    </row>
    <row r="66" spans="1:26" x14ac:dyDescent="0.25">
      <c r="A66" s="221" t="s">
        <v>1715</v>
      </c>
      <c r="B66" s="221" t="s">
        <v>2433</v>
      </c>
      <c r="C66" s="221">
        <v>1029.26</v>
      </c>
      <c r="D66" s="221">
        <v>0</v>
      </c>
      <c r="E66" s="221" t="s">
        <v>620</v>
      </c>
      <c r="F66" s="221">
        <v>1.36</v>
      </c>
      <c r="G66" s="221">
        <v>0</v>
      </c>
      <c r="H66" s="221">
        <v>0</v>
      </c>
      <c r="I66" s="221">
        <v>0</v>
      </c>
      <c r="J66" s="221">
        <v>4.84</v>
      </c>
      <c r="K66" s="290">
        <v>13300000000</v>
      </c>
      <c r="L66" s="221" t="s">
        <v>621</v>
      </c>
      <c r="M66" s="221">
        <v>0</v>
      </c>
      <c r="N66" s="221">
        <v>0</v>
      </c>
      <c r="O66" s="221" t="s">
        <v>624</v>
      </c>
      <c r="P66" s="221" t="s">
        <v>626</v>
      </c>
      <c r="Q66" s="221" t="s">
        <v>626</v>
      </c>
      <c r="R66" s="221" t="s">
        <v>1669</v>
      </c>
      <c r="S66" s="221" t="s">
        <v>1671</v>
      </c>
      <c r="T66" s="221">
        <v>0</v>
      </c>
      <c r="U66" s="221">
        <v>13100000</v>
      </c>
      <c r="V66" s="290">
        <v>3940000000000</v>
      </c>
      <c r="W66" s="221">
        <v>2001604</v>
      </c>
      <c r="X66" s="221">
        <v>0</v>
      </c>
      <c r="Y66" s="221" t="s">
        <v>626</v>
      </c>
      <c r="Z66" s="221" t="s">
        <v>626</v>
      </c>
    </row>
    <row r="67" spans="1:26" x14ac:dyDescent="0.25">
      <c r="A67" s="221" t="s">
        <v>1977</v>
      </c>
      <c r="B67" s="221" t="s">
        <v>2433</v>
      </c>
      <c r="C67" s="221">
        <v>1065.008</v>
      </c>
      <c r="D67" s="221">
        <v>0</v>
      </c>
      <c r="E67" s="221" t="s">
        <v>620</v>
      </c>
      <c r="F67" s="221">
        <v>1.78</v>
      </c>
      <c r="G67" s="221">
        <v>0</v>
      </c>
      <c r="H67" s="221">
        <v>0</v>
      </c>
      <c r="I67" s="221">
        <v>0</v>
      </c>
      <c r="J67" s="221">
        <v>1.08</v>
      </c>
      <c r="K67" s="290">
        <v>26200000000</v>
      </c>
      <c r="L67" s="221" t="s">
        <v>621</v>
      </c>
      <c r="M67" s="221">
        <v>0</v>
      </c>
      <c r="N67" s="221">
        <v>0</v>
      </c>
      <c r="O67" s="221" t="s">
        <v>624</v>
      </c>
      <c r="P67" s="221" t="s">
        <v>626</v>
      </c>
      <c r="Q67" s="221" t="s">
        <v>626</v>
      </c>
      <c r="R67" s="221" t="s">
        <v>1669</v>
      </c>
      <c r="S67" s="221" t="s">
        <v>1975</v>
      </c>
      <c r="T67" s="221">
        <v>0</v>
      </c>
      <c r="U67" s="221">
        <v>25008000</v>
      </c>
      <c r="V67" s="290">
        <v>3940000000000</v>
      </c>
      <c r="W67" s="221">
        <v>2001604</v>
      </c>
      <c r="X67" s="221">
        <v>0</v>
      </c>
      <c r="Y67" s="221" t="s">
        <v>626</v>
      </c>
      <c r="Z67" s="221" t="s">
        <v>626</v>
      </c>
    </row>
    <row r="68" spans="1:26" x14ac:dyDescent="0.25">
      <c r="A68" s="221" t="s">
        <v>2500</v>
      </c>
      <c r="B68" s="221" t="s">
        <v>2433</v>
      </c>
      <c r="C68" s="221">
        <v>1093.5260000000001</v>
      </c>
      <c r="D68" s="221">
        <v>0</v>
      </c>
      <c r="E68" s="221" t="s">
        <v>620</v>
      </c>
      <c r="F68" s="221">
        <v>-0.8</v>
      </c>
      <c r="G68" s="221">
        <v>0</v>
      </c>
      <c r="H68" s="221">
        <v>0</v>
      </c>
      <c r="I68" s="221">
        <v>0</v>
      </c>
      <c r="J68" s="221">
        <v>8.25</v>
      </c>
      <c r="K68" s="290">
        <v>16000000000</v>
      </c>
      <c r="L68" s="221" t="s">
        <v>621</v>
      </c>
      <c r="M68" s="221">
        <v>0</v>
      </c>
      <c r="N68" s="221">
        <v>0</v>
      </c>
      <c r="O68" s="221" t="s">
        <v>624</v>
      </c>
      <c r="P68" s="221" t="s">
        <v>626</v>
      </c>
      <c r="Q68" s="221" t="s">
        <v>626</v>
      </c>
      <c r="R68" s="221" t="s">
        <v>1669</v>
      </c>
      <c r="S68" s="221" t="s">
        <v>1975</v>
      </c>
      <c r="T68" s="221">
        <v>0</v>
      </c>
      <c r="U68" s="221">
        <v>14525398</v>
      </c>
      <c r="V68" s="290">
        <v>3940000000000</v>
      </c>
      <c r="W68" s="221">
        <v>2001604</v>
      </c>
      <c r="X68" s="221">
        <v>0</v>
      </c>
      <c r="Y68" s="221" t="s">
        <v>626</v>
      </c>
      <c r="Z68" s="221" t="s">
        <v>626</v>
      </c>
    </row>
    <row r="69" spans="1:26" x14ac:dyDescent="0.25">
      <c r="A69" s="221" t="s">
        <v>1978</v>
      </c>
      <c r="B69" s="221" t="s">
        <v>2433</v>
      </c>
      <c r="C69" s="221">
        <v>1054.5</v>
      </c>
      <c r="D69" s="221">
        <v>0</v>
      </c>
      <c r="E69" s="221" t="s">
        <v>620</v>
      </c>
      <c r="F69" s="221">
        <v>0.48</v>
      </c>
      <c r="G69" s="221">
        <v>0</v>
      </c>
      <c r="H69" s="221">
        <v>0</v>
      </c>
      <c r="I69" s="221">
        <v>0</v>
      </c>
      <c r="J69" s="221">
        <v>9.57</v>
      </c>
      <c r="K69" s="290">
        <v>31000000000</v>
      </c>
      <c r="L69" s="221" t="s">
        <v>621</v>
      </c>
      <c r="M69" s="221">
        <v>0</v>
      </c>
      <c r="N69" s="221">
        <v>0</v>
      </c>
      <c r="O69" s="221" t="s">
        <v>624</v>
      </c>
      <c r="P69" s="221" t="s">
        <v>626</v>
      </c>
      <c r="Q69" s="221" t="s">
        <v>626</v>
      </c>
      <c r="R69" s="221" t="s">
        <v>1669</v>
      </c>
      <c r="S69" s="221" t="s">
        <v>1663</v>
      </c>
      <c r="T69" s="221">
        <v>0</v>
      </c>
      <c r="U69" s="221">
        <v>29505000</v>
      </c>
      <c r="V69" s="290">
        <v>3940000000000</v>
      </c>
      <c r="W69" s="221">
        <v>2001604</v>
      </c>
      <c r="X69" s="221">
        <v>0</v>
      </c>
      <c r="Y69" s="221" t="s">
        <v>626</v>
      </c>
      <c r="Z69" s="221" t="s">
        <v>626</v>
      </c>
    </row>
    <row r="70" spans="1:26" x14ac:dyDescent="0.25">
      <c r="A70" s="221" t="s">
        <v>644</v>
      </c>
      <c r="B70" s="221" t="s">
        <v>2433</v>
      </c>
      <c r="C70" s="221">
        <v>739.84</v>
      </c>
      <c r="D70" s="221">
        <v>-1.7451000000000001</v>
      </c>
      <c r="E70" s="221" t="s">
        <v>620</v>
      </c>
      <c r="F70" s="221">
        <v>0.23849999999999999</v>
      </c>
      <c r="G70" s="221">
        <v>6.1158999999999999</v>
      </c>
      <c r="H70" s="221">
        <v>-0.47220000000000001</v>
      </c>
      <c r="I70" s="221">
        <v>-18.3949</v>
      </c>
      <c r="J70" s="221">
        <v>-18.795300000000001</v>
      </c>
      <c r="K70" s="290">
        <v>9510000000</v>
      </c>
      <c r="L70" s="221" t="s">
        <v>621</v>
      </c>
      <c r="M70" s="221">
        <v>-23.290500000000002</v>
      </c>
      <c r="N70" s="221">
        <v>-10.843299999999999</v>
      </c>
      <c r="O70" s="221" t="s">
        <v>618</v>
      </c>
      <c r="P70" s="221" t="s">
        <v>2012</v>
      </c>
      <c r="Q70" s="221" t="s">
        <v>2012</v>
      </c>
      <c r="R70" s="221" t="s">
        <v>1667</v>
      </c>
      <c r="S70" s="221" t="s">
        <v>2091</v>
      </c>
      <c r="T70" s="221">
        <v>0.23849999999999999</v>
      </c>
      <c r="U70" s="221">
        <v>12880803</v>
      </c>
      <c r="V70" s="290">
        <v>3940000000000</v>
      </c>
      <c r="W70" s="221">
        <v>2001604</v>
      </c>
      <c r="X70" s="221">
        <v>-1.1357999999999999</v>
      </c>
      <c r="Y70" s="221" t="s">
        <v>2012</v>
      </c>
      <c r="Z70" s="221" t="s">
        <v>2012</v>
      </c>
    </row>
    <row r="71" spans="1:26" x14ac:dyDescent="0.25">
      <c r="A71" s="221" t="s">
        <v>645</v>
      </c>
      <c r="B71" s="221" t="s">
        <v>2433</v>
      </c>
      <c r="C71" s="221">
        <v>719.19</v>
      </c>
      <c r="D71" s="221">
        <v>-2.3780999999999999</v>
      </c>
      <c r="E71" s="221" t="s">
        <v>620</v>
      </c>
      <c r="F71" s="221">
        <v>1.887</v>
      </c>
      <c r="G71" s="221">
        <v>11.633900000000001</v>
      </c>
      <c r="H71" s="221">
        <v>-2.7648999999999999</v>
      </c>
      <c r="I71" s="221">
        <v>-15.101800000000001</v>
      </c>
      <c r="J71" s="221">
        <v>-17.815300000000001</v>
      </c>
      <c r="K71" s="290">
        <v>10500000000</v>
      </c>
      <c r="L71" s="221" t="s">
        <v>621</v>
      </c>
      <c r="M71" s="221">
        <v>-10.9351</v>
      </c>
      <c r="N71" s="221">
        <v>7.3963000000000001</v>
      </c>
      <c r="O71" s="221" t="s">
        <v>624</v>
      </c>
      <c r="P71" s="221" t="s">
        <v>627</v>
      </c>
      <c r="Q71" s="221" t="s">
        <v>632</v>
      </c>
      <c r="R71" s="221" t="s">
        <v>1667</v>
      </c>
      <c r="S71" s="221" t="s">
        <v>2091</v>
      </c>
      <c r="T71" s="221">
        <v>1.887</v>
      </c>
      <c r="U71" s="221">
        <v>14836475</v>
      </c>
      <c r="V71" s="290">
        <v>3940000000000</v>
      </c>
      <c r="W71" s="221">
        <v>2001604</v>
      </c>
      <c r="X71" s="221">
        <v>-1.2915000000000001</v>
      </c>
      <c r="Y71" s="221" t="s">
        <v>627</v>
      </c>
      <c r="Z71" s="221" t="s">
        <v>630</v>
      </c>
    </row>
    <row r="72" spans="1:26" x14ac:dyDescent="0.25">
      <c r="A72" s="221" t="s">
        <v>2434</v>
      </c>
      <c r="B72" s="221" t="s">
        <v>2433</v>
      </c>
      <c r="C72" s="221">
        <v>942.95</v>
      </c>
      <c r="D72" s="221">
        <v>-2.371</v>
      </c>
      <c r="E72" s="221" t="s">
        <v>620</v>
      </c>
      <c r="F72" s="221">
        <v>2.4889999999999999</v>
      </c>
      <c r="G72" s="221">
        <v>11.7081</v>
      </c>
      <c r="H72" s="221">
        <v>0</v>
      </c>
      <c r="I72" s="221">
        <v>0</v>
      </c>
      <c r="J72" s="221">
        <v>0</v>
      </c>
      <c r="K72" s="290">
        <v>12600000000</v>
      </c>
      <c r="L72" s="221" t="s">
        <v>621</v>
      </c>
      <c r="M72" s="221">
        <v>0</v>
      </c>
      <c r="N72" s="221">
        <v>0</v>
      </c>
      <c r="O72" s="221" t="s">
        <v>624</v>
      </c>
      <c r="P72" s="221" t="s">
        <v>626</v>
      </c>
      <c r="Q72" s="221" t="s">
        <v>626</v>
      </c>
      <c r="R72" s="221" t="s">
        <v>1667</v>
      </c>
      <c r="S72" s="221" t="s">
        <v>1672</v>
      </c>
      <c r="T72" s="221">
        <v>2.4889999999999999</v>
      </c>
      <c r="U72" s="221">
        <v>13738966</v>
      </c>
      <c r="V72" s="290">
        <v>3940000000000</v>
      </c>
      <c r="W72" s="221">
        <v>2001604</v>
      </c>
      <c r="X72" s="221">
        <v>-1.2938000000000001</v>
      </c>
      <c r="Y72" s="221" t="s">
        <v>626</v>
      </c>
      <c r="Z72" s="221" t="s">
        <v>626</v>
      </c>
    </row>
    <row r="73" spans="1:26" x14ac:dyDescent="0.25">
      <c r="A73" s="221" t="s">
        <v>2222</v>
      </c>
      <c r="B73" s="221" t="s">
        <v>2433</v>
      </c>
      <c r="C73" s="221">
        <v>1055.4939999999999</v>
      </c>
      <c r="D73" s="221">
        <v>7.9100000000000004E-2</v>
      </c>
      <c r="E73" s="221" t="s">
        <v>620</v>
      </c>
      <c r="F73" s="221">
        <v>2.0794999999999999</v>
      </c>
      <c r="G73" s="221">
        <v>3.8559000000000001</v>
      </c>
      <c r="H73" s="221">
        <v>2.3902000000000001</v>
      </c>
      <c r="I73" s="221">
        <v>4.3613999999999997</v>
      </c>
      <c r="J73" s="221">
        <v>0</v>
      </c>
      <c r="K73" s="290">
        <v>18600000000</v>
      </c>
      <c r="L73" s="221" t="s">
        <v>621</v>
      </c>
      <c r="M73" s="221">
        <v>0</v>
      </c>
      <c r="N73" s="221">
        <v>0</v>
      </c>
      <c r="O73" s="221" t="s">
        <v>624</v>
      </c>
      <c r="P73" s="221" t="s">
        <v>626</v>
      </c>
      <c r="Q73" s="221" t="s">
        <v>626</v>
      </c>
      <c r="R73" s="221" t="s">
        <v>1670</v>
      </c>
      <c r="S73" s="221" t="s">
        <v>2092</v>
      </c>
      <c r="T73" s="221">
        <v>2.0794999999999999</v>
      </c>
      <c r="U73" s="221">
        <v>18000000</v>
      </c>
      <c r="V73" s="290">
        <v>3940000000000</v>
      </c>
      <c r="W73" s="221">
        <v>2001604</v>
      </c>
      <c r="X73" s="221">
        <v>0.32619999999999999</v>
      </c>
      <c r="Y73" s="221" t="s">
        <v>626</v>
      </c>
      <c r="Z73" s="221" t="s">
        <v>626</v>
      </c>
    </row>
    <row r="74" spans="1:26" x14ac:dyDescent="0.25">
      <c r="A74" s="221" t="s">
        <v>1544</v>
      </c>
      <c r="B74" s="221" t="s">
        <v>2433</v>
      </c>
      <c r="C74" s="221">
        <v>813.9</v>
      </c>
      <c r="D74" s="221">
        <v>-2.9419</v>
      </c>
      <c r="E74" s="221" t="s">
        <v>620</v>
      </c>
      <c r="F74" s="221">
        <v>2.7029000000000001</v>
      </c>
      <c r="G74" s="221">
        <v>13.876799999999999</v>
      </c>
      <c r="H74" s="221">
        <v>-5.4165999999999999</v>
      </c>
      <c r="I74" s="221">
        <v>-17.1266</v>
      </c>
      <c r="J74" s="221">
        <v>-16.135100000000001</v>
      </c>
      <c r="K74" s="290">
        <v>114000000000</v>
      </c>
      <c r="L74" s="221" t="s">
        <v>621</v>
      </c>
      <c r="M74" s="221">
        <v>0</v>
      </c>
      <c r="N74" s="221">
        <v>0</v>
      </c>
      <c r="O74" s="221" t="s">
        <v>624</v>
      </c>
      <c r="P74" s="221" t="s">
        <v>626</v>
      </c>
      <c r="Q74" s="221" t="s">
        <v>626</v>
      </c>
      <c r="R74" s="221" t="s">
        <v>1679</v>
      </c>
      <c r="S74" s="221" t="s">
        <v>1666</v>
      </c>
      <c r="T74" s="221">
        <v>2.7029000000000001</v>
      </c>
      <c r="U74" s="290">
        <v>144000000</v>
      </c>
      <c r="V74" s="290">
        <v>3940000000000</v>
      </c>
      <c r="W74" s="221">
        <v>2001604</v>
      </c>
      <c r="X74" s="221">
        <v>-1.6031</v>
      </c>
      <c r="Y74" s="221" t="s">
        <v>626</v>
      </c>
      <c r="Z74" s="221" t="s">
        <v>626</v>
      </c>
    </row>
    <row r="75" spans="1:26" x14ac:dyDescent="0.25">
      <c r="A75" s="221" t="s">
        <v>1979</v>
      </c>
      <c r="B75" s="221" t="s">
        <v>2433</v>
      </c>
      <c r="C75" s="221">
        <v>849.03</v>
      </c>
      <c r="D75" s="221">
        <v>-2.7879999999999998</v>
      </c>
      <c r="E75" s="221" t="s">
        <v>620</v>
      </c>
      <c r="F75" s="221">
        <v>2.6265999999999998</v>
      </c>
      <c r="G75" s="221">
        <v>14.574299999999999</v>
      </c>
      <c r="H75" s="221">
        <v>-5.2073</v>
      </c>
      <c r="I75" s="221">
        <v>-17.165400000000002</v>
      </c>
      <c r="J75" s="221">
        <v>-15.9351</v>
      </c>
      <c r="K75" s="290">
        <v>680000000000</v>
      </c>
      <c r="L75" s="221" t="s">
        <v>621</v>
      </c>
      <c r="M75" s="221">
        <v>0</v>
      </c>
      <c r="N75" s="221">
        <v>0</v>
      </c>
      <c r="O75" s="221" t="s">
        <v>624</v>
      </c>
      <c r="P75" s="221" t="s">
        <v>626</v>
      </c>
      <c r="Q75" s="221" t="s">
        <v>626</v>
      </c>
      <c r="R75" s="221" t="s">
        <v>1679</v>
      </c>
      <c r="S75" s="221" t="s">
        <v>1663</v>
      </c>
      <c r="T75" s="221">
        <v>2.6265999999999998</v>
      </c>
      <c r="U75" s="290">
        <v>822000000</v>
      </c>
      <c r="V75" s="290">
        <v>3940000000000</v>
      </c>
      <c r="W75" s="221">
        <v>2001604</v>
      </c>
      <c r="X75" s="221">
        <v>-1.4532</v>
      </c>
      <c r="Y75" s="221" t="s">
        <v>626</v>
      </c>
      <c r="Z75" s="221" t="s">
        <v>626</v>
      </c>
    </row>
    <row r="76" spans="1:26" x14ac:dyDescent="0.25">
      <c r="A76" s="221" t="s">
        <v>1980</v>
      </c>
      <c r="B76" s="221" t="s">
        <v>2433</v>
      </c>
      <c r="C76" s="221">
        <v>1089.6300000000001</v>
      </c>
      <c r="D76" s="221">
        <v>4.5900000000000003E-2</v>
      </c>
      <c r="E76" s="221" t="s">
        <v>620</v>
      </c>
      <c r="F76" s="221">
        <v>0.48320000000000002</v>
      </c>
      <c r="G76" s="221">
        <v>1.4770000000000001</v>
      </c>
      <c r="H76" s="221">
        <v>2.8652000000000002</v>
      </c>
      <c r="I76" s="221">
        <v>3.8395999999999999</v>
      </c>
      <c r="J76" s="221">
        <v>5.8818000000000001</v>
      </c>
      <c r="K76" s="290">
        <v>414000000000</v>
      </c>
      <c r="L76" s="221" t="s">
        <v>621</v>
      </c>
      <c r="M76" s="221">
        <v>0</v>
      </c>
      <c r="N76" s="221">
        <v>0</v>
      </c>
      <c r="O76" s="221" t="s">
        <v>624</v>
      </c>
      <c r="P76" s="221" t="s">
        <v>638</v>
      </c>
      <c r="Q76" s="221" t="s">
        <v>638</v>
      </c>
      <c r="R76" s="221" t="s">
        <v>1668</v>
      </c>
      <c r="S76" s="221" t="s">
        <v>1663</v>
      </c>
      <c r="T76" s="221">
        <v>0.48320000000000002</v>
      </c>
      <c r="U76" s="290">
        <v>381000000</v>
      </c>
      <c r="V76" s="290">
        <v>3940000000000</v>
      </c>
      <c r="W76" s="221">
        <v>2001604</v>
      </c>
      <c r="X76" s="221">
        <v>0.1084</v>
      </c>
      <c r="Y76" s="221" t="s">
        <v>626</v>
      </c>
      <c r="Z76" s="221" t="s">
        <v>626</v>
      </c>
    </row>
    <row r="77" spans="1:26" x14ac:dyDescent="0.25">
      <c r="A77" s="221" t="s">
        <v>646</v>
      </c>
      <c r="B77" s="221" t="s">
        <v>2433</v>
      </c>
      <c r="C77" s="221">
        <v>1523.07</v>
      </c>
      <c r="D77" s="221">
        <v>0.10979999999999999</v>
      </c>
      <c r="E77" s="221" t="s">
        <v>620</v>
      </c>
      <c r="F77" s="221">
        <v>0.80879999999999996</v>
      </c>
      <c r="G77" s="221">
        <v>5.0987</v>
      </c>
      <c r="H77" s="221">
        <v>2.6943000000000001</v>
      </c>
      <c r="I77" s="221">
        <v>4.4766000000000004</v>
      </c>
      <c r="J77" s="221">
        <v>8.1456999999999997</v>
      </c>
      <c r="K77" s="290">
        <v>518000000000</v>
      </c>
      <c r="L77" s="221" t="s">
        <v>621</v>
      </c>
      <c r="M77" s="221">
        <v>16.2498</v>
      </c>
      <c r="N77" s="221">
        <v>47.010199999999998</v>
      </c>
      <c r="O77" s="221" t="s">
        <v>624</v>
      </c>
      <c r="P77" s="221" t="s">
        <v>625</v>
      </c>
      <c r="Q77" s="221" t="s">
        <v>630</v>
      </c>
      <c r="R77" s="221" t="s">
        <v>1662</v>
      </c>
      <c r="S77" s="221" t="s">
        <v>1666</v>
      </c>
      <c r="T77" s="221">
        <v>0.80879999999999996</v>
      </c>
      <c r="U77" s="290">
        <v>343000000</v>
      </c>
      <c r="V77" s="290">
        <v>3940000000000</v>
      </c>
      <c r="W77" s="221">
        <v>2001604</v>
      </c>
      <c r="X77" s="221">
        <v>-0.43020000000000003</v>
      </c>
      <c r="Y77" s="221" t="s">
        <v>630</v>
      </c>
      <c r="Z77" s="221" t="s">
        <v>627</v>
      </c>
    </row>
    <row r="78" spans="1:26" x14ac:dyDescent="0.25">
      <c r="A78" s="221" t="s">
        <v>647</v>
      </c>
      <c r="B78" s="221" t="s">
        <v>2433</v>
      </c>
      <c r="C78" s="221">
        <v>1056.78</v>
      </c>
      <c r="D78" s="221">
        <v>-0.12479999999999999</v>
      </c>
      <c r="E78" s="221" t="s">
        <v>620</v>
      </c>
      <c r="F78" s="221">
        <v>-0.96530000000000005</v>
      </c>
      <c r="G78" s="221">
        <v>1.2241</v>
      </c>
      <c r="H78" s="221">
        <v>-2.0448</v>
      </c>
      <c r="I78" s="221">
        <v>-0.1144</v>
      </c>
      <c r="J78" s="221">
        <v>-0.98099999999999998</v>
      </c>
      <c r="K78" s="290">
        <v>423000000000</v>
      </c>
      <c r="L78" s="221" t="s">
        <v>621</v>
      </c>
      <c r="M78" s="221">
        <v>-2.3605999999999998</v>
      </c>
      <c r="N78" s="221">
        <v>3.2837000000000001</v>
      </c>
      <c r="O78" s="221" t="s">
        <v>624</v>
      </c>
      <c r="P78" s="221" t="s">
        <v>622</v>
      </c>
      <c r="Q78" s="221" t="s">
        <v>622</v>
      </c>
      <c r="R78" s="221" t="s">
        <v>1662</v>
      </c>
      <c r="S78" s="221" t="s">
        <v>1664</v>
      </c>
      <c r="T78" s="221">
        <v>-0.96530000000000005</v>
      </c>
      <c r="U78" s="290">
        <v>396000000</v>
      </c>
      <c r="V78" s="290">
        <v>3940000000000</v>
      </c>
      <c r="W78" s="221">
        <v>2001604</v>
      </c>
      <c r="X78" s="221">
        <v>-0.94479999999999997</v>
      </c>
      <c r="Y78" s="221" t="s">
        <v>622</v>
      </c>
      <c r="Z78" s="221" t="s">
        <v>622</v>
      </c>
    </row>
    <row r="79" spans="1:26" x14ac:dyDescent="0.25">
      <c r="A79" s="221" t="s">
        <v>2063</v>
      </c>
      <c r="B79" s="221" t="s">
        <v>2433</v>
      </c>
      <c r="C79" s="221">
        <v>1028.4580000000001</v>
      </c>
      <c r="D79" s="221">
        <v>0</v>
      </c>
      <c r="E79" s="221" t="s">
        <v>620</v>
      </c>
      <c r="F79" s="221">
        <v>-0.8</v>
      </c>
      <c r="G79" s="221">
        <v>0</v>
      </c>
      <c r="H79" s="221">
        <v>0</v>
      </c>
      <c r="I79" s="221">
        <v>0</v>
      </c>
      <c r="J79" s="221">
        <v>9.84</v>
      </c>
      <c r="K79" s="290">
        <v>55100000000</v>
      </c>
      <c r="L79" s="221" t="s">
        <v>621</v>
      </c>
      <c r="M79" s="221">
        <v>0</v>
      </c>
      <c r="N79" s="221">
        <v>0</v>
      </c>
      <c r="O79" s="221" t="s">
        <v>624</v>
      </c>
      <c r="P79" s="221" t="s">
        <v>626</v>
      </c>
      <c r="Q79" s="221" t="s">
        <v>626</v>
      </c>
      <c r="R79" s="221" t="s">
        <v>1669</v>
      </c>
      <c r="S79" s="221" t="s">
        <v>1699</v>
      </c>
      <c r="T79" s="221">
        <v>0</v>
      </c>
      <c r="U79" s="221">
        <v>51965000</v>
      </c>
      <c r="V79" s="290">
        <v>3940000000000</v>
      </c>
      <c r="W79" s="221">
        <v>2001604</v>
      </c>
      <c r="X79" s="221">
        <v>0</v>
      </c>
      <c r="Y79" s="221" t="s">
        <v>626</v>
      </c>
      <c r="Z79" s="221" t="s">
        <v>626</v>
      </c>
    </row>
    <row r="80" spans="1:26" x14ac:dyDescent="0.25">
      <c r="A80" s="221" t="s">
        <v>2184</v>
      </c>
      <c r="B80" s="221" t="s">
        <v>2433</v>
      </c>
      <c r="C80" s="221">
        <v>1013.54</v>
      </c>
      <c r="D80" s="221">
        <v>0</v>
      </c>
      <c r="E80" s="221" t="s">
        <v>620</v>
      </c>
      <c r="F80" s="221">
        <v>-0.35</v>
      </c>
      <c r="G80" s="221">
        <v>0</v>
      </c>
      <c r="H80" s="221">
        <v>0</v>
      </c>
      <c r="I80" s="221">
        <v>0</v>
      </c>
      <c r="J80" s="221">
        <v>0</v>
      </c>
      <c r="K80" s="290">
        <v>39000000000</v>
      </c>
      <c r="L80" s="221" t="s">
        <v>621</v>
      </c>
      <c r="M80" s="221">
        <v>0</v>
      </c>
      <c r="N80" s="221">
        <v>0</v>
      </c>
      <c r="O80" s="221" t="s">
        <v>624</v>
      </c>
      <c r="P80" s="221" t="s">
        <v>626</v>
      </c>
      <c r="Q80" s="221" t="s">
        <v>626</v>
      </c>
      <c r="R80" s="221" t="s">
        <v>1669</v>
      </c>
      <c r="S80" s="221" t="s">
        <v>1664</v>
      </c>
      <c r="T80" s="221">
        <v>0</v>
      </c>
      <c r="U80" s="221">
        <v>37867580</v>
      </c>
      <c r="V80" s="290">
        <v>3940000000000</v>
      </c>
      <c r="W80" s="221">
        <v>2001604</v>
      </c>
      <c r="X80" s="221">
        <v>0</v>
      </c>
      <c r="Y80" s="221" t="s">
        <v>626</v>
      </c>
      <c r="Z80" s="221" t="s">
        <v>626</v>
      </c>
    </row>
    <row r="81" spans="1:26" x14ac:dyDescent="0.25">
      <c r="A81" s="221" t="s">
        <v>2295</v>
      </c>
      <c r="B81" s="221" t="s">
        <v>2433</v>
      </c>
      <c r="C81" s="221">
        <v>1060.6769999999999</v>
      </c>
      <c r="D81" s="221">
        <v>0</v>
      </c>
      <c r="E81" s="221" t="s">
        <v>620</v>
      </c>
      <c r="F81" s="221">
        <v>3.19</v>
      </c>
      <c r="G81" s="221">
        <v>0</v>
      </c>
      <c r="H81" s="221">
        <v>0</v>
      </c>
      <c r="I81" s="221">
        <v>0</v>
      </c>
      <c r="J81" s="221">
        <v>0</v>
      </c>
      <c r="K81" s="290">
        <v>36400000000</v>
      </c>
      <c r="L81" s="221" t="s">
        <v>621</v>
      </c>
      <c r="M81" s="221">
        <v>0</v>
      </c>
      <c r="N81" s="221">
        <v>0</v>
      </c>
      <c r="O81" s="221" t="s">
        <v>624</v>
      </c>
      <c r="P81" s="221" t="s">
        <v>626</v>
      </c>
      <c r="Q81" s="221" t="s">
        <v>626</v>
      </c>
      <c r="R81" s="221" t="s">
        <v>1669</v>
      </c>
      <c r="S81" s="221" t="s">
        <v>1975</v>
      </c>
      <c r="T81" s="221">
        <v>0</v>
      </c>
      <c r="U81" s="221">
        <v>35439120</v>
      </c>
      <c r="V81" s="290">
        <v>3940000000000</v>
      </c>
      <c r="W81" s="221">
        <v>2001604</v>
      </c>
      <c r="X81" s="221">
        <v>0</v>
      </c>
      <c r="Y81" s="221" t="s">
        <v>626</v>
      </c>
      <c r="Z81" s="221" t="s">
        <v>626</v>
      </c>
    </row>
    <row r="82" spans="1:26" x14ac:dyDescent="0.25">
      <c r="A82" s="221" t="s">
        <v>2296</v>
      </c>
      <c r="B82" s="221" t="s">
        <v>2433</v>
      </c>
      <c r="C82" s="221">
        <v>989.32889999999998</v>
      </c>
      <c r="D82" s="221">
        <v>0</v>
      </c>
      <c r="E82" s="221" t="s">
        <v>620</v>
      </c>
      <c r="F82" s="221">
        <v>-0.87</v>
      </c>
      <c r="G82" s="221">
        <v>0</v>
      </c>
      <c r="H82" s="221">
        <v>0</v>
      </c>
      <c r="I82" s="221">
        <v>0</v>
      </c>
      <c r="J82" s="221">
        <v>0</v>
      </c>
      <c r="K82" s="290">
        <v>13100000000</v>
      </c>
      <c r="L82" s="221" t="s">
        <v>621</v>
      </c>
      <c r="M82" s="221">
        <v>0</v>
      </c>
      <c r="N82" s="221">
        <v>0</v>
      </c>
      <c r="O82" s="221" t="s">
        <v>624</v>
      </c>
      <c r="P82" s="221" t="s">
        <v>626</v>
      </c>
      <c r="Q82" s="221" t="s">
        <v>626</v>
      </c>
      <c r="R82" s="221" t="s">
        <v>1669</v>
      </c>
      <c r="S82" s="221" t="s">
        <v>1672</v>
      </c>
      <c r="T82" s="221">
        <v>0</v>
      </c>
      <c r="U82" s="221">
        <v>12800000</v>
      </c>
      <c r="V82" s="290">
        <v>3940000000000</v>
      </c>
      <c r="W82" s="221">
        <v>2001604</v>
      </c>
      <c r="X82" s="221">
        <v>0</v>
      </c>
      <c r="Y82" s="221" t="s">
        <v>626</v>
      </c>
      <c r="Z82" s="221" t="s">
        <v>626</v>
      </c>
    </row>
    <row r="83" spans="1:26" x14ac:dyDescent="0.25">
      <c r="A83" s="221" t="s">
        <v>2467</v>
      </c>
      <c r="B83" s="221" t="s">
        <v>2433</v>
      </c>
      <c r="C83" s="221">
        <v>994.16489999999999</v>
      </c>
      <c r="D83" s="221">
        <v>0</v>
      </c>
      <c r="E83" s="221" t="s">
        <v>620</v>
      </c>
      <c r="F83" s="221">
        <v>-1.25</v>
      </c>
      <c r="G83" s="221">
        <v>0</v>
      </c>
      <c r="H83" s="221">
        <v>0</v>
      </c>
      <c r="I83" s="221">
        <v>0</v>
      </c>
      <c r="J83" s="221">
        <v>0</v>
      </c>
      <c r="K83" s="290">
        <v>39100000000</v>
      </c>
      <c r="L83" s="221" t="s">
        <v>621</v>
      </c>
      <c r="M83" s="221">
        <v>0</v>
      </c>
      <c r="N83" s="221">
        <v>0</v>
      </c>
      <c r="O83" s="221" t="s">
        <v>624</v>
      </c>
      <c r="P83" s="221" t="s">
        <v>626</v>
      </c>
      <c r="Q83" s="221" t="s">
        <v>626</v>
      </c>
      <c r="R83" s="221" t="s">
        <v>1669</v>
      </c>
      <c r="S83" s="221" t="s">
        <v>1672</v>
      </c>
      <c r="T83" s="221">
        <v>0</v>
      </c>
      <c r="U83" s="221">
        <v>38840000</v>
      </c>
      <c r="V83" s="290">
        <v>3940000000000</v>
      </c>
      <c r="W83" s="221">
        <v>2001604</v>
      </c>
      <c r="X83" s="221">
        <v>0</v>
      </c>
      <c r="Y83" s="221" t="s">
        <v>626</v>
      </c>
      <c r="Z83" s="221" t="s">
        <v>626</v>
      </c>
    </row>
    <row r="84" spans="1:26" x14ac:dyDescent="0.25">
      <c r="A84" s="221" t="s">
        <v>2036</v>
      </c>
      <c r="B84" s="221" t="s">
        <v>2433</v>
      </c>
      <c r="C84" s="221">
        <v>1017.62</v>
      </c>
      <c r="D84" s="221">
        <v>0</v>
      </c>
      <c r="E84" s="221" t="s">
        <v>620</v>
      </c>
      <c r="F84" s="221">
        <v>-3.22</v>
      </c>
      <c r="G84" s="221">
        <v>0</v>
      </c>
      <c r="H84" s="221">
        <v>0</v>
      </c>
      <c r="I84" s="221">
        <v>0</v>
      </c>
      <c r="J84" s="221">
        <v>0.01</v>
      </c>
      <c r="K84" s="290">
        <v>36800000000</v>
      </c>
      <c r="L84" s="221" t="s">
        <v>621</v>
      </c>
      <c r="M84" s="221">
        <v>0</v>
      </c>
      <c r="N84" s="221">
        <v>0</v>
      </c>
      <c r="O84" s="221" t="s">
        <v>624</v>
      </c>
      <c r="P84" s="221" t="s">
        <v>626</v>
      </c>
      <c r="Q84" s="221" t="s">
        <v>626</v>
      </c>
      <c r="R84" s="221" t="s">
        <v>1669</v>
      </c>
      <c r="S84" s="221" t="s">
        <v>1664</v>
      </c>
      <c r="T84" s="221">
        <v>0</v>
      </c>
      <c r="U84" s="221">
        <v>35020000</v>
      </c>
      <c r="V84" s="290">
        <v>3940000000000</v>
      </c>
      <c r="W84" s="221">
        <v>2001604</v>
      </c>
      <c r="X84" s="221">
        <v>0</v>
      </c>
      <c r="Y84" s="221" t="s">
        <v>626</v>
      </c>
      <c r="Z84" s="221" t="s">
        <v>626</v>
      </c>
    </row>
    <row r="85" spans="1:26" x14ac:dyDescent="0.25">
      <c r="A85" s="221" t="s">
        <v>2144</v>
      </c>
      <c r="B85" s="221" t="s">
        <v>2433</v>
      </c>
      <c r="C85" s="221">
        <v>1013.55</v>
      </c>
      <c r="D85" s="221">
        <v>0</v>
      </c>
      <c r="E85" s="221" t="s">
        <v>620</v>
      </c>
      <c r="F85" s="221">
        <v>-2.78</v>
      </c>
      <c r="G85" s="221">
        <v>0</v>
      </c>
      <c r="H85" s="221">
        <v>0</v>
      </c>
      <c r="I85" s="221">
        <v>0</v>
      </c>
      <c r="J85" s="221">
        <v>0.46</v>
      </c>
      <c r="K85" s="290">
        <v>23000000000</v>
      </c>
      <c r="L85" s="221" t="s">
        <v>621</v>
      </c>
      <c r="M85" s="221">
        <v>0</v>
      </c>
      <c r="N85" s="221">
        <v>0</v>
      </c>
      <c r="O85" s="221" t="s">
        <v>618</v>
      </c>
      <c r="P85" s="221" t="s">
        <v>626</v>
      </c>
      <c r="Q85" s="221" t="s">
        <v>626</v>
      </c>
      <c r="R85" s="221" t="s">
        <v>1669</v>
      </c>
      <c r="S85" s="221" t="s">
        <v>1664</v>
      </c>
      <c r="T85" s="221">
        <v>0</v>
      </c>
      <c r="U85" s="221">
        <v>22020000</v>
      </c>
      <c r="V85" s="290">
        <v>3940000000000</v>
      </c>
      <c r="W85" s="221">
        <v>2001604</v>
      </c>
      <c r="X85" s="221">
        <v>0</v>
      </c>
      <c r="Y85" s="221" t="s">
        <v>626</v>
      </c>
      <c r="Z85" s="221" t="s">
        <v>626</v>
      </c>
    </row>
    <row r="86" spans="1:26" x14ac:dyDescent="0.25">
      <c r="A86" s="221" t="s">
        <v>2519</v>
      </c>
      <c r="B86" s="221" t="s">
        <v>2433</v>
      </c>
      <c r="C86" s="221">
        <v>1044.82</v>
      </c>
      <c r="D86" s="221">
        <v>0</v>
      </c>
      <c r="E86" s="221" t="s">
        <v>620</v>
      </c>
      <c r="F86" s="221">
        <v>1.1399999999999999</v>
      </c>
      <c r="G86" s="221">
        <v>0</v>
      </c>
      <c r="H86" s="221">
        <v>0</v>
      </c>
      <c r="I86" s="221">
        <v>0</v>
      </c>
      <c r="J86" s="221">
        <v>0</v>
      </c>
      <c r="K86" s="290">
        <v>64500000000</v>
      </c>
      <c r="L86" s="221" t="s">
        <v>621</v>
      </c>
      <c r="M86" s="221">
        <v>0</v>
      </c>
      <c r="N86" s="221">
        <v>0</v>
      </c>
      <c r="O86" s="221" t="s">
        <v>618</v>
      </c>
      <c r="P86" s="221" t="s">
        <v>626</v>
      </c>
      <c r="Q86" s="221" t="s">
        <v>626</v>
      </c>
      <c r="R86" s="221" t="s">
        <v>1669</v>
      </c>
      <c r="S86" s="221" t="s">
        <v>2516</v>
      </c>
      <c r="T86" s="221">
        <v>0</v>
      </c>
      <c r="U86" s="221">
        <v>62472011</v>
      </c>
      <c r="V86" s="290">
        <v>3940000000000</v>
      </c>
      <c r="W86" s="221">
        <v>2001604</v>
      </c>
      <c r="X86" s="221">
        <v>0</v>
      </c>
      <c r="Y86" s="221" t="s">
        <v>626</v>
      </c>
      <c r="Z86" s="221" t="s">
        <v>626</v>
      </c>
    </row>
    <row r="87" spans="1:26" x14ac:dyDescent="0.25">
      <c r="A87" s="221" t="s">
        <v>1135</v>
      </c>
      <c r="B87" s="221" t="s">
        <v>2433</v>
      </c>
      <c r="C87" s="221">
        <v>1057.24</v>
      </c>
      <c r="D87" s="221">
        <v>0.1762</v>
      </c>
      <c r="E87" s="221" t="s">
        <v>620</v>
      </c>
      <c r="F87" s="221">
        <v>1.9222999999999999</v>
      </c>
      <c r="G87" s="221">
        <v>4.1810999999999998</v>
      </c>
      <c r="H87" s="221">
        <v>2.4348000000000001</v>
      </c>
      <c r="I87" s="221">
        <v>3.5718000000000001</v>
      </c>
      <c r="J87" s="221">
        <v>5.0339</v>
      </c>
      <c r="K87" s="290">
        <v>49000000000</v>
      </c>
      <c r="L87" s="221" t="s">
        <v>621</v>
      </c>
      <c r="M87" s="221">
        <v>6.2115</v>
      </c>
      <c r="N87" s="221">
        <v>0</v>
      </c>
      <c r="O87" s="221" t="s">
        <v>618</v>
      </c>
      <c r="P87" s="221" t="s">
        <v>625</v>
      </c>
      <c r="Q87" s="221" t="s">
        <v>625</v>
      </c>
      <c r="R87" s="221" t="s">
        <v>1662</v>
      </c>
      <c r="S87" s="221" t="s">
        <v>1664</v>
      </c>
      <c r="T87" s="221">
        <v>1.9222999999999999</v>
      </c>
      <c r="U87" s="221">
        <v>47284100</v>
      </c>
      <c r="V87" s="290">
        <v>3940000000000</v>
      </c>
      <c r="W87" s="221">
        <v>2001604</v>
      </c>
      <c r="X87" s="221">
        <v>8.7999999999999995E-2</v>
      </c>
      <c r="Y87" s="221" t="s">
        <v>623</v>
      </c>
      <c r="Z87" s="221" t="s">
        <v>626</v>
      </c>
    </row>
    <row r="88" spans="1:26" x14ac:dyDescent="0.25">
      <c r="A88" s="221" t="s">
        <v>648</v>
      </c>
      <c r="B88" s="221" t="s">
        <v>2520</v>
      </c>
      <c r="C88" s="221">
        <v>4334.1899999999996</v>
      </c>
      <c r="D88" s="221">
        <v>-1.4188000000000001</v>
      </c>
      <c r="E88" s="221" t="s">
        <v>620</v>
      </c>
      <c r="F88" s="221">
        <v>2.5760999999999998</v>
      </c>
      <c r="G88" s="221">
        <v>17.457100000000001</v>
      </c>
      <c r="H88" s="221">
        <v>-3.4956999999999998</v>
      </c>
      <c r="I88" s="221">
        <v>-16.867899999999999</v>
      </c>
      <c r="J88" s="221">
        <v>-16.700700000000001</v>
      </c>
      <c r="K88" s="290">
        <v>46300000000</v>
      </c>
      <c r="L88" s="221" t="s">
        <v>621</v>
      </c>
      <c r="M88" s="221">
        <v>-17.045500000000001</v>
      </c>
      <c r="N88" s="221">
        <v>3.7319</v>
      </c>
      <c r="O88" s="221" t="s">
        <v>624</v>
      </c>
      <c r="P88" s="221" t="s">
        <v>630</v>
      </c>
      <c r="Q88" s="221" t="s">
        <v>632</v>
      </c>
      <c r="R88" s="221" t="s">
        <v>1667</v>
      </c>
      <c r="S88" s="221" t="s">
        <v>2091</v>
      </c>
      <c r="T88" s="221">
        <v>2.5760999999999998</v>
      </c>
      <c r="U88" s="221">
        <v>10962711</v>
      </c>
      <c r="V88" s="290">
        <v>550000000000</v>
      </c>
      <c r="W88" s="221">
        <v>3238840</v>
      </c>
      <c r="X88" s="221">
        <v>0.24399999999999999</v>
      </c>
      <c r="Y88" s="221" t="s">
        <v>630</v>
      </c>
      <c r="Z88" s="221" t="s">
        <v>627</v>
      </c>
    </row>
    <row r="89" spans="1:26" x14ac:dyDescent="0.25">
      <c r="A89" s="221" t="s">
        <v>629</v>
      </c>
      <c r="B89" s="221" t="s">
        <v>2520</v>
      </c>
      <c r="C89" s="221">
        <v>1694.654</v>
      </c>
      <c r="D89" s="221">
        <v>0.1326</v>
      </c>
      <c r="E89" s="221" t="s">
        <v>620</v>
      </c>
      <c r="F89" s="221">
        <v>1.1479999999999999</v>
      </c>
      <c r="G89" s="221">
        <v>5.0894000000000004</v>
      </c>
      <c r="H89" s="221">
        <v>3.9106999999999998</v>
      </c>
      <c r="I89" s="221">
        <v>5.7601000000000004</v>
      </c>
      <c r="J89" s="221">
        <v>9.2143999999999995</v>
      </c>
      <c r="K89" s="290">
        <v>91000000000</v>
      </c>
      <c r="L89" s="221" t="s">
        <v>621</v>
      </c>
      <c r="M89" s="221">
        <v>20.311900000000001</v>
      </c>
      <c r="N89" s="221">
        <v>50.975999999999999</v>
      </c>
      <c r="O89" s="221" t="s">
        <v>624</v>
      </c>
      <c r="P89" s="221" t="s">
        <v>627</v>
      </c>
      <c r="Q89" s="221" t="s">
        <v>627</v>
      </c>
      <c r="R89" s="221" t="s">
        <v>1662</v>
      </c>
      <c r="S89" s="221" t="s">
        <v>2090</v>
      </c>
      <c r="T89" s="221">
        <v>1.1479999999999999</v>
      </c>
      <c r="U89" s="221">
        <v>54285899</v>
      </c>
      <c r="V89" s="290">
        <v>550000000000</v>
      </c>
      <c r="W89" s="221">
        <v>3238840</v>
      </c>
      <c r="X89" s="221">
        <v>-0.255</v>
      </c>
      <c r="Y89" s="221" t="s">
        <v>630</v>
      </c>
      <c r="Z89" s="221" t="s">
        <v>627</v>
      </c>
    </row>
    <row r="90" spans="1:26" x14ac:dyDescent="0.25">
      <c r="A90" s="221" t="s">
        <v>631</v>
      </c>
      <c r="B90" s="221" t="s">
        <v>2520</v>
      </c>
      <c r="C90" s="221">
        <v>1189.32</v>
      </c>
      <c r="D90" s="221">
        <v>-2.3858999999999999</v>
      </c>
      <c r="E90" s="221" t="s">
        <v>620</v>
      </c>
      <c r="F90" s="221">
        <v>2.2429000000000001</v>
      </c>
      <c r="G90" s="221">
        <v>13.1113</v>
      </c>
      <c r="H90" s="221">
        <v>-4.1852</v>
      </c>
      <c r="I90" s="221">
        <v>-16.848800000000001</v>
      </c>
      <c r="J90" s="221">
        <v>-16.229700000000001</v>
      </c>
      <c r="K90" s="290">
        <v>333000000000</v>
      </c>
      <c r="L90" s="221" t="s">
        <v>621</v>
      </c>
      <c r="M90" s="221">
        <v>-12.696999999999999</v>
      </c>
      <c r="N90" s="221">
        <v>13.917400000000001</v>
      </c>
      <c r="O90" s="221" t="s">
        <v>624</v>
      </c>
      <c r="P90" s="221" t="s">
        <v>630</v>
      </c>
      <c r="Q90" s="221" t="s">
        <v>632</v>
      </c>
      <c r="R90" s="221" t="s">
        <v>1667</v>
      </c>
      <c r="S90" s="221" t="s">
        <v>2090</v>
      </c>
      <c r="T90" s="221">
        <v>2.2429000000000001</v>
      </c>
      <c r="U90" s="290">
        <v>286000000</v>
      </c>
      <c r="V90" s="290">
        <v>550000000000</v>
      </c>
      <c r="W90" s="221">
        <v>3238840</v>
      </c>
      <c r="X90" s="221">
        <v>-1.1577</v>
      </c>
      <c r="Y90" s="221" t="s">
        <v>627</v>
      </c>
      <c r="Z90" s="221" t="s">
        <v>638</v>
      </c>
    </row>
    <row r="91" spans="1:26" x14ac:dyDescent="0.25">
      <c r="A91" s="221" t="s">
        <v>2037</v>
      </c>
      <c r="B91" s="221" t="s">
        <v>1681</v>
      </c>
      <c r="C91" s="221">
        <v>801.21100000000001</v>
      </c>
      <c r="D91" s="221">
        <v>-2.0432000000000001</v>
      </c>
      <c r="E91" s="221" t="s">
        <v>620</v>
      </c>
      <c r="F91" s="221">
        <v>1.6839</v>
      </c>
      <c r="G91" s="221">
        <v>13.5007</v>
      </c>
      <c r="H91" s="221">
        <v>-0.46110000000000001</v>
      </c>
      <c r="I91" s="221">
        <v>-17.965800000000002</v>
      </c>
      <c r="J91" s="221">
        <v>-18.485600000000002</v>
      </c>
      <c r="K91" s="290">
        <v>4070000000</v>
      </c>
      <c r="L91" s="221" t="s">
        <v>621</v>
      </c>
      <c r="M91" s="221">
        <v>0</v>
      </c>
      <c r="N91" s="221">
        <v>0</v>
      </c>
      <c r="O91" s="221" t="s">
        <v>624</v>
      </c>
      <c r="P91" s="221" t="s">
        <v>2012</v>
      </c>
      <c r="Q91" s="221" t="s">
        <v>2012</v>
      </c>
      <c r="R91" s="221" t="s">
        <v>1665</v>
      </c>
      <c r="S91" s="221" t="s">
        <v>1675</v>
      </c>
      <c r="T91" s="221">
        <v>1.6839</v>
      </c>
      <c r="U91" s="221">
        <v>5163727</v>
      </c>
      <c r="V91" s="290">
        <v>46700000000</v>
      </c>
      <c r="W91" s="221">
        <v>0</v>
      </c>
      <c r="X91" s="221">
        <v>-1.0018</v>
      </c>
      <c r="Y91" s="221" t="s">
        <v>626</v>
      </c>
      <c r="Z91" s="221" t="s">
        <v>626</v>
      </c>
    </row>
    <row r="92" spans="1:26" x14ac:dyDescent="0.25">
      <c r="A92" s="221" t="s">
        <v>1761</v>
      </c>
      <c r="B92" s="221" t="s">
        <v>1681</v>
      </c>
      <c r="C92" s="221">
        <v>953.05539999999996</v>
      </c>
      <c r="D92" s="221">
        <v>-3.0373999999999999</v>
      </c>
      <c r="E92" s="221" t="s">
        <v>620</v>
      </c>
      <c r="F92" s="221">
        <v>2.3616999999999999</v>
      </c>
      <c r="G92" s="221">
        <v>15.739599999999999</v>
      </c>
      <c r="H92" s="221">
        <v>-5.8164999999999996</v>
      </c>
      <c r="I92" s="221">
        <v>-16.055599999999998</v>
      </c>
      <c r="J92" s="221">
        <v>-16.2028</v>
      </c>
      <c r="K92" s="290">
        <v>22000000000</v>
      </c>
      <c r="L92" s="221" t="s">
        <v>621</v>
      </c>
      <c r="M92" s="221">
        <v>0</v>
      </c>
      <c r="N92" s="221">
        <v>0</v>
      </c>
      <c r="O92" s="221" t="s">
        <v>624</v>
      </c>
      <c r="P92" s="221" t="s">
        <v>626</v>
      </c>
      <c r="Q92" s="221" t="s">
        <v>626</v>
      </c>
      <c r="R92" s="221" t="s">
        <v>1679</v>
      </c>
      <c r="S92" s="221" t="s">
        <v>1675</v>
      </c>
      <c r="T92" s="221">
        <v>2.3616999999999999</v>
      </c>
      <c r="U92" s="221">
        <v>23643140</v>
      </c>
      <c r="V92" s="290">
        <v>46700000000</v>
      </c>
      <c r="W92" s="221">
        <v>0</v>
      </c>
      <c r="X92" s="221">
        <v>-1.2761</v>
      </c>
      <c r="Y92" s="221" t="s">
        <v>626</v>
      </c>
      <c r="Z92" s="221" t="s">
        <v>626</v>
      </c>
    </row>
    <row r="93" spans="1:26" x14ac:dyDescent="0.25">
      <c r="A93" s="221" t="s">
        <v>1680</v>
      </c>
      <c r="B93" s="221" t="s">
        <v>1681</v>
      </c>
      <c r="C93" s="221">
        <v>1167.67</v>
      </c>
      <c r="D93" s="221">
        <v>0.15759999999999999</v>
      </c>
      <c r="E93" s="221" t="s">
        <v>620</v>
      </c>
      <c r="F93" s="221">
        <v>1.5073000000000001</v>
      </c>
      <c r="G93" s="221">
        <v>6.0461999999999998</v>
      </c>
      <c r="H93" s="221">
        <v>3.8595000000000002</v>
      </c>
      <c r="I93" s="221">
        <v>5.5319000000000003</v>
      </c>
      <c r="J93" s="221">
        <v>7.6909000000000001</v>
      </c>
      <c r="K93" s="290">
        <v>9730000000</v>
      </c>
      <c r="L93" s="221" t="s">
        <v>621</v>
      </c>
      <c r="M93" s="221">
        <v>0</v>
      </c>
      <c r="N93" s="221">
        <v>0</v>
      </c>
      <c r="O93" s="221" t="s">
        <v>624</v>
      </c>
      <c r="P93" s="221" t="s">
        <v>2012</v>
      </c>
      <c r="Q93" s="221" t="s">
        <v>2012</v>
      </c>
      <c r="R93" s="221" t="s">
        <v>1662</v>
      </c>
      <c r="S93" s="221" t="s">
        <v>1675</v>
      </c>
      <c r="T93" s="221">
        <v>1.5073000000000001</v>
      </c>
      <c r="U93" s="221">
        <v>8455045</v>
      </c>
      <c r="V93" s="290">
        <v>46700000000</v>
      </c>
      <c r="W93" s="221">
        <v>0</v>
      </c>
      <c r="X93" s="221">
        <v>-0.04</v>
      </c>
      <c r="Y93" s="221" t="s">
        <v>626</v>
      </c>
      <c r="Z93" s="221" t="s">
        <v>626</v>
      </c>
    </row>
    <row r="94" spans="1:26" x14ac:dyDescent="0.25">
      <c r="A94" s="221" t="s">
        <v>1682</v>
      </c>
      <c r="B94" s="221" t="s">
        <v>1681</v>
      </c>
      <c r="C94" s="221">
        <v>1123.6969999999999</v>
      </c>
      <c r="D94" s="221">
        <v>3.85E-2</v>
      </c>
      <c r="E94" s="221" t="s">
        <v>620</v>
      </c>
      <c r="F94" s="221">
        <v>0.36549999999999999</v>
      </c>
      <c r="G94" s="221">
        <v>1.0795999999999999</v>
      </c>
      <c r="H94" s="221">
        <v>2.2894000000000001</v>
      </c>
      <c r="I94" s="221">
        <v>3.0954999999999999</v>
      </c>
      <c r="J94" s="221">
        <v>4.8319000000000001</v>
      </c>
      <c r="K94" s="290">
        <v>10900000000</v>
      </c>
      <c r="L94" s="221" t="s">
        <v>621</v>
      </c>
      <c r="M94" s="221">
        <v>0</v>
      </c>
      <c r="N94" s="221">
        <v>0</v>
      </c>
      <c r="O94" s="221" t="s">
        <v>624</v>
      </c>
      <c r="P94" s="221" t="s">
        <v>635</v>
      </c>
      <c r="Q94" s="221" t="s">
        <v>635</v>
      </c>
      <c r="R94" s="221" t="s">
        <v>1668</v>
      </c>
      <c r="S94" s="221" t="s">
        <v>1675</v>
      </c>
      <c r="T94" s="221">
        <v>0.36549999999999999</v>
      </c>
      <c r="U94" s="221">
        <v>9752456</v>
      </c>
      <c r="V94" s="290">
        <v>46700000000</v>
      </c>
      <c r="W94" s="221">
        <v>0</v>
      </c>
      <c r="X94" s="221">
        <v>9.2299999999999993E-2</v>
      </c>
      <c r="Y94" s="221" t="s">
        <v>626</v>
      </c>
      <c r="Z94" s="221" t="s">
        <v>626</v>
      </c>
    </row>
    <row r="95" spans="1:26" x14ac:dyDescent="0.25">
      <c r="A95" s="221" t="s">
        <v>2223</v>
      </c>
      <c r="B95" s="221" t="s">
        <v>218</v>
      </c>
      <c r="C95" s="221">
        <v>847.54</v>
      </c>
      <c r="D95" s="221">
        <v>-2.5626000000000002</v>
      </c>
      <c r="E95" s="221" t="s">
        <v>620</v>
      </c>
      <c r="F95" s="221">
        <v>3.0017999999999998</v>
      </c>
      <c r="G95" s="221">
        <v>14.6393</v>
      </c>
      <c r="H95" s="221">
        <v>-4.4896000000000003</v>
      </c>
      <c r="I95" s="221">
        <v>-16.072700000000001</v>
      </c>
      <c r="J95" s="221">
        <v>0</v>
      </c>
      <c r="K95" s="290">
        <v>299000000000</v>
      </c>
      <c r="L95" s="221" t="s">
        <v>621</v>
      </c>
      <c r="M95" s="221">
        <v>0</v>
      </c>
      <c r="N95" s="221">
        <v>0</v>
      </c>
      <c r="O95" s="221" t="s">
        <v>624</v>
      </c>
      <c r="P95" s="221" t="s">
        <v>625</v>
      </c>
      <c r="Q95" s="221" t="s">
        <v>626</v>
      </c>
      <c r="R95" s="221" t="s">
        <v>1667</v>
      </c>
      <c r="S95" s="221" t="s">
        <v>2090</v>
      </c>
      <c r="T95" s="221">
        <v>3.0017999999999998</v>
      </c>
      <c r="U95" s="290">
        <v>364000000</v>
      </c>
      <c r="V95" s="290">
        <v>40400000000000</v>
      </c>
      <c r="W95" s="290">
        <v>153000000</v>
      </c>
      <c r="X95" s="221">
        <v>-1.2433000000000001</v>
      </c>
      <c r="Y95" s="221" t="s">
        <v>626</v>
      </c>
      <c r="Z95" s="221" t="s">
        <v>626</v>
      </c>
    </row>
    <row r="96" spans="1:26" x14ac:dyDescent="0.25">
      <c r="A96" s="221" t="s">
        <v>2636</v>
      </c>
      <c r="B96" s="221" t="s">
        <v>218</v>
      </c>
      <c r="C96" s="221">
        <v>1004.774</v>
      </c>
      <c r="D96" s="221">
        <v>0</v>
      </c>
      <c r="E96" s="221" t="s">
        <v>620</v>
      </c>
      <c r="F96" s="221">
        <v>0</v>
      </c>
      <c r="G96" s="221">
        <v>0</v>
      </c>
      <c r="H96" s="221">
        <v>0</v>
      </c>
      <c r="I96" s="221">
        <v>0</v>
      </c>
      <c r="J96" s="221">
        <v>0</v>
      </c>
      <c r="K96" s="221">
        <v>0</v>
      </c>
      <c r="L96" s="221" t="s">
        <v>621</v>
      </c>
      <c r="M96" s="221">
        <v>0</v>
      </c>
      <c r="N96" s="221">
        <v>0</v>
      </c>
      <c r="O96" s="221" t="s">
        <v>618</v>
      </c>
      <c r="P96" s="221" t="s">
        <v>626</v>
      </c>
      <c r="Q96" s="221" t="s">
        <v>626</v>
      </c>
      <c r="R96" s="221" t="s">
        <v>1669</v>
      </c>
      <c r="S96" s="221" t="s">
        <v>1671</v>
      </c>
      <c r="T96" s="221">
        <v>0</v>
      </c>
      <c r="U96" s="221">
        <v>0</v>
      </c>
      <c r="V96" s="290">
        <v>40400000000000</v>
      </c>
      <c r="W96" s="290">
        <v>153000000</v>
      </c>
      <c r="X96" s="221">
        <v>0</v>
      </c>
      <c r="Y96" s="221" t="s">
        <v>626</v>
      </c>
      <c r="Z96" s="221" t="s">
        <v>626</v>
      </c>
    </row>
    <row r="97" spans="1:26" x14ac:dyDescent="0.25">
      <c r="A97" s="221" t="s">
        <v>1545</v>
      </c>
      <c r="B97" s="221" t="s">
        <v>218</v>
      </c>
      <c r="C97" s="221">
        <v>964.69</v>
      </c>
      <c r="D97" s="221">
        <v>5.0799999999999998E-2</v>
      </c>
      <c r="E97" s="221" t="s">
        <v>620</v>
      </c>
      <c r="F97" s="221">
        <v>0.80989999999999995</v>
      </c>
      <c r="G97" s="221">
        <v>3.0034999999999998</v>
      </c>
      <c r="H97" s="221">
        <v>2.1387</v>
      </c>
      <c r="I97" s="221">
        <v>2.4838</v>
      </c>
      <c r="J97" s="221">
        <v>4.4591000000000003</v>
      </c>
      <c r="K97" s="290">
        <v>152000000000</v>
      </c>
      <c r="L97" s="221" t="s">
        <v>621</v>
      </c>
      <c r="M97" s="221">
        <v>0</v>
      </c>
      <c r="N97" s="221">
        <v>0</v>
      </c>
      <c r="O97" s="221" t="s">
        <v>624</v>
      </c>
      <c r="P97" s="221" t="s">
        <v>630</v>
      </c>
      <c r="Q97" s="221" t="s">
        <v>635</v>
      </c>
      <c r="R97" s="221" t="s">
        <v>1662</v>
      </c>
      <c r="S97" s="221" t="s">
        <v>1666</v>
      </c>
      <c r="T97" s="221">
        <v>0.80989999999999995</v>
      </c>
      <c r="U97" s="290">
        <v>159000000</v>
      </c>
      <c r="V97" s="290">
        <v>40400000000000</v>
      </c>
      <c r="W97" s="290">
        <v>153000000</v>
      </c>
      <c r="X97" s="221">
        <v>-0.35220000000000001</v>
      </c>
      <c r="Y97" s="221" t="s">
        <v>626</v>
      </c>
      <c r="Z97" s="221" t="s">
        <v>626</v>
      </c>
    </row>
    <row r="98" spans="1:26" x14ac:dyDescent="0.25">
      <c r="A98" s="221" t="s">
        <v>2521</v>
      </c>
      <c r="B98" s="221" t="s">
        <v>218</v>
      </c>
      <c r="C98" s="221">
        <v>1049.49</v>
      </c>
      <c r="D98" s="221">
        <v>0</v>
      </c>
      <c r="E98" s="221" t="s">
        <v>620</v>
      </c>
      <c r="F98" s="221">
        <v>0.23</v>
      </c>
      <c r="G98" s="221">
        <v>0</v>
      </c>
      <c r="H98" s="221">
        <v>0</v>
      </c>
      <c r="I98" s="221">
        <v>0</v>
      </c>
      <c r="J98" s="221">
        <v>7.7</v>
      </c>
      <c r="K98" s="290">
        <v>104000000000</v>
      </c>
      <c r="L98" s="221" t="s">
        <v>621</v>
      </c>
      <c r="M98" s="221">
        <v>0</v>
      </c>
      <c r="N98" s="221">
        <v>0</v>
      </c>
      <c r="O98" s="221" t="s">
        <v>624</v>
      </c>
      <c r="P98" s="221" t="s">
        <v>626</v>
      </c>
      <c r="Q98" s="221" t="s">
        <v>626</v>
      </c>
      <c r="R98" s="221" t="s">
        <v>1669</v>
      </c>
      <c r="S98" s="221" t="s">
        <v>1666</v>
      </c>
      <c r="T98" s="221">
        <v>0</v>
      </c>
      <c r="U98" s="221">
        <v>99790000</v>
      </c>
      <c r="V98" s="290">
        <v>40400000000000</v>
      </c>
      <c r="W98" s="290">
        <v>153000000</v>
      </c>
      <c r="X98" s="221">
        <v>0</v>
      </c>
      <c r="Y98" s="221" t="s">
        <v>626</v>
      </c>
      <c r="Z98" s="221" t="s">
        <v>626</v>
      </c>
    </row>
    <row r="99" spans="1:26" x14ac:dyDescent="0.25">
      <c r="A99" s="221" t="s">
        <v>1391</v>
      </c>
      <c r="B99" s="221" t="s">
        <v>218</v>
      </c>
      <c r="C99" s="221">
        <v>1052.5999999999999</v>
      </c>
      <c r="D99" s="221">
        <v>0</v>
      </c>
      <c r="E99" s="221" t="s">
        <v>620</v>
      </c>
      <c r="F99" s="221">
        <v>-0.15</v>
      </c>
      <c r="G99" s="221">
        <v>0</v>
      </c>
      <c r="H99" s="221">
        <v>0</v>
      </c>
      <c r="I99" s="221">
        <v>0</v>
      </c>
      <c r="J99" s="221">
        <v>10.58</v>
      </c>
      <c r="K99" s="290">
        <v>52700000000</v>
      </c>
      <c r="L99" s="221" t="s">
        <v>621</v>
      </c>
      <c r="M99" s="221">
        <v>0</v>
      </c>
      <c r="N99" s="221">
        <v>0</v>
      </c>
      <c r="O99" s="221" t="s">
        <v>624</v>
      </c>
      <c r="P99" s="221" t="s">
        <v>626</v>
      </c>
      <c r="Q99" s="221" t="s">
        <v>626</v>
      </c>
      <c r="R99" s="221" t="s">
        <v>1669</v>
      </c>
      <c r="S99" s="221" t="s">
        <v>1666</v>
      </c>
      <c r="T99" s="221">
        <v>0</v>
      </c>
      <c r="U99" s="221">
        <v>50000000</v>
      </c>
      <c r="V99" s="290">
        <v>40400000000000</v>
      </c>
      <c r="W99" s="290">
        <v>153000000</v>
      </c>
      <c r="X99" s="221">
        <v>0</v>
      </c>
      <c r="Y99" s="221" t="s">
        <v>626</v>
      </c>
      <c r="Z99" s="221" t="s">
        <v>626</v>
      </c>
    </row>
    <row r="100" spans="1:26" x14ac:dyDescent="0.25">
      <c r="A100" s="221" t="s">
        <v>1392</v>
      </c>
      <c r="B100" s="221" t="s">
        <v>218</v>
      </c>
      <c r="C100" s="221">
        <v>1065.18</v>
      </c>
      <c r="D100" s="221">
        <v>0</v>
      </c>
      <c r="E100" s="221" t="s">
        <v>620</v>
      </c>
      <c r="F100" s="221">
        <v>-0.38</v>
      </c>
      <c r="G100" s="221">
        <v>0</v>
      </c>
      <c r="H100" s="221">
        <v>0</v>
      </c>
      <c r="I100" s="221">
        <v>0</v>
      </c>
      <c r="J100" s="221">
        <v>10.66</v>
      </c>
      <c r="K100" s="290">
        <v>53500000000</v>
      </c>
      <c r="L100" s="221" t="s">
        <v>621</v>
      </c>
      <c r="M100" s="221">
        <v>0</v>
      </c>
      <c r="N100" s="221">
        <v>0</v>
      </c>
      <c r="O100" s="221" t="s">
        <v>624</v>
      </c>
      <c r="P100" s="221" t="s">
        <v>626</v>
      </c>
      <c r="Q100" s="221" t="s">
        <v>626</v>
      </c>
      <c r="R100" s="221" t="s">
        <v>1669</v>
      </c>
      <c r="S100" s="221" t="s">
        <v>1666</v>
      </c>
      <c r="T100" s="221">
        <v>0</v>
      </c>
      <c r="U100" s="221">
        <v>50000000</v>
      </c>
      <c r="V100" s="290">
        <v>40400000000000</v>
      </c>
      <c r="W100" s="290">
        <v>153000000</v>
      </c>
      <c r="X100" s="221">
        <v>0</v>
      </c>
      <c r="Y100" s="221" t="s">
        <v>626</v>
      </c>
      <c r="Z100" s="221" t="s">
        <v>626</v>
      </c>
    </row>
    <row r="101" spans="1:26" x14ac:dyDescent="0.25">
      <c r="A101" s="221" t="s">
        <v>1847</v>
      </c>
      <c r="B101" s="221" t="s">
        <v>218</v>
      </c>
      <c r="C101" s="221">
        <v>3386.5459999999998</v>
      </c>
      <c r="D101" s="221">
        <v>-1.1478999999999999</v>
      </c>
      <c r="E101" s="221" t="s">
        <v>620</v>
      </c>
      <c r="F101" s="221">
        <v>1.8940999999999999</v>
      </c>
      <c r="G101" s="221">
        <v>9.8533000000000008</v>
      </c>
      <c r="H101" s="221">
        <v>-3.7170000000000001</v>
      </c>
      <c r="I101" s="221">
        <v>-8.4928000000000008</v>
      </c>
      <c r="J101" s="221">
        <v>-8.0229999999999997</v>
      </c>
      <c r="K101" s="290">
        <v>10300000000</v>
      </c>
      <c r="L101" s="221" t="s">
        <v>621</v>
      </c>
      <c r="M101" s="221">
        <v>-12.187799999999999</v>
      </c>
      <c r="N101" s="221">
        <v>8.6248000000000005</v>
      </c>
      <c r="O101" s="221" t="s">
        <v>624</v>
      </c>
      <c r="P101" s="221" t="s">
        <v>635</v>
      </c>
      <c r="Q101" s="221" t="s">
        <v>630</v>
      </c>
      <c r="R101" s="221" t="s">
        <v>1665</v>
      </c>
      <c r="S101" s="221" t="s">
        <v>1671</v>
      </c>
      <c r="T101" s="221">
        <v>1.8940999999999999</v>
      </c>
      <c r="U101" s="221">
        <v>3110973</v>
      </c>
      <c r="V101" s="290">
        <v>40400000000000</v>
      </c>
      <c r="W101" s="290">
        <v>153000000</v>
      </c>
      <c r="X101" s="221">
        <v>-0.39529999999999998</v>
      </c>
      <c r="Y101" s="221" t="s">
        <v>625</v>
      </c>
      <c r="Z101" s="221" t="s">
        <v>635</v>
      </c>
    </row>
    <row r="102" spans="1:26" x14ac:dyDescent="0.25">
      <c r="A102" s="221" t="s">
        <v>1606</v>
      </c>
      <c r="B102" s="221" t="s">
        <v>218</v>
      </c>
      <c r="C102" s="221">
        <v>1721.96</v>
      </c>
      <c r="D102" s="221">
        <v>4.1200000000000001E-2</v>
      </c>
      <c r="E102" s="221" t="s">
        <v>620</v>
      </c>
      <c r="F102" s="221">
        <v>0.47670000000000001</v>
      </c>
      <c r="G102" s="221">
        <v>1.4080999999999999</v>
      </c>
      <c r="H102" s="221">
        <v>2.6680999999999999</v>
      </c>
      <c r="I102" s="221">
        <v>3.8056999999999999</v>
      </c>
      <c r="J102" s="221">
        <v>4.0880999999999998</v>
      </c>
      <c r="K102" s="290">
        <v>204000000000</v>
      </c>
      <c r="L102" s="221" t="s">
        <v>621</v>
      </c>
      <c r="M102" s="221">
        <v>0</v>
      </c>
      <c r="N102" s="221">
        <v>0</v>
      </c>
      <c r="O102" s="221" t="s">
        <v>624</v>
      </c>
      <c r="P102" s="221" t="s">
        <v>632</v>
      </c>
      <c r="Q102" s="221" t="s">
        <v>623</v>
      </c>
      <c r="R102" s="221" t="s">
        <v>1668</v>
      </c>
      <c r="S102" s="221" t="s">
        <v>1671</v>
      </c>
      <c r="T102" s="221">
        <v>0.47670000000000001</v>
      </c>
      <c r="U102" s="290">
        <v>119000000</v>
      </c>
      <c r="V102" s="290">
        <v>40400000000000</v>
      </c>
      <c r="W102" s="290">
        <v>153000000</v>
      </c>
      <c r="X102" s="221">
        <v>0.10059999999999999</v>
      </c>
      <c r="Y102" s="221" t="s">
        <v>626</v>
      </c>
      <c r="Z102" s="221" t="s">
        <v>626</v>
      </c>
    </row>
    <row r="103" spans="1:26" x14ac:dyDescent="0.25">
      <c r="A103" s="221" t="s">
        <v>1716</v>
      </c>
      <c r="B103" s="221" t="s">
        <v>218</v>
      </c>
      <c r="C103" s="221">
        <v>1029.5899999999999</v>
      </c>
      <c r="D103" s="221">
        <v>0</v>
      </c>
      <c r="E103" s="221" t="s">
        <v>620</v>
      </c>
      <c r="F103" s="221">
        <v>1.1299999999999999</v>
      </c>
      <c r="G103" s="221">
        <v>0</v>
      </c>
      <c r="H103" s="221">
        <v>0</v>
      </c>
      <c r="I103" s="221">
        <v>0</v>
      </c>
      <c r="J103" s="221">
        <v>9</v>
      </c>
      <c r="K103" s="290">
        <v>302000000000</v>
      </c>
      <c r="L103" s="221" t="s">
        <v>621</v>
      </c>
      <c r="M103" s="221">
        <v>0</v>
      </c>
      <c r="N103" s="221">
        <v>0</v>
      </c>
      <c r="O103" s="221" t="s">
        <v>624</v>
      </c>
      <c r="P103" s="221" t="s">
        <v>626</v>
      </c>
      <c r="Q103" s="221" t="s">
        <v>626</v>
      </c>
      <c r="R103" s="221" t="s">
        <v>1669</v>
      </c>
      <c r="S103" s="221" t="s">
        <v>1672</v>
      </c>
      <c r="T103" s="221">
        <v>0</v>
      </c>
      <c r="U103" s="290">
        <v>297000000</v>
      </c>
      <c r="V103" s="290">
        <v>40400000000000</v>
      </c>
      <c r="W103" s="290">
        <v>153000000</v>
      </c>
      <c r="X103" s="221">
        <v>0</v>
      </c>
      <c r="Y103" s="221" t="s">
        <v>626</v>
      </c>
      <c r="Z103" s="221" t="s">
        <v>626</v>
      </c>
    </row>
    <row r="104" spans="1:26" x14ac:dyDescent="0.25">
      <c r="A104" s="221" t="s">
        <v>1745</v>
      </c>
      <c r="B104" s="221" t="s">
        <v>218</v>
      </c>
      <c r="C104" s="221">
        <v>1005.55</v>
      </c>
      <c r="D104" s="221">
        <v>0</v>
      </c>
      <c r="E104" s="221" t="s">
        <v>620</v>
      </c>
      <c r="F104" s="221">
        <v>0.78</v>
      </c>
      <c r="G104" s="221">
        <v>0</v>
      </c>
      <c r="H104" s="221">
        <v>0</v>
      </c>
      <c r="I104" s="221">
        <v>0</v>
      </c>
      <c r="J104" s="221">
        <v>8.17</v>
      </c>
      <c r="K104" s="290">
        <v>95600000000</v>
      </c>
      <c r="L104" s="221" t="s">
        <v>621</v>
      </c>
      <c r="M104" s="221">
        <v>0</v>
      </c>
      <c r="N104" s="221">
        <v>0</v>
      </c>
      <c r="O104" s="221" t="s">
        <v>624</v>
      </c>
      <c r="P104" s="221" t="s">
        <v>626</v>
      </c>
      <c r="Q104" s="221" t="s">
        <v>626</v>
      </c>
      <c r="R104" s="221" t="s">
        <v>1669</v>
      </c>
      <c r="S104" s="221" t="s">
        <v>1672</v>
      </c>
      <c r="T104" s="221">
        <v>0</v>
      </c>
      <c r="U104" s="221">
        <v>95776806</v>
      </c>
      <c r="V104" s="290">
        <v>40400000000000</v>
      </c>
      <c r="W104" s="290">
        <v>153000000</v>
      </c>
      <c r="X104" s="221">
        <v>0</v>
      </c>
      <c r="Y104" s="221" t="s">
        <v>626</v>
      </c>
      <c r="Z104" s="221" t="s">
        <v>626</v>
      </c>
    </row>
    <row r="105" spans="1:26" x14ac:dyDescent="0.25">
      <c r="A105" s="221" t="s">
        <v>1717</v>
      </c>
      <c r="B105" s="221" t="s">
        <v>218</v>
      </c>
      <c r="C105" s="221">
        <v>1040.54</v>
      </c>
      <c r="D105" s="221">
        <v>0</v>
      </c>
      <c r="E105" s="221" t="s">
        <v>620</v>
      </c>
      <c r="F105" s="221">
        <v>0.98</v>
      </c>
      <c r="G105" s="221">
        <v>0</v>
      </c>
      <c r="H105" s="221">
        <v>0</v>
      </c>
      <c r="I105" s="221">
        <v>0</v>
      </c>
      <c r="J105" s="221">
        <v>7.62</v>
      </c>
      <c r="K105" s="290">
        <v>245000000000</v>
      </c>
      <c r="L105" s="221" t="s">
        <v>621</v>
      </c>
      <c r="M105" s="221">
        <v>0</v>
      </c>
      <c r="N105" s="221">
        <v>0</v>
      </c>
      <c r="O105" s="221" t="s">
        <v>624</v>
      </c>
      <c r="P105" s="221" t="s">
        <v>626</v>
      </c>
      <c r="Q105" s="221" t="s">
        <v>626</v>
      </c>
      <c r="R105" s="221" t="s">
        <v>1669</v>
      </c>
      <c r="S105" s="221" t="s">
        <v>1672</v>
      </c>
      <c r="T105" s="221">
        <v>0</v>
      </c>
      <c r="U105" s="290">
        <v>237000000</v>
      </c>
      <c r="V105" s="290">
        <v>40400000000000</v>
      </c>
      <c r="W105" s="290">
        <v>153000000</v>
      </c>
      <c r="X105" s="221">
        <v>0</v>
      </c>
      <c r="Y105" s="221" t="s">
        <v>626</v>
      </c>
      <c r="Z105" s="221" t="s">
        <v>626</v>
      </c>
    </row>
    <row r="106" spans="1:26" x14ac:dyDescent="0.25">
      <c r="A106" s="221" t="s">
        <v>1959</v>
      </c>
      <c r="B106" s="221" t="s">
        <v>218</v>
      </c>
      <c r="C106" s="221">
        <v>1057.6600000000001</v>
      </c>
      <c r="D106" s="221">
        <v>0</v>
      </c>
      <c r="E106" s="221" t="s">
        <v>620</v>
      </c>
      <c r="F106" s="221">
        <v>1.1399999999999999</v>
      </c>
      <c r="G106" s="221">
        <v>0</v>
      </c>
      <c r="H106" s="221">
        <v>0</v>
      </c>
      <c r="I106" s="221">
        <v>0</v>
      </c>
      <c r="J106" s="221">
        <v>10.79</v>
      </c>
      <c r="K106" s="290">
        <v>106000000000</v>
      </c>
      <c r="L106" s="221" t="s">
        <v>621</v>
      </c>
      <c r="M106" s="221">
        <v>0</v>
      </c>
      <c r="N106" s="221">
        <v>0</v>
      </c>
      <c r="O106" s="221" t="s">
        <v>624</v>
      </c>
      <c r="P106" s="221" t="s">
        <v>626</v>
      </c>
      <c r="Q106" s="221" t="s">
        <v>626</v>
      </c>
      <c r="R106" s="221" t="s">
        <v>1669</v>
      </c>
      <c r="S106" s="221" t="s">
        <v>1672</v>
      </c>
      <c r="T106" s="221">
        <v>0</v>
      </c>
      <c r="U106" s="290">
        <v>102000000</v>
      </c>
      <c r="V106" s="290">
        <v>40400000000000</v>
      </c>
      <c r="W106" s="290">
        <v>153000000</v>
      </c>
      <c r="X106" s="221">
        <v>0</v>
      </c>
      <c r="Y106" s="221" t="s">
        <v>626</v>
      </c>
      <c r="Z106" s="221" t="s">
        <v>626</v>
      </c>
    </row>
    <row r="107" spans="1:26" x14ac:dyDescent="0.25">
      <c r="A107" s="221" t="s">
        <v>2637</v>
      </c>
      <c r="B107" s="221" t="s">
        <v>218</v>
      </c>
      <c r="C107" s="221">
        <v>1011.28</v>
      </c>
      <c r="D107" s="221">
        <v>0</v>
      </c>
      <c r="E107" s="221" t="s">
        <v>620</v>
      </c>
      <c r="F107" s="221">
        <v>0</v>
      </c>
      <c r="G107" s="221">
        <v>0</v>
      </c>
      <c r="H107" s="221">
        <v>0</v>
      </c>
      <c r="I107" s="221">
        <v>0</v>
      </c>
      <c r="J107" s="221">
        <v>0</v>
      </c>
      <c r="K107" s="221">
        <v>0</v>
      </c>
      <c r="L107" s="221" t="s">
        <v>621</v>
      </c>
      <c r="M107" s="221">
        <v>0</v>
      </c>
      <c r="N107" s="221">
        <v>0</v>
      </c>
      <c r="O107" s="221" t="s">
        <v>624</v>
      </c>
      <c r="P107" s="221" t="s">
        <v>626</v>
      </c>
      <c r="Q107" s="221" t="s">
        <v>626</v>
      </c>
      <c r="R107" s="221" t="s">
        <v>1669</v>
      </c>
      <c r="S107" s="221" t="s">
        <v>1672</v>
      </c>
      <c r="T107" s="221">
        <v>0</v>
      </c>
      <c r="U107" s="221">
        <v>0</v>
      </c>
      <c r="V107" s="290">
        <v>40400000000000</v>
      </c>
      <c r="W107" s="290">
        <v>153000000</v>
      </c>
      <c r="X107" s="221">
        <v>0</v>
      </c>
      <c r="Y107" s="221" t="s">
        <v>626</v>
      </c>
      <c r="Z107" s="221" t="s">
        <v>626</v>
      </c>
    </row>
    <row r="108" spans="1:26" x14ac:dyDescent="0.25">
      <c r="A108" s="221" t="s">
        <v>2095</v>
      </c>
      <c r="B108" s="221" t="s">
        <v>218</v>
      </c>
      <c r="C108" s="221">
        <v>1060.0899999999999</v>
      </c>
      <c r="D108" s="221">
        <v>0</v>
      </c>
      <c r="E108" s="221" t="s">
        <v>620</v>
      </c>
      <c r="F108" s="221">
        <v>1.86</v>
      </c>
      <c r="G108" s="221">
        <v>0</v>
      </c>
      <c r="H108" s="221">
        <v>0</v>
      </c>
      <c r="I108" s="221">
        <v>0</v>
      </c>
      <c r="J108" s="221">
        <v>10.49</v>
      </c>
      <c r="K108" s="290">
        <v>520000000000</v>
      </c>
      <c r="L108" s="221" t="s">
        <v>621</v>
      </c>
      <c r="M108" s="221">
        <v>0</v>
      </c>
      <c r="N108" s="221">
        <v>0</v>
      </c>
      <c r="O108" s="221" t="s">
        <v>624</v>
      </c>
      <c r="P108" s="221" t="s">
        <v>626</v>
      </c>
      <c r="Q108" s="221" t="s">
        <v>626</v>
      </c>
      <c r="R108" s="221" t="s">
        <v>1669</v>
      </c>
      <c r="S108" s="221" t="s">
        <v>1672</v>
      </c>
      <c r="T108" s="221">
        <v>0</v>
      </c>
      <c r="U108" s="290">
        <v>500000000</v>
      </c>
      <c r="V108" s="290">
        <v>40400000000000</v>
      </c>
      <c r="W108" s="290">
        <v>153000000</v>
      </c>
      <c r="X108" s="221">
        <v>0</v>
      </c>
      <c r="Y108" s="221" t="s">
        <v>626</v>
      </c>
      <c r="Z108" s="221" t="s">
        <v>626</v>
      </c>
    </row>
    <row r="109" spans="1:26" x14ac:dyDescent="0.25">
      <c r="A109" s="221" t="s">
        <v>2185</v>
      </c>
      <c r="B109" s="221" t="s">
        <v>218</v>
      </c>
      <c r="C109" s="221">
        <v>1034.623</v>
      </c>
      <c r="D109" s="221">
        <v>0</v>
      </c>
      <c r="E109" s="221" t="s">
        <v>620</v>
      </c>
      <c r="F109" s="221">
        <v>-0.73</v>
      </c>
      <c r="G109" s="221">
        <v>0</v>
      </c>
      <c r="H109" s="221">
        <v>0</v>
      </c>
      <c r="I109" s="221">
        <v>0</v>
      </c>
      <c r="J109" s="221">
        <v>0</v>
      </c>
      <c r="K109" s="290">
        <v>16800000000</v>
      </c>
      <c r="L109" s="221" t="s">
        <v>621</v>
      </c>
      <c r="M109" s="221">
        <v>0</v>
      </c>
      <c r="N109" s="221">
        <v>0</v>
      </c>
      <c r="O109" s="221" t="s">
        <v>624</v>
      </c>
      <c r="P109" s="221" t="s">
        <v>626</v>
      </c>
      <c r="Q109" s="221" t="s">
        <v>626</v>
      </c>
      <c r="R109" s="221" t="s">
        <v>1669</v>
      </c>
      <c r="S109" s="221" t="s">
        <v>1672</v>
      </c>
      <c r="T109" s="221">
        <v>0</v>
      </c>
      <c r="U109" s="221">
        <v>16075050</v>
      </c>
      <c r="V109" s="290">
        <v>40400000000000</v>
      </c>
      <c r="W109" s="290">
        <v>153000000</v>
      </c>
      <c r="X109" s="221">
        <v>0</v>
      </c>
      <c r="Y109" s="221" t="s">
        <v>626</v>
      </c>
      <c r="Z109" s="221" t="s">
        <v>626</v>
      </c>
    </row>
    <row r="110" spans="1:26" x14ac:dyDescent="0.25">
      <c r="A110" s="221" t="s">
        <v>2297</v>
      </c>
      <c r="B110" s="221" t="s">
        <v>218</v>
      </c>
      <c r="C110" s="221">
        <v>1034.23</v>
      </c>
      <c r="D110" s="221">
        <v>0</v>
      </c>
      <c r="E110" s="221" t="s">
        <v>620</v>
      </c>
      <c r="F110" s="221">
        <v>-1.51</v>
      </c>
      <c r="G110" s="221">
        <v>0</v>
      </c>
      <c r="H110" s="221">
        <v>0</v>
      </c>
      <c r="I110" s="221">
        <v>0</v>
      </c>
      <c r="J110" s="221">
        <v>0</v>
      </c>
      <c r="K110" s="290">
        <v>75000000000</v>
      </c>
      <c r="L110" s="221" t="s">
        <v>621</v>
      </c>
      <c r="M110" s="221">
        <v>0</v>
      </c>
      <c r="N110" s="221">
        <v>0</v>
      </c>
      <c r="O110" s="221" t="s">
        <v>624</v>
      </c>
      <c r="P110" s="221" t="s">
        <v>626</v>
      </c>
      <c r="Q110" s="221" t="s">
        <v>626</v>
      </c>
      <c r="R110" s="221" t="s">
        <v>1669</v>
      </c>
      <c r="S110" s="221" t="s">
        <v>1672</v>
      </c>
      <c r="T110" s="221">
        <v>0</v>
      </c>
      <c r="U110" s="221">
        <v>70010000</v>
      </c>
      <c r="V110" s="290">
        <v>40400000000000</v>
      </c>
      <c r="W110" s="290">
        <v>153000000</v>
      </c>
      <c r="X110" s="221">
        <v>0</v>
      </c>
      <c r="Y110" s="221" t="s">
        <v>626</v>
      </c>
      <c r="Z110" s="221" t="s">
        <v>626</v>
      </c>
    </row>
    <row r="111" spans="1:26" x14ac:dyDescent="0.25">
      <c r="A111" s="221" t="s">
        <v>2522</v>
      </c>
      <c r="B111" s="221" t="s">
        <v>218</v>
      </c>
      <c r="C111" s="221">
        <v>1010.94</v>
      </c>
      <c r="D111" s="221">
        <v>0</v>
      </c>
      <c r="E111" s="221" t="s">
        <v>620</v>
      </c>
      <c r="F111" s="221">
        <v>0.52</v>
      </c>
      <c r="G111" s="221">
        <v>0</v>
      </c>
      <c r="H111" s="221">
        <v>0</v>
      </c>
      <c r="I111" s="221">
        <v>0</v>
      </c>
      <c r="J111" s="221">
        <v>0</v>
      </c>
      <c r="K111" s="290">
        <v>302000000000</v>
      </c>
      <c r="L111" s="221" t="s">
        <v>621</v>
      </c>
      <c r="M111" s="221">
        <v>0</v>
      </c>
      <c r="N111" s="221">
        <v>0</v>
      </c>
      <c r="O111" s="221" t="s">
        <v>624</v>
      </c>
      <c r="P111" s="221" t="s">
        <v>626</v>
      </c>
      <c r="Q111" s="221" t="s">
        <v>626</v>
      </c>
      <c r="R111" s="221" t="s">
        <v>1669</v>
      </c>
      <c r="S111" s="221" t="s">
        <v>1672</v>
      </c>
      <c r="T111" s="221">
        <v>0</v>
      </c>
      <c r="U111" s="290">
        <v>300000000</v>
      </c>
      <c r="V111" s="290">
        <v>40400000000000</v>
      </c>
      <c r="W111" s="290">
        <v>153000000</v>
      </c>
      <c r="X111" s="221">
        <v>0</v>
      </c>
      <c r="Y111" s="221" t="s">
        <v>626</v>
      </c>
      <c r="Z111" s="221" t="s">
        <v>626</v>
      </c>
    </row>
    <row r="112" spans="1:26" x14ac:dyDescent="0.25">
      <c r="A112" s="221" t="s">
        <v>1546</v>
      </c>
      <c r="B112" s="221" t="s">
        <v>218</v>
      </c>
      <c r="C112" s="221">
        <v>1024.28</v>
      </c>
      <c r="D112" s="221">
        <v>0</v>
      </c>
      <c r="E112" s="221" t="s">
        <v>620</v>
      </c>
      <c r="F112" s="221">
        <v>0.67</v>
      </c>
      <c r="G112" s="221">
        <v>0</v>
      </c>
      <c r="H112" s="221">
        <v>0</v>
      </c>
      <c r="I112" s="221">
        <v>0</v>
      </c>
      <c r="J112" s="221">
        <v>9.7899999999999991</v>
      </c>
      <c r="K112" s="290">
        <v>170000000000</v>
      </c>
      <c r="L112" s="221" t="s">
        <v>621</v>
      </c>
      <c r="M112" s="221">
        <v>0</v>
      </c>
      <c r="N112" s="221">
        <v>0</v>
      </c>
      <c r="O112" s="221" t="s">
        <v>624</v>
      </c>
      <c r="P112" s="221" t="s">
        <v>626</v>
      </c>
      <c r="Q112" s="221" t="s">
        <v>626</v>
      </c>
      <c r="R112" s="221" t="s">
        <v>1669</v>
      </c>
      <c r="S112" s="221" t="s">
        <v>1663</v>
      </c>
      <c r="T112" s="221">
        <v>0</v>
      </c>
      <c r="U112" s="290">
        <v>167000000</v>
      </c>
      <c r="V112" s="290">
        <v>40400000000000</v>
      </c>
      <c r="W112" s="290">
        <v>153000000</v>
      </c>
      <c r="X112" s="221">
        <v>0</v>
      </c>
      <c r="Y112" s="221" t="s">
        <v>626</v>
      </c>
      <c r="Z112" s="221" t="s">
        <v>626</v>
      </c>
    </row>
    <row r="113" spans="1:26" x14ac:dyDescent="0.25">
      <c r="A113" s="221" t="s">
        <v>1585</v>
      </c>
      <c r="B113" s="221" t="s">
        <v>218</v>
      </c>
      <c r="C113" s="221">
        <v>1013.74</v>
      </c>
      <c r="D113" s="221">
        <v>0</v>
      </c>
      <c r="E113" s="221" t="s">
        <v>620</v>
      </c>
      <c r="F113" s="221">
        <v>0.28999999999999998</v>
      </c>
      <c r="G113" s="221">
        <v>0</v>
      </c>
      <c r="H113" s="221">
        <v>0</v>
      </c>
      <c r="I113" s="221">
        <v>0</v>
      </c>
      <c r="J113" s="221">
        <v>7.33</v>
      </c>
      <c r="K113" s="290">
        <v>219000000000</v>
      </c>
      <c r="L113" s="221" t="s">
        <v>621</v>
      </c>
      <c r="M113" s="221">
        <v>0</v>
      </c>
      <c r="N113" s="221">
        <v>0</v>
      </c>
      <c r="O113" s="221" t="s">
        <v>624</v>
      </c>
      <c r="P113" s="221" t="s">
        <v>626</v>
      </c>
      <c r="Q113" s="221" t="s">
        <v>626</v>
      </c>
      <c r="R113" s="221" t="s">
        <v>1669</v>
      </c>
      <c r="S113" s="221" t="s">
        <v>1663</v>
      </c>
      <c r="T113" s="221">
        <v>0</v>
      </c>
      <c r="U113" s="290">
        <v>216000000</v>
      </c>
      <c r="V113" s="290">
        <v>40400000000000</v>
      </c>
      <c r="W113" s="290">
        <v>153000000</v>
      </c>
      <c r="X113" s="221">
        <v>0</v>
      </c>
      <c r="Y113" s="221" t="s">
        <v>626</v>
      </c>
      <c r="Z113" s="221" t="s">
        <v>626</v>
      </c>
    </row>
    <row r="114" spans="1:26" x14ac:dyDescent="0.25">
      <c r="A114" s="221" t="s">
        <v>1718</v>
      </c>
      <c r="B114" s="221" t="s">
        <v>218</v>
      </c>
      <c r="C114" s="221">
        <v>1004.8</v>
      </c>
      <c r="D114" s="221">
        <v>0</v>
      </c>
      <c r="E114" s="221" t="s">
        <v>620</v>
      </c>
      <c r="F114" s="221">
        <v>0.31</v>
      </c>
      <c r="G114" s="221">
        <v>0</v>
      </c>
      <c r="H114" s="221">
        <v>0</v>
      </c>
      <c r="I114" s="221">
        <v>0</v>
      </c>
      <c r="J114" s="221">
        <v>8.6999999999999993</v>
      </c>
      <c r="K114" s="290">
        <v>70100000000</v>
      </c>
      <c r="L114" s="221" t="s">
        <v>621</v>
      </c>
      <c r="M114" s="221">
        <v>0</v>
      </c>
      <c r="N114" s="221">
        <v>0</v>
      </c>
      <c r="O114" s="221" t="s">
        <v>624</v>
      </c>
      <c r="P114" s="221" t="s">
        <v>626</v>
      </c>
      <c r="Q114" s="221" t="s">
        <v>626</v>
      </c>
      <c r="R114" s="221" t="s">
        <v>1669</v>
      </c>
      <c r="S114" s="221" t="s">
        <v>1663</v>
      </c>
      <c r="T114" s="221">
        <v>0</v>
      </c>
      <c r="U114" s="221">
        <v>68850000</v>
      </c>
      <c r="V114" s="290">
        <v>40400000000000</v>
      </c>
      <c r="W114" s="290">
        <v>153000000</v>
      </c>
      <c r="X114" s="221">
        <v>0</v>
      </c>
      <c r="Y114" s="221" t="s">
        <v>626</v>
      </c>
      <c r="Z114" s="221" t="s">
        <v>626</v>
      </c>
    </row>
    <row r="115" spans="1:26" x14ac:dyDescent="0.25">
      <c r="A115" s="221" t="s">
        <v>2523</v>
      </c>
      <c r="B115" s="221" t="s">
        <v>218</v>
      </c>
      <c r="C115" s="221">
        <v>1029.8499999999999</v>
      </c>
      <c r="D115" s="221">
        <v>0</v>
      </c>
      <c r="E115" s="221" t="s">
        <v>620</v>
      </c>
      <c r="F115" s="221">
        <v>7.0000000000000007E-2</v>
      </c>
      <c r="G115" s="221">
        <v>0</v>
      </c>
      <c r="H115" s="221">
        <v>0</v>
      </c>
      <c r="I115" s="221">
        <v>0</v>
      </c>
      <c r="J115" s="221">
        <v>8.17</v>
      </c>
      <c r="K115" s="290">
        <v>142000000000</v>
      </c>
      <c r="L115" s="221" t="s">
        <v>621</v>
      </c>
      <c r="M115" s="221">
        <v>0</v>
      </c>
      <c r="N115" s="221">
        <v>0</v>
      </c>
      <c r="O115" s="221" t="s">
        <v>624</v>
      </c>
      <c r="P115" s="221" t="s">
        <v>626</v>
      </c>
      <c r="Q115" s="221" t="s">
        <v>626</v>
      </c>
      <c r="R115" s="221" t="s">
        <v>1669</v>
      </c>
      <c r="S115" s="221" t="s">
        <v>1663</v>
      </c>
      <c r="T115" s="221">
        <v>0</v>
      </c>
      <c r="U115" s="290">
        <v>138000000</v>
      </c>
      <c r="V115" s="290">
        <v>40400000000000</v>
      </c>
      <c r="W115" s="290">
        <v>153000000</v>
      </c>
      <c r="X115" s="221">
        <v>0</v>
      </c>
      <c r="Y115" s="221" t="s">
        <v>626</v>
      </c>
      <c r="Z115" s="221" t="s">
        <v>626</v>
      </c>
    </row>
    <row r="116" spans="1:26" x14ac:dyDescent="0.25">
      <c r="A116" s="221" t="s">
        <v>1345</v>
      </c>
      <c r="B116" s="221" t="s">
        <v>218</v>
      </c>
      <c r="C116" s="221">
        <v>1081.56</v>
      </c>
      <c r="D116" s="221">
        <v>0</v>
      </c>
      <c r="E116" s="221" t="s">
        <v>620</v>
      </c>
      <c r="F116" s="221">
        <v>3.16</v>
      </c>
      <c r="G116" s="221">
        <v>0</v>
      </c>
      <c r="H116" s="221">
        <v>0</v>
      </c>
      <c r="I116" s="221">
        <v>0</v>
      </c>
      <c r="J116" s="221">
        <v>13.73</v>
      </c>
      <c r="K116" s="290">
        <v>121000000000</v>
      </c>
      <c r="L116" s="221" t="s">
        <v>621</v>
      </c>
      <c r="M116" s="221">
        <v>0</v>
      </c>
      <c r="N116" s="221">
        <v>0</v>
      </c>
      <c r="O116" s="221" t="s">
        <v>624</v>
      </c>
      <c r="P116" s="221" t="s">
        <v>626</v>
      </c>
      <c r="Q116" s="221" t="s">
        <v>626</v>
      </c>
      <c r="R116" s="221" t="s">
        <v>1669</v>
      </c>
      <c r="S116" s="221" t="s">
        <v>1663</v>
      </c>
      <c r="T116" s="221">
        <v>0</v>
      </c>
      <c r="U116" s="290">
        <v>116000000</v>
      </c>
      <c r="V116" s="290">
        <v>40400000000000</v>
      </c>
      <c r="W116" s="290">
        <v>153000000</v>
      </c>
      <c r="X116" s="221">
        <v>0</v>
      </c>
      <c r="Y116" s="221" t="s">
        <v>626</v>
      </c>
      <c r="Z116" s="221" t="s">
        <v>626</v>
      </c>
    </row>
    <row r="117" spans="1:26" x14ac:dyDescent="0.25">
      <c r="A117" s="221" t="s">
        <v>1502</v>
      </c>
      <c r="B117" s="221" t="s">
        <v>218</v>
      </c>
      <c r="C117" s="221">
        <v>1019.77</v>
      </c>
      <c r="D117" s="221">
        <v>0</v>
      </c>
      <c r="E117" s="221" t="s">
        <v>620</v>
      </c>
      <c r="F117" s="221">
        <v>0.43</v>
      </c>
      <c r="G117" s="221">
        <v>0</v>
      </c>
      <c r="H117" s="221">
        <v>0</v>
      </c>
      <c r="I117" s="221">
        <v>0</v>
      </c>
      <c r="J117" s="221">
        <v>8.7799999999999994</v>
      </c>
      <c r="K117" s="290">
        <v>374000000000</v>
      </c>
      <c r="L117" s="221" t="s">
        <v>621</v>
      </c>
      <c r="M117" s="221">
        <v>0</v>
      </c>
      <c r="N117" s="221">
        <v>0</v>
      </c>
      <c r="O117" s="221" t="s">
        <v>624</v>
      </c>
      <c r="P117" s="221" t="s">
        <v>626</v>
      </c>
      <c r="Q117" s="221" t="s">
        <v>626</v>
      </c>
      <c r="R117" s="221" t="s">
        <v>1669</v>
      </c>
      <c r="S117" s="221" t="s">
        <v>1663</v>
      </c>
      <c r="T117" s="221">
        <v>0</v>
      </c>
      <c r="U117" s="290">
        <v>369000000</v>
      </c>
      <c r="V117" s="290">
        <v>40400000000000</v>
      </c>
      <c r="W117" s="290">
        <v>153000000</v>
      </c>
      <c r="X117" s="221">
        <v>0</v>
      </c>
      <c r="Y117" s="221" t="s">
        <v>626</v>
      </c>
      <c r="Z117" s="221" t="s">
        <v>626</v>
      </c>
    </row>
    <row r="118" spans="1:26" x14ac:dyDescent="0.25">
      <c r="A118" s="221" t="s">
        <v>1683</v>
      </c>
      <c r="B118" s="221" t="s">
        <v>218</v>
      </c>
      <c r="C118" s="221">
        <v>1.009517</v>
      </c>
      <c r="D118" s="221">
        <v>0</v>
      </c>
      <c r="E118" s="221" t="s">
        <v>636</v>
      </c>
      <c r="F118" s="221">
        <v>0.43</v>
      </c>
      <c r="G118" s="221">
        <v>0</v>
      </c>
      <c r="H118" s="221">
        <v>0</v>
      </c>
      <c r="I118" s="221">
        <v>0</v>
      </c>
      <c r="J118" s="221">
        <v>1.1200000000000001</v>
      </c>
      <c r="K118" s="221">
        <v>13784490</v>
      </c>
      <c r="L118" s="221" t="s">
        <v>621</v>
      </c>
      <c r="M118" s="221">
        <v>0</v>
      </c>
      <c r="N118" s="221">
        <v>0</v>
      </c>
      <c r="O118" s="221" t="s">
        <v>624</v>
      </c>
      <c r="P118" s="221" t="s">
        <v>626</v>
      </c>
      <c r="Q118" s="221" t="s">
        <v>626</v>
      </c>
      <c r="R118" s="221" t="s">
        <v>1669</v>
      </c>
      <c r="S118" s="221" t="s">
        <v>1663</v>
      </c>
      <c r="T118" s="221">
        <v>0</v>
      </c>
      <c r="U118" s="221">
        <v>13713000</v>
      </c>
      <c r="V118" s="290">
        <v>40400000000000</v>
      </c>
      <c r="W118" s="290">
        <v>153000000</v>
      </c>
      <c r="X118" s="221">
        <v>0</v>
      </c>
      <c r="Y118" s="221" t="s">
        <v>626</v>
      </c>
      <c r="Z118" s="221" t="s">
        <v>626</v>
      </c>
    </row>
    <row r="119" spans="1:26" x14ac:dyDescent="0.25">
      <c r="A119" s="221" t="s">
        <v>1762</v>
      </c>
      <c r="B119" s="221" t="s">
        <v>218</v>
      </c>
      <c r="C119" s="221">
        <v>1.0061070000000001</v>
      </c>
      <c r="D119" s="221">
        <v>0</v>
      </c>
      <c r="E119" s="221" t="s">
        <v>636</v>
      </c>
      <c r="F119" s="221">
        <v>0.46</v>
      </c>
      <c r="G119" s="221">
        <v>0</v>
      </c>
      <c r="H119" s="221">
        <v>0</v>
      </c>
      <c r="I119" s="221">
        <v>0</v>
      </c>
      <c r="J119" s="221">
        <v>5.19</v>
      </c>
      <c r="K119" s="221">
        <v>4147393</v>
      </c>
      <c r="L119" s="221" t="s">
        <v>621</v>
      </c>
      <c r="M119" s="221">
        <v>0</v>
      </c>
      <c r="N119" s="221">
        <v>0</v>
      </c>
      <c r="O119" s="221" t="s">
        <v>624</v>
      </c>
      <c r="P119" s="221" t="s">
        <v>626</v>
      </c>
      <c r="Q119" s="221" t="s">
        <v>626</v>
      </c>
      <c r="R119" s="221" t="s">
        <v>1669</v>
      </c>
      <c r="S119" s="221" t="s">
        <v>1663</v>
      </c>
      <c r="T119" s="221">
        <v>0</v>
      </c>
      <c r="U119" s="221">
        <v>4141000</v>
      </c>
      <c r="V119" s="290">
        <v>40400000000000</v>
      </c>
      <c r="W119" s="290">
        <v>153000000</v>
      </c>
      <c r="X119" s="221">
        <v>0</v>
      </c>
      <c r="Y119" s="221" t="s">
        <v>626</v>
      </c>
      <c r="Z119" s="221" t="s">
        <v>626</v>
      </c>
    </row>
    <row r="120" spans="1:26" x14ac:dyDescent="0.25">
      <c r="A120" s="221" t="s">
        <v>2524</v>
      </c>
      <c r="B120" s="221" t="s">
        <v>218</v>
      </c>
      <c r="C120" s="221">
        <v>1.0565819999999999</v>
      </c>
      <c r="D120" s="221">
        <v>0</v>
      </c>
      <c r="E120" s="221" t="s">
        <v>636</v>
      </c>
      <c r="F120" s="221">
        <v>0.44</v>
      </c>
      <c r="G120" s="221">
        <v>0</v>
      </c>
      <c r="H120" s="221">
        <v>0</v>
      </c>
      <c r="I120" s="221">
        <v>0</v>
      </c>
      <c r="J120" s="221">
        <v>5.07</v>
      </c>
      <c r="K120" s="221">
        <v>3450309</v>
      </c>
      <c r="L120" s="221" t="s">
        <v>621</v>
      </c>
      <c r="M120" s="221">
        <v>0</v>
      </c>
      <c r="N120" s="221">
        <v>0</v>
      </c>
      <c r="O120" s="221" t="s">
        <v>624</v>
      </c>
      <c r="P120" s="221" t="s">
        <v>626</v>
      </c>
      <c r="Q120" s="221" t="s">
        <v>626</v>
      </c>
      <c r="R120" s="221" t="s">
        <v>1669</v>
      </c>
      <c r="S120" s="221" t="s">
        <v>1663</v>
      </c>
      <c r="T120" s="221">
        <v>0</v>
      </c>
      <c r="U120" s="221">
        <v>3280000</v>
      </c>
      <c r="V120" s="290">
        <v>40400000000000</v>
      </c>
      <c r="W120" s="290">
        <v>153000000</v>
      </c>
      <c r="X120" s="221">
        <v>0</v>
      </c>
      <c r="Y120" s="221" t="s">
        <v>626</v>
      </c>
      <c r="Z120" s="221" t="s">
        <v>626</v>
      </c>
    </row>
    <row r="121" spans="1:26" x14ac:dyDescent="0.25">
      <c r="A121" s="221" t="s">
        <v>1136</v>
      </c>
      <c r="B121" s="221" t="s">
        <v>218</v>
      </c>
      <c r="C121" s="221">
        <v>1102.8</v>
      </c>
      <c r="D121" s="221">
        <v>0</v>
      </c>
      <c r="E121" s="221" t="s">
        <v>620</v>
      </c>
      <c r="F121" s="221">
        <v>0.49</v>
      </c>
      <c r="G121" s="221">
        <v>0</v>
      </c>
      <c r="H121" s="221">
        <v>0</v>
      </c>
      <c r="I121" s="221">
        <v>0</v>
      </c>
      <c r="J121" s="221">
        <v>5.84</v>
      </c>
      <c r="K121" s="290">
        <v>221000000000</v>
      </c>
      <c r="L121" s="221" t="s">
        <v>621</v>
      </c>
      <c r="M121" s="221">
        <v>0</v>
      </c>
      <c r="N121" s="221">
        <v>0</v>
      </c>
      <c r="O121" s="221" t="s">
        <v>624</v>
      </c>
      <c r="P121" s="221" t="s">
        <v>626</v>
      </c>
      <c r="Q121" s="221" t="s">
        <v>626</v>
      </c>
      <c r="R121" s="221" t="s">
        <v>1669</v>
      </c>
      <c r="S121" s="221" t="s">
        <v>1666</v>
      </c>
      <c r="T121" s="221">
        <v>0</v>
      </c>
      <c r="U121" s="290">
        <v>200000000</v>
      </c>
      <c r="V121" s="290">
        <v>40400000000000</v>
      </c>
      <c r="W121" s="290">
        <v>153000000</v>
      </c>
      <c r="X121" s="221">
        <v>0</v>
      </c>
      <c r="Y121" s="221" t="s">
        <v>626</v>
      </c>
      <c r="Z121" s="221" t="s">
        <v>626</v>
      </c>
    </row>
    <row r="122" spans="1:26" x14ac:dyDescent="0.25">
      <c r="A122" s="221" t="s">
        <v>1137</v>
      </c>
      <c r="B122" s="221" t="s">
        <v>218</v>
      </c>
      <c r="C122" s="221">
        <v>1103.21</v>
      </c>
      <c r="D122" s="221">
        <v>0</v>
      </c>
      <c r="E122" s="221" t="s">
        <v>620</v>
      </c>
      <c r="F122" s="221">
        <v>0.49</v>
      </c>
      <c r="G122" s="221">
        <v>0</v>
      </c>
      <c r="H122" s="221">
        <v>0</v>
      </c>
      <c r="I122" s="221">
        <v>0</v>
      </c>
      <c r="J122" s="221">
        <v>5.83</v>
      </c>
      <c r="K122" s="290">
        <v>276000000000</v>
      </c>
      <c r="L122" s="221" t="s">
        <v>621</v>
      </c>
      <c r="M122" s="221">
        <v>0</v>
      </c>
      <c r="N122" s="221">
        <v>0</v>
      </c>
      <c r="O122" s="221" t="s">
        <v>624</v>
      </c>
      <c r="P122" s="221" t="s">
        <v>626</v>
      </c>
      <c r="Q122" s="221" t="s">
        <v>626</v>
      </c>
      <c r="R122" s="221" t="s">
        <v>1669</v>
      </c>
      <c r="S122" s="221" t="s">
        <v>1666</v>
      </c>
      <c r="T122" s="221">
        <v>0</v>
      </c>
      <c r="U122" s="290">
        <v>250000000</v>
      </c>
      <c r="V122" s="290">
        <v>40400000000000</v>
      </c>
      <c r="W122" s="290">
        <v>153000000</v>
      </c>
      <c r="X122" s="221">
        <v>0</v>
      </c>
      <c r="Y122" s="221" t="s">
        <v>626</v>
      </c>
      <c r="Z122" s="221" t="s">
        <v>626</v>
      </c>
    </row>
    <row r="123" spans="1:26" x14ac:dyDescent="0.25">
      <c r="A123" s="221" t="s">
        <v>670</v>
      </c>
      <c r="B123" s="221" t="s">
        <v>218</v>
      </c>
      <c r="C123" s="221">
        <v>7359.74</v>
      </c>
      <c r="D123" s="221">
        <v>-0.62849999999999995</v>
      </c>
      <c r="E123" s="221" t="s">
        <v>620</v>
      </c>
      <c r="F123" s="221">
        <v>1.1834</v>
      </c>
      <c r="G123" s="221">
        <v>6.9065000000000003</v>
      </c>
      <c r="H123" s="221">
        <v>-5.4748000000000001</v>
      </c>
      <c r="I123" s="221">
        <v>-14.362</v>
      </c>
      <c r="J123" s="221">
        <v>-16.308299999999999</v>
      </c>
      <c r="K123" s="290">
        <v>18700000000</v>
      </c>
      <c r="L123" s="221" t="s">
        <v>621</v>
      </c>
      <c r="M123" s="221">
        <v>-21.2029</v>
      </c>
      <c r="N123" s="221">
        <v>-4.3384999999999998</v>
      </c>
      <c r="O123" s="221" t="s">
        <v>624</v>
      </c>
      <c r="P123" s="221" t="s">
        <v>625</v>
      </c>
      <c r="Q123" s="221" t="s">
        <v>622</v>
      </c>
      <c r="R123" s="221" t="s">
        <v>1665</v>
      </c>
      <c r="S123" s="221" t="s">
        <v>1666</v>
      </c>
      <c r="T123" s="221">
        <v>1.1834</v>
      </c>
      <c r="U123" s="221">
        <v>2567795</v>
      </c>
      <c r="V123" s="290">
        <v>40400000000000</v>
      </c>
      <c r="W123" s="290">
        <v>153000000</v>
      </c>
      <c r="X123" s="221">
        <v>0.1598</v>
      </c>
      <c r="Y123" s="221" t="s">
        <v>664</v>
      </c>
      <c r="Z123" s="221" t="s">
        <v>664</v>
      </c>
    </row>
    <row r="124" spans="1:26" x14ac:dyDescent="0.25">
      <c r="A124" s="221" t="s">
        <v>104</v>
      </c>
      <c r="B124" s="221" t="s">
        <v>218</v>
      </c>
      <c r="C124" s="221">
        <v>1603.56</v>
      </c>
      <c r="D124" s="221">
        <v>3.7400000000000003E-2</v>
      </c>
      <c r="E124" s="221" t="s">
        <v>620</v>
      </c>
      <c r="F124" s="221">
        <v>0.43469999999999998</v>
      </c>
      <c r="G124" s="221">
        <v>1.2879</v>
      </c>
      <c r="H124" s="221">
        <v>2.5739999999999998</v>
      </c>
      <c r="I124" s="221">
        <v>3.4727999999999999</v>
      </c>
      <c r="J124" s="221">
        <v>5.3574000000000002</v>
      </c>
      <c r="K124" s="290">
        <v>4140000000000</v>
      </c>
      <c r="L124" s="221" t="s">
        <v>621</v>
      </c>
      <c r="M124" s="221">
        <v>17.628599999999999</v>
      </c>
      <c r="N124" s="221">
        <v>34.168900000000001</v>
      </c>
      <c r="O124" s="221" t="s">
        <v>624</v>
      </c>
      <c r="P124" s="221" t="s">
        <v>627</v>
      </c>
      <c r="Q124" s="221" t="s">
        <v>630</v>
      </c>
      <c r="R124" s="221" t="s">
        <v>1668</v>
      </c>
      <c r="S124" s="221" t="s">
        <v>1666</v>
      </c>
      <c r="T124" s="221">
        <v>0.43469999999999998</v>
      </c>
      <c r="U124" s="290">
        <v>2590000000</v>
      </c>
      <c r="V124" s="290">
        <v>40400000000000</v>
      </c>
      <c r="W124" s="290">
        <v>153000000</v>
      </c>
      <c r="X124" s="221">
        <v>9.2999999999999999E-2</v>
      </c>
      <c r="Y124" s="221" t="s">
        <v>627</v>
      </c>
      <c r="Z124" s="221" t="s">
        <v>632</v>
      </c>
    </row>
    <row r="125" spans="1:26" x14ac:dyDescent="0.25">
      <c r="A125" s="221" t="s">
        <v>671</v>
      </c>
      <c r="B125" s="221" t="s">
        <v>218</v>
      </c>
      <c r="C125" s="221">
        <v>12626.18</v>
      </c>
      <c r="D125" s="221">
        <v>-1.9979</v>
      </c>
      <c r="E125" s="221" t="s">
        <v>620</v>
      </c>
      <c r="F125" s="221">
        <v>2.9712000000000001</v>
      </c>
      <c r="G125" s="221">
        <v>13.632099999999999</v>
      </c>
      <c r="H125" s="221">
        <v>-3.2999000000000001</v>
      </c>
      <c r="I125" s="221">
        <v>-15.8512</v>
      </c>
      <c r="J125" s="221">
        <v>-18.6084</v>
      </c>
      <c r="K125" s="290">
        <v>69500000000</v>
      </c>
      <c r="L125" s="221" t="s">
        <v>621</v>
      </c>
      <c r="M125" s="221">
        <v>-21.578499999999998</v>
      </c>
      <c r="N125" s="221">
        <v>-1.77E-2</v>
      </c>
      <c r="O125" s="221" t="s">
        <v>624</v>
      </c>
      <c r="P125" s="221" t="s">
        <v>635</v>
      </c>
      <c r="Q125" s="221" t="s">
        <v>635</v>
      </c>
      <c r="R125" s="221" t="s">
        <v>1667</v>
      </c>
      <c r="S125" s="221" t="s">
        <v>1666</v>
      </c>
      <c r="T125" s="221">
        <v>2.9712000000000001</v>
      </c>
      <c r="U125" s="221">
        <v>5667262</v>
      </c>
      <c r="V125" s="290">
        <v>40400000000000</v>
      </c>
      <c r="W125" s="290">
        <v>153000000</v>
      </c>
      <c r="X125" s="221">
        <v>-0.68920000000000003</v>
      </c>
      <c r="Y125" s="221" t="s">
        <v>635</v>
      </c>
      <c r="Z125" s="221" t="s">
        <v>630</v>
      </c>
    </row>
    <row r="126" spans="1:26" x14ac:dyDescent="0.25">
      <c r="A126" s="221" t="s">
        <v>1047</v>
      </c>
      <c r="B126" s="221" t="s">
        <v>218</v>
      </c>
      <c r="C126" s="221">
        <v>1152.99</v>
      </c>
      <c r="D126" s="221">
        <v>0.18509999999999999</v>
      </c>
      <c r="E126" s="221" t="s">
        <v>620</v>
      </c>
      <c r="F126" s="221">
        <v>-0.88200000000000001</v>
      </c>
      <c r="G126" s="221">
        <v>2.6175000000000002</v>
      </c>
      <c r="H126" s="221">
        <v>2.1837</v>
      </c>
      <c r="I126" s="221">
        <v>3.1242000000000001</v>
      </c>
      <c r="J126" s="221">
        <v>6.1254999999999997</v>
      </c>
      <c r="K126" s="290">
        <v>605000000000</v>
      </c>
      <c r="L126" s="221" t="s">
        <v>621</v>
      </c>
      <c r="M126" s="221">
        <v>6.9672999999999998</v>
      </c>
      <c r="N126" s="221">
        <v>0</v>
      </c>
      <c r="O126" s="221" t="s">
        <v>624</v>
      </c>
      <c r="P126" s="221" t="s">
        <v>630</v>
      </c>
      <c r="Q126" s="221" t="s">
        <v>630</v>
      </c>
      <c r="R126" s="221" t="s">
        <v>1662</v>
      </c>
      <c r="S126" s="221" t="s">
        <v>1666</v>
      </c>
      <c r="T126" s="221">
        <v>-0.88200000000000001</v>
      </c>
      <c r="U126" s="290">
        <v>520000000</v>
      </c>
      <c r="V126" s="290">
        <v>40400000000000</v>
      </c>
      <c r="W126" s="290">
        <v>153000000</v>
      </c>
      <c r="X126" s="221">
        <v>-2.4378000000000002</v>
      </c>
      <c r="Y126" s="221" t="s">
        <v>635</v>
      </c>
      <c r="Z126" s="221" t="s">
        <v>626</v>
      </c>
    </row>
    <row r="127" spans="1:26" x14ac:dyDescent="0.25">
      <c r="A127" s="221" t="s">
        <v>2638</v>
      </c>
      <c r="B127" s="221" t="s">
        <v>218</v>
      </c>
      <c r="C127" s="221">
        <v>1015.1130000000001</v>
      </c>
      <c r="D127" s="221">
        <v>0</v>
      </c>
      <c r="E127" s="221" t="s">
        <v>620</v>
      </c>
      <c r="F127" s="221">
        <v>0</v>
      </c>
      <c r="G127" s="221">
        <v>0</v>
      </c>
      <c r="H127" s="221">
        <v>0</v>
      </c>
      <c r="I127" s="221">
        <v>0</v>
      </c>
      <c r="J127" s="221">
        <v>0</v>
      </c>
      <c r="K127" s="221">
        <v>0</v>
      </c>
      <c r="L127" s="221" t="s">
        <v>621</v>
      </c>
      <c r="M127" s="221">
        <v>0</v>
      </c>
      <c r="N127" s="221">
        <v>0</v>
      </c>
      <c r="O127" s="221" t="s">
        <v>624</v>
      </c>
      <c r="R127" s="221" t="s">
        <v>1669</v>
      </c>
      <c r="S127" s="221" t="s">
        <v>1692</v>
      </c>
      <c r="T127" s="221">
        <v>0</v>
      </c>
      <c r="U127" s="221">
        <v>0</v>
      </c>
      <c r="V127" s="290">
        <v>40400000000000</v>
      </c>
      <c r="W127" s="290">
        <v>153000000</v>
      </c>
      <c r="X127" s="221">
        <v>0</v>
      </c>
    </row>
    <row r="128" spans="1:26" x14ac:dyDescent="0.25">
      <c r="A128" s="221" t="s">
        <v>1194</v>
      </c>
      <c r="B128" s="221" t="s">
        <v>218</v>
      </c>
      <c r="C128" s="221">
        <v>1022.74</v>
      </c>
      <c r="D128" s="221">
        <v>0</v>
      </c>
      <c r="E128" s="221" t="s">
        <v>620</v>
      </c>
      <c r="F128" s="221">
        <v>0.15</v>
      </c>
      <c r="G128" s="221">
        <v>0</v>
      </c>
      <c r="H128" s="221">
        <v>0</v>
      </c>
      <c r="I128" s="221">
        <v>0</v>
      </c>
      <c r="J128" s="221">
        <v>5.15</v>
      </c>
      <c r="K128" s="290">
        <v>182000000000</v>
      </c>
      <c r="L128" s="221" t="s">
        <v>621</v>
      </c>
      <c r="M128" s="221">
        <v>0</v>
      </c>
      <c r="N128" s="221">
        <v>0</v>
      </c>
      <c r="O128" s="221" t="s">
        <v>624</v>
      </c>
      <c r="P128" s="221" t="s">
        <v>626</v>
      </c>
      <c r="Q128" s="221" t="s">
        <v>626</v>
      </c>
      <c r="R128" s="221" t="s">
        <v>1669</v>
      </c>
      <c r="S128" s="221" t="s">
        <v>1672</v>
      </c>
      <c r="T128" s="221">
        <v>0</v>
      </c>
      <c r="U128" s="290">
        <v>178000000</v>
      </c>
      <c r="V128" s="290">
        <v>40400000000000</v>
      </c>
      <c r="W128" s="290">
        <v>153000000</v>
      </c>
      <c r="X128" s="221">
        <v>0</v>
      </c>
      <c r="Y128" s="221" t="s">
        <v>626</v>
      </c>
      <c r="Z128" s="221" t="s">
        <v>626</v>
      </c>
    </row>
    <row r="129" spans="1:26" x14ac:dyDescent="0.25">
      <c r="A129" s="221" t="s">
        <v>1195</v>
      </c>
      <c r="B129" s="221" t="s">
        <v>218</v>
      </c>
      <c r="C129" s="221">
        <v>1040.93</v>
      </c>
      <c r="D129" s="221">
        <v>0</v>
      </c>
      <c r="E129" s="221" t="s">
        <v>620</v>
      </c>
      <c r="F129" s="221">
        <v>1.1599999999999999</v>
      </c>
      <c r="G129" s="221">
        <v>0</v>
      </c>
      <c r="H129" s="221">
        <v>0</v>
      </c>
      <c r="I129" s="221">
        <v>0</v>
      </c>
      <c r="J129" s="221">
        <v>10.37</v>
      </c>
      <c r="K129" s="290">
        <v>105000000000</v>
      </c>
      <c r="L129" s="221" t="s">
        <v>621</v>
      </c>
      <c r="M129" s="221">
        <v>0</v>
      </c>
      <c r="N129" s="221">
        <v>0</v>
      </c>
      <c r="O129" s="221" t="s">
        <v>624</v>
      </c>
      <c r="P129" s="221" t="s">
        <v>626</v>
      </c>
      <c r="Q129" s="221" t="s">
        <v>626</v>
      </c>
      <c r="R129" s="221" t="s">
        <v>1669</v>
      </c>
      <c r="S129" s="221" t="s">
        <v>1672</v>
      </c>
      <c r="T129" s="221">
        <v>0</v>
      </c>
      <c r="U129" s="290">
        <v>100000000</v>
      </c>
      <c r="V129" s="290">
        <v>40400000000000</v>
      </c>
      <c r="W129" s="290">
        <v>153000000</v>
      </c>
      <c r="X129" s="221">
        <v>0</v>
      </c>
      <c r="Y129" s="221" t="s">
        <v>626</v>
      </c>
      <c r="Z129" s="221" t="s">
        <v>626</v>
      </c>
    </row>
    <row r="130" spans="1:26" x14ac:dyDescent="0.25">
      <c r="A130" s="221" t="s">
        <v>1196</v>
      </c>
      <c r="B130" s="221" t="s">
        <v>218</v>
      </c>
      <c r="C130" s="221">
        <v>1027.24</v>
      </c>
      <c r="D130" s="221">
        <v>0</v>
      </c>
      <c r="E130" s="221" t="s">
        <v>620</v>
      </c>
      <c r="F130" s="221">
        <v>-1.49</v>
      </c>
      <c r="G130" s="221">
        <v>0</v>
      </c>
      <c r="H130" s="221">
        <v>0</v>
      </c>
      <c r="I130" s="221">
        <v>0</v>
      </c>
      <c r="J130" s="221">
        <v>5.23</v>
      </c>
      <c r="K130" s="290">
        <v>104000000000</v>
      </c>
      <c r="L130" s="221" t="s">
        <v>621</v>
      </c>
      <c r="M130" s="221">
        <v>0</v>
      </c>
      <c r="N130" s="221">
        <v>0</v>
      </c>
      <c r="O130" s="221" t="s">
        <v>624</v>
      </c>
      <c r="P130" s="221" t="s">
        <v>626</v>
      </c>
      <c r="Q130" s="221" t="s">
        <v>626</v>
      </c>
      <c r="R130" s="221" t="s">
        <v>1669</v>
      </c>
      <c r="S130" s="221" t="s">
        <v>1672</v>
      </c>
      <c r="T130" s="221">
        <v>0</v>
      </c>
      <c r="U130" s="290">
        <v>100000000</v>
      </c>
      <c r="V130" s="290">
        <v>40400000000000</v>
      </c>
      <c r="W130" s="290">
        <v>153000000</v>
      </c>
      <c r="X130" s="221">
        <v>0</v>
      </c>
      <c r="Y130" s="221" t="s">
        <v>626</v>
      </c>
      <c r="Z130" s="221" t="s">
        <v>626</v>
      </c>
    </row>
    <row r="131" spans="1:26" x14ac:dyDescent="0.25">
      <c r="A131" s="221" t="s">
        <v>1223</v>
      </c>
      <c r="B131" s="221" t="s">
        <v>218</v>
      </c>
      <c r="C131" s="221">
        <v>990.75</v>
      </c>
      <c r="D131" s="221">
        <v>0</v>
      </c>
      <c r="E131" s="221" t="s">
        <v>620</v>
      </c>
      <c r="F131" s="221">
        <v>0.31</v>
      </c>
      <c r="G131" s="221">
        <v>0</v>
      </c>
      <c r="H131" s="221">
        <v>0</v>
      </c>
      <c r="I131" s="221">
        <v>0</v>
      </c>
      <c r="J131" s="221">
        <v>6.03</v>
      </c>
      <c r="K131" s="290">
        <v>11600000000</v>
      </c>
      <c r="L131" s="221" t="s">
        <v>621</v>
      </c>
      <c r="M131" s="221">
        <v>0</v>
      </c>
      <c r="N131" s="221">
        <v>0</v>
      </c>
      <c r="O131" s="221" t="s">
        <v>624</v>
      </c>
      <c r="P131" s="221" t="s">
        <v>626</v>
      </c>
      <c r="Q131" s="221" t="s">
        <v>626</v>
      </c>
      <c r="R131" s="221" t="s">
        <v>1669</v>
      </c>
      <c r="S131" s="221" t="s">
        <v>1672</v>
      </c>
      <c r="T131" s="221">
        <v>0</v>
      </c>
      <c r="U131" s="221">
        <v>11754733</v>
      </c>
      <c r="V131" s="290">
        <v>40400000000000</v>
      </c>
      <c r="W131" s="290">
        <v>153000000</v>
      </c>
      <c r="X131" s="221">
        <v>0</v>
      </c>
      <c r="Y131" s="221" t="s">
        <v>626</v>
      </c>
      <c r="Z131" s="221" t="s">
        <v>626</v>
      </c>
    </row>
    <row r="132" spans="1:26" x14ac:dyDescent="0.25">
      <c r="A132" s="221" t="s">
        <v>2186</v>
      </c>
      <c r="B132" s="221" t="s">
        <v>218</v>
      </c>
      <c r="C132" s="221">
        <v>449.97539999999998</v>
      </c>
      <c r="D132" s="221">
        <v>-2.8873000000000002</v>
      </c>
      <c r="E132" s="221" t="s">
        <v>620</v>
      </c>
      <c r="F132" s="221">
        <v>1.9745999999999999</v>
      </c>
      <c r="G132" s="221">
        <v>15.193099999999999</v>
      </c>
      <c r="H132" s="221">
        <v>-3.0276999999999998</v>
      </c>
      <c r="I132" s="221">
        <v>-13.603199999999999</v>
      </c>
      <c r="J132" s="221">
        <v>0</v>
      </c>
      <c r="K132" s="290">
        <v>109000000000</v>
      </c>
      <c r="L132" s="221" t="s">
        <v>621</v>
      </c>
      <c r="M132" s="221">
        <v>0</v>
      </c>
      <c r="N132" s="221">
        <v>0</v>
      </c>
      <c r="O132" s="221" t="s">
        <v>624</v>
      </c>
      <c r="P132" s="221" t="s">
        <v>626</v>
      </c>
      <c r="Q132" s="221" t="s">
        <v>626</v>
      </c>
      <c r="R132" s="221" t="s">
        <v>1670</v>
      </c>
      <c r="S132" s="221" t="s">
        <v>1672</v>
      </c>
      <c r="T132" s="221">
        <v>1.9745999999999999</v>
      </c>
      <c r="U132" s="290">
        <v>246000000</v>
      </c>
      <c r="V132" s="290">
        <v>40400000000000</v>
      </c>
      <c r="W132" s="290">
        <v>153000000</v>
      </c>
      <c r="X132" s="221">
        <v>-1.4554</v>
      </c>
      <c r="Y132" s="221" t="s">
        <v>626</v>
      </c>
      <c r="Z132" s="221" t="s">
        <v>626</v>
      </c>
    </row>
    <row r="133" spans="1:26" x14ac:dyDescent="0.25">
      <c r="A133" s="221" t="s">
        <v>1607</v>
      </c>
      <c r="B133" s="221" t="s">
        <v>218</v>
      </c>
      <c r="C133" s="221">
        <v>727.44</v>
      </c>
      <c r="D133" s="221">
        <v>-2.5676000000000001</v>
      </c>
      <c r="E133" s="221" t="s">
        <v>620</v>
      </c>
      <c r="F133" s="221">
        <v>0.86660000000000004</v>
      </c>
      <c r="G133" s="221">
        <v>11.9345</v>
      </c>
      <c r="H133" s="221">
        <v>-6.0701000000000001</v>
      </c>
      <c r="I133" s="221">
        <v>-17.092400000000001</v>
      </c>
      <c r="J133" s="221">
        <v>-19.4499</v>
      </c>
      <c r="K133" s="290">
        <v>204000000000</v>
      </c>
      <c r="L133" s="221" t="s">
        <v>621</v>
      </c>
      <c r="M133" s="221">
        <v>0</v>
      </c>
      <c r="N133" s="221">
        <v>0</v>
      </c>
      <c r="O133" s="221" t="s">
        <v>624</v>
      </c>
      <c r="P133" s="221" t="s">
        <v>630</v>
      </c>
      <c r="Q133" s="221" t="s">
        <v>627</v>
      </c>
      <c r="R133" s="221" t="s">
        <v>1667</v>
      </c>
      <c r="S133" s="221" t="s">
        <v>1666</v>
      </c>
      <c r="T133" s="221">
        <v>0.86660000000000004</v>
      </c>
      <c r="U133" s="290">
        <v>283000000</v>
      </c>
      <c r="V133" s="290">
        <v>40400000000000</v>
      </c>
      <c r="W133" s="290">
        <v>153000000</v>
      </c>
      <c r="X133" s="221">
        <v>-3.2711000000000001</v>
      </c>
      <c r="Y133" s="221" t="s">
        <v>626</v>
      </c>
      <c r="Z133" s="221" t="s">
        <v>626</v>
      </c>
    </row>
    <row r="134" spans="1:26" x14ac:dyDescent="0.25">
      <c r="A134" s="221" t="s">
        <v>672</v>
      </c>
      <c r="B134" s="221" t="s">
        <v>218</v>
      </c>
      <c r="C134" s="221">
        <v>1131.8699999999999</v>
      </c>
      <c r="D134" s="221">
        <v>0</v>
      </c>
      <c r="E134" s="221" t="s">
        <v>620</v>
      </c>
      <c r="F134" s="221">
        <v>0.47</v>
      </c>
      <c r="G134" s="221">
        <v>0</v>
      </c>
      <c r="H134" s="221">
        <v>0</v>
      </c>
      <c r="I134" s="221">
        <v>0</v>
      </c>
      <c r="J134" s="221">
        <v>5.65</v>
      </c>
      <c r="K134" s="290">
        <v>338000000000</v>
      </c>
      <c r="L134" s="221" t="s">
        <v>621</v>
      </c>
      <c r="M134" s="221">
        <v>0</v>
      </c>
      <c r="N134" s="221">
        <v>0</v>
      </c>
      <c r="O134" s="221" t="s">
        <v>624</v>
      </c>
      <c r="P134" s="221" t="s">
        <v>626</v>
      </c>
      <c r="Q134" s="221" t="s">
        <v>626</v>
      </c>
      <c r="R134" s="221" t="s">
        <v>1669</v>
      </c>
      <c r="S134" s="221" t="s">
        <v>2090</v>
      </c>
      <c r="T134" s="221">
        <v>0</v>
      </c>
      <c r="U134" s="290">
        <v>300000000</v>
      </c>
      <c r="V134" s="290">
        <v>40400000000000</v>
      </c>
      <c r="W134" s="290">
        <v>153000000</v>
      </c>
      <c r="X134" s="221">
        <v>0</v>
      </c>
      <c r="Y134" s="221" t="s">
        <v>626</v>
      </c>
      <c r="Z134" s="221" t="s">
        <v>626</v>
      </c>
    </row>
    <row r="135" spans="1:26" x14ac:dyDescent="0.25">
      <c r="A135" s="221" t="s">
        <v>673</v>
      </c>
      <c r="B135" s="221" t="s">
        <v>218</v>
      </c>
      <c r="C135" s="221">
        <v>1129.31</v>
      </c>
      <c r="D135" s="221">
        <v>0</v>
      </c>
      <c r="E135" s="221" t="s">
        <v>620</v>
      </c>
      <c r="F135" s="221">
        <v>0.47</v>
      </c>
      <c r="G135" s="221">
        <v>0</v>
      </c>
      <c r="H135" s="221">
        <v>0</v>
      </c>
      <c r="I135" s="221">
        <v>0</v>
      </c>
      <c r="J135" s="221">
        <v>5.61</v>
      </c>
      <c r="K135" s="290">
        <v>337000000000</v>
      </c>
      <c r="L135" s="221" t="s">
        <v>621</v>
      </c>
      <c r="M135" s="221">
        <v>0</v>
      </c>
      <c r="N135" s="221">
        <v>0</v>
      </c>
      <c r="O135" s="221" t="s">
        <v>624</v>
      </c>
      <c r="P135" s="221" t="s">
        <v>626</v>
      </c>
      <c r="Q135" s="221" t="s">
        <v>626</v>
      </c>
      <c r="R135" s="221" t="s">
        <v>1669</v>
      </c>
      <c r="S135" s="221" t="s">
        <v>2090</v>
      </c>
      <c r="T135" s="221">
        <v>0</v>
      </c>
      <c r="U135" s="290">
        <v>300000000</v>
      </c>
      <c r="V135" s="290">
        <v>40400000000000</v>
      </c>
      <c r="W135" s="290">
        <v>153000000</v>
      </c>
      <c r="X135" s="221">
        <v>0</v>
      </c>
      <c r="Y135" s="221" t="s">
        <v>626</v>
      </c>
      <c r="Z135" s="221" t="s">
        <v>626</v>
      </c>
    </row>
    <row r="136" spans="1:26" x14ac:dyDescent="0.25">
      <c r="A136" s="221" t="s">
        <v>2525</v>
      </c>
      <c r="B136" s="221" t="s">
        <v>218</v>
      </c>
      <c r="C136" s="221">
        <v>1005.87</v>
      </c>
      <c r="D136" s="221">
        <v>0</v>
      </c>
      <c r="E136" s="221" t="s">
        <v>620</v>
      </c>
      <c r="F136" s="221">
        <v>0.23</v>
      </c>
      <c r="G136" s="221">
        <v>0</v>
      </c>
      <c r="H136" s="221">
        <v>0</v>
      </c>
      <c r="I136" s="221">
        <v>0</v>
      </c>
      <c r="J136" s="221">
        <v>0</v>
      </c>
      <c r="K136" s="290">
        <v>51800000000</v>
      </c>
      <c r="L136" s="221" t="s">
        <v>621</v>
      </c>
      <c r="M136" s="221">
        <v>0</v>
      </c>
      <c r="N136" s="221">
        <v>0</v>
      </c>
      <c r="O136" s="221" t="s">
        <v>618</v>
      </c>
      <c r="P136" s="221" t="s">
        <v>626</v>
      </c>
      <c r="Q136" s="221" t="s">
        <v>626</v>
      </c>
      <c r="R136" s="221" t="s">
        <v>1669</v>
      </c>
      <c r="S136" s="221" t="s">
        <v>1663</v>
      </c>
      <c r="T136" s="221">
        <v>0</v>
      </c>
      <c r="U136" s="221">
        <v>51600000</v>
      </c>
      <c r="V136" s="290">
        <v>40400000000000</v>
      </c>
      <c r="W136" s="290">
        <v>153000000</v>
      </c>
      <c r="X136" s="221">
        <v>0</v>
      </c>
      <c r="Y136" s="221" t="s">
        <v>626</v>
      </c>
      <c r="Z136" s="221" t="s">
        <v>626</v>
      </c>
    </row>
    <row r="137" spans="1:26" x14ac:dyDescent="0.25">
      <c r="A137" s="221" t="s">
        <v>674</v>
      </c>
      <c r="B137" s="221" t="s">
        <v>218</v>
      </c>
      <c r="C137" s="221">
        <v>803.3</v>
      </c>
      <c r="D137" s="221">
        <v>-1.49</v>
      </c>
      <c r="E137" s="221" t="s">
        <v>620</v>
      </c>
      <c r="F137" s="221">
        <v>2.3325</v>
      </c>
      <c r="G137" s="221">
        <v>14.124599999999999</v>
      </c>
      <c r="H137" s="221">
        <v>5.7614000000000001</v>
      </c>
      <c r="I137" s="221">
        <v>-9.7212999999999994</v>
      </c>
      <c r="J137" s="221">
        <v>-14.518000000000001</v>
      </c>
      <c r="K137" s="290">
        <v>14600000000</v>
      </c>
      <c r="L137" s="221" t="s">
        <v>621</v>
      </c>
      <c r="M137" s="221">
        <v>-20.134</v>
      </c>
      <c r="N137" s="221">
        <v>-7.4358000000000004</v>
      </c>
      <c r="O137" s="221" t="s">
        <v>618</v>
      </c>
      <c r="P137" s="221" t="s">
        <v>638</v>
      </c>
      <c r="Q137" s="221" t="s">
        <v>638</v>
      </c>
      <c r="R137" s="221" t="s">
        <v>1667</v>
      </c>
      <c r="S137" s="221" t="s">
        <v>1666</v>
      </c>
      <c r="T137" s="221">
        <v>2.3325</v>
      </c>
      <c r="U137" s="221">
        <v>18659316</v>
      </c>
      <c r="V137" s="290">
        <v>40400000000000</v>
      </c>
      <c r="W137" s="290">
        <v>153000000</v>
      </c>
      <c r="X137" s="221">
        <v>3.8600000000000002E-2</v>
      </c>
      <c r="Y137" s="221" t="s">
        <v>630</v>
      </c>
      <c r="Z137" s="221" t="s">
        <v>635</v>
      </c>
    </row>
    <row r="138" spans="1:26" x14ac:dyDescent="0.25">
      <c r="A138" s="221" t="s">
        <v>675</v>
      </c>
      <c r="B138" s="221" t="s">
        <v>218</v>
      </c>
      <c r="C138" s="221">
        <v>1402.0519999999999</v>
      </c>
      <c r="D138" s="221">
        <v>-6.8400000000000002E-2</v>
      </c>
      <c r="E138" s="221" t="s">
        <v>620</v>
      </c>
      <c r="F138" s="221">
        <v>-0.20039999999999999</v>
      </c>
      <c r="G138" s="221">
        <v>2.6898</v>
      </c>
      <c r="H138" s="221">
        <v>2.7559</v>
      </c>
      <c r="I138" s="221">
        <v>5.0928000000000004</v>
      </c>
      <c r="J138" s="221">
        <v>9.2735000000000003</v>
      </c>
      <c r="K138" s="290">
        <v>351000000000</v>
      </c>
      <c r="L138" s="221" t="s">
        <v>621</v>
      </c>
      <c r="M138" s="221">
        <v>26.9284</v>
      </c>
      <c r="N138" s="221">
        <v>38.907400000000003</v>
      </c>
      <c r="O138" s="221" t="s">
        <v>624</v>
      </c>
      <c r="P138" s="221" t="s">
        <v>627</v>
      </c>
      <c r="Q138" s="221" t="s">
        <v>651</v>
      </c>
      <c r="R138" s="221" t="s">
        <v>1662</v>
      </c>
      <c r="S138" s="221" t="s">
        <v>2090</v>
      </c>
      <c r="T138" s="221">
        <v>-0.20039999999999999</v>
      </c>
      <c r="U138" s="290">
        <v>250000000</v>
      </c>
      <c r="V138" s="290">
        <v>40400000000000</v>
      </c>
      <c r="W138" s="290">
        <v>153000000</v>
      </c>
      <c r="X138" s="221">
        <v>-0.73019999999999996</v>
      </c>
      <c r="Y138" s="221" t="s">
        <v>638</v>
      </c>
      <c r="Z138" s="221" t="s">
        <v>630</v>
      </c>
    </row>
    <row r="139" spans="1:26" x14ac:dyDescent="0.25">
      <c r="A139" s="221" t="s">
        <v>1346</v>
      </c>
      <c r="B139" s="221" t="s">
        <v>218</v>
      </c>
      <c r="C139" s="221">
        <v>1437.607</v>
      </c>
      <c r="D139" s="221">
        <v>0.16089999999999999</v>
      </c>
      <c r="E139" s="221" t="s">
        <v>620</v>
      </c>
      <c r="F139" s="221">
        <v>-8.9800000000000005E-2</v>
      </c>
      <c r="G139" s="221">
        <v>4.2320000000000002</v>
      </c>
      <c r="H139" s="221">
        <v>2.9668000000000001</v>
      </c>
      <c r="I139" s="221">
        <v>3.8258999999999999</v>
      </c>
      <c r="J139" s="221">
        <v>6.6938000000000004</v>
      </c>
      <c r="K139" s="290">
        <v>1660000000000</v>
      </c>
      <c r="L139" s="221" t="s">
        <v>621</v>
      </c>
      <c r="M139" s="221">
        <v>13.643000000000001</v>
      </c>
      <c r="N139" s="221">
        <v>41.657499999999999</v>
      </c>
      <c r="O139" s="221" t="s">
        <v>624</v>
      </c>
      <c r="P139" s="221" t="s">
        <v>635</v>
      </c>
      <c r="Q139" s="221" t="s">
        <v>635</v>
      </c>
      <c r="R139" s="221" t="s">
        <v>1662</v>
      </c>
      <c r="S139" s="221" t="s">
        <v>1673</v>
      </c>
      <c r="T139" s="221">
        <v>-8.9800000000000005E-2</v>
      </c>
      <c r="U139" s="290">
        <v>1150000000</v>
      </c>
      <c r="V139" s="290">
        <v>40400000000000</v>
      </c>
      <c r="W139" s="290">
        <v>153000000</v>
      </c>
      <c r="X139" s="221">
        <v>-1.4301999999999999</v>
      </c>
      <c r="Y139" s="221" t="s">
        <v>635</v>
      </c>
      <c r="Z139" s="221" t="s">
        <v>635</v>
      </c>
    </row>
    <row r="140" spans="1:26" x14ac:dyDescent="0.25">
      <c r="A140" s="221" t="s">
        <v>676</v>
      </c>
      <c r="B140" s="221" t="s">
        <v>218</v>
      </c>
      <c r="C140" s="221">
        <v>1795.25</v>
      </c>
      <c r="D140" s="221">
        <v>0.1234</v>
      </c>
      <c r="E140" s="221" t="s">
        <v>620</v>
      </c>
      <c r="F140" s="221">
        <v>-0.22750000000000001</v>
      </c>
      <c r="G140" s="221">
        <v>4.2911000000000001</v>
      </c>
      <c r="H140" s="221">
        <v>3.1747999999999998</v>
      </c>
      <c r="I140" s="221">
        <v>4.9920999999999998</v>
      </c>
      <c r="J140" s="221">
        <v>8.6278000000000006</v>
      </c>
      <c r="K140" s="290">
        <v>339000000000</v>
      </c>
      <c r="L140" s="221" t="s">
        <v>621</v>
      </c>
      <c r="M140" s="221">
        <v>22.743600000000001</v>
      </c>
      <c r="N140" s="221">
        <v>46.866500000000002</v>
      </c>
      <c r="O140" s="221" t="s">
        <v>624</v>
      </c>
      <c r="P140" s="221" t="s">
        <v>630</v>
      </c>
      <c r="Q140" s="221" t="s">
        <v>627</v>
      </c>
      <c r="R140" s="221" t="s">
        <v>1662</v>
      </c>
      <c r="S140" s="221" t="s">
        <v>1671</v>
      </c>
      <c r="T140" s="221">
        <v>-0.22750000000000001</v>
      </c>
      <c r="U140" s="290">
        <v>188000000</v>
      </c>
      <c r="V140" s="290">
        <v>40400000000000</v>
      </c>
      <c r="W140" s="290">
        <v>153000000</v>
      </c>
      <c r="X140" s="221">
        <v>-0.77580000000000005</v>
      </c>
      <c r="Y140" s="221" t="s">
        <v>627</v>
      </c>
      <c r="Z140" s="221" t="s">
        <v>630</v>
      </c>
    </row>
    <row r="141" spans="1:26" x14ac:dyDescent="0.25">
      <c r="A141" s="221" t="s">
        <v>2038</v>
      </c>
      <c r="B141" s="221" t="s">
        <v>218</v>
      </c>
      <c r="C141" s="221">
        <v>1070.45</v>
      </c>
      <c r="D141" s="221">
        <v>3.9300000000000002E-2</v>
      </c>
      <c r="E141" s="221" t="s">
        <v>620</v>
      </c>
      <c r="F141" s="221">
        <v>0.45610000000000001</v>
      </c>
      <c r="G141" s="221">
        <v>1.3751</v>
      </c>
      <c r="H141" s="221">
        <v>2.7578999999999998</v>
      </c>
      <c r="I141" s="221">
        <v>3.6294</v>
      </c>
      <c r="J141" s="221">
        <v>5.2835999999999999</v>
      </c>
      <c r="K141" s="290">
        <v>309000000000</v>
      </c>
      <c r="L141" s="221" t="s">
        <v>621</v>
      </c>
      <c r="M141" s="221">
        <v>0</v>
      </c>
      <c r="N141" s="221">
        <v>0</v>
      </c>
      <c r="O141" s="221" t="s">
        <v>618</v>
      </c>
      <c r="P141" s="221" t="s">
        <v>632</v>
      </c>
      <c r="Q141" s="221" t="s">
        <v>630</v>
      </c>
      <c r="R141" s="221" t="s">
        <v>1668</v>
      </c>
      <c r="S141" s="221" t="s">
        <v>1671</v>
      </c>
      <c r="T141" s="221">
        <v>0.45610000000000001</v>
      </c>
      <c r="U141" s="290">
        <v>290000000</v>
      </c>
      <c r="V141" s="290">
        <v>40400000000000</v>
      </c>
      <c r="W141" s="290">
        <v>153000000</v>
      </c>
      <c r="X141" s="221">
        <v>9.8199999999999996E-2</v>
      </c>
      <c r="Y141" s="221" t="s">
        <v>626</v>
      </c>
      <c r="Z141" s="221" t="s">
        <v>626</v>
      </c>
    </row>
    <row r="142" spans="1:26" x14ac:dyDescent="0.25">
      <c r="A142" s="221" t="s">
        <v>1423</v>
      </c>
      <c r="B142" s="221" t="s">
        <v>218</v>
      </c>
      <c r="C142" s="221">
        <v>1197.1500000000001</v>
      </c>
      <c r="D142" s="221">
        <v>4.2599999999999999E-2</v>
      </c>
      <c r="E142" s="221" t="s">
        <v>620</v>
      </c>
      <c r="F142" s="221">
        <v>0.48349999999999999</v>
      </c>
      <c r="G142" s="221">
        <v>1.4198999999999999</v>
      </c>
      <c r="H142" s="221">
        <v>2.7551999999999999</v>
      </c>
      <c r="I142" s="221">
        <v>3.7921999999999998</v>
      </c>
      <c r="J142" s="221">
        <v>5.9134000000000002</v>
      </c>
      <c r="K142" s="290">
        <v>564000000000</v>
      </c>
      <c r="L142" s="221" t="s">
        <v>621</v>
      </c>
      <c r="M142" s="221">
        <v>19.711400000000001</v>
      </c>
      <c r="N142" s="221">
        <v>0</v>
      </c>
      <c r="O142" s="221" t="s">
        <v>624</v>
      </c>
      <c r="P142" s="221" t="s">
        <v>632</v>
      </c>
      <c r="Q142" s="221" t="s">
        <v>638</v>
      </c>
      <c r="R142" s="221" t="s">
        <v>1668</v>
      </c>
      <c r="S142" s="221" t="s">
        <v>1672</v>
      </c>
      <c r="T142" s="221">
        <v>0.48349999999999999</v>
      </c>
      <c r="U142" s="290">
        <v>473000000</v>
      </c>
      <c r="V142" s="290">
        <v>40400000000000</v>
      </c>
      <c r="W142" s="290">
        <v>153000000</v>
      </c>
      <c r="X142" s="221">
        <v>0.1012</v>
      </c>
      <c r="Y142" s="221" t="s">
        <v>626</v>
      </c>
      <c r="Z142" s="221" t="s">
        <v>626</v>
      </c>
    </row>
    <row r="143" spans="1:26" x14ac:dyDescent="0.25">
      <c r="A143" s="221" t="s">
        <v>2435</v>
      </c>
      <c r="B143" s="221" t="s">
        <v>218</v>
      </c>
      <c r="C143" s="221">
        <v>1021.29</v>
      </c>
      <c r="D143" s="221">
        <v>3.7199999999999997E-2</v>
      </c>
      <c r="E143" s="221" t="s">
        <v>620</v>
      </c>
      <c r="F143" s="221">
        <v>0.40210000000000001</v>
      </c>
      <c r="G143" s="221">
        <v>1.1919999999999999</v>
      </c>
      <c r="H143" s="221">
        <v>0</v>
      </c>
      <c r="I143" s="221">
        <v>0</v>
      </c>
      <c r="J143" s="221">
        <v>0</v>
      </c>
      <c r="K143" s="290">
        <v>10100000000</v>
      </c>
      <c r="L143" s="221" t="s">
        <v>621</v>
      </c>
      <c r="M143" s="221">
        <v>0</v>
      </c>
      <c r="N143" s="221">
        <v>0</v>
      </c>
      <c r="O143" s="221" t="s">
        <v>624</v>
      </c>
      <c r="P143" s="221" t="s">
        <v>626</v>
      </c>
      <c r="Q143" s="221" t="s">
        <v>626</v>
      </c>
      <c r="R143" s="221" t="s">
        <v>1668</v>
      </c>
      <c r="S143" s="221" t="s">
        <v>1666</v>
      </c>
      <c r="T143" s="221">
        <v>0.40210000000000001</v>
      </c>
      <c r="U143" s="221">
        <v>9940971</v>
      </c>
      <c r="V143" s="290">
        <v>40400000000000</v>
      </c>
      <c r="W143" s="290">
        <v>153000000</v>
      </c>
      <c r="X143" s="221">
        <v>8.8200000000000001E-2</v>
      </c>
      <c r="Y143" s="221" t="s">
        <v>626</v>
      </c>
      <c r="Z143" s="221" t="s">
        <v>626</v>
      </c>
    </row>
    <row r="144" spans="1:26" x14ac:dyDescent="0.25">
      <c r="A144" s="221" t="s">
        <v>2436</v>
      </c>
      <c r="B144" s="221" t="s">
        <v>218</v>
      </c>
      <c r="C144" s="221">
        <v>1386.51</v>
      </c>
      <c r="D144" s="221">
        <v>3.9699999999999999E-2</v>
      </c>
      <c r="E144" s="221" t="s">
        <v>620</v>
      </c>
      <c r="F144" s="221">
        <v>0.42949999999999999</v>
      </c>
      <c r="G144" s="221">
        <v>1.2694000000000001</v>
      </c>
      <c r="H144" s="221">
        <v>2.5647000000000002</v>
      </c>
      <c r="I144" s="221">
        <v>3.4731999999999998</v>
      </c>
      <c r="J144" s="221">
        <v>5.4076000000000004</v>
      </c>
      <c r="K144" s="290">
        <v>269000000000</v>
      </c>
      <c r="L144" s="221" t="s">
        <v>621</v>
      </c>
      <c r="M144" s="221">
        <v>17.734300000000001</v>
      </c>
      <c r="N144" s="221">
        <v>32.2577</v>
      </c>
      <c r="O144" s="221" t="s">
        <v>618</v>
      </c>
      <c r="P144" s="221" t="s">
        <v>627</v>
      </c>
      <c r="Q144" s="221" t="s">
        <v>627</v>
      </c>
      <c r="R144" s="221" t="s">
        <v>1668</v>
      </c>
      <c r="S144" s="221" t="s">
        <v>1666</v>
      </c>
      <c r="T144" s="221">
        <v>0.42949999999999999</v>
      </c>
      <c r="U144" s="290">
        <v>195000000</v>
      </c>
      <c r="V144" s="290">
        <v>40400000000000</v>
      </c>
      <c r="W144" s="290">
        <v>153000000</v>
      </c>
      <c r="X144" s="221">
        <v>9.4600000000000004E-2</v>
      </c>
      <c r="Y144" s="221" t="s">
        <v>632</v>
      </c>
      <c r="Z144" s="221" t="s">
        <v>627</v>
      </c>
    </row>
    <row r="145" spans="1:26" x14ac:dyDescent="0.25">
      <c r="A145" s="221" t="s">
        <v>1981</v>
      </c>
      <c r="B145" s="221" t="s">
        <v>218</v>
      </c>
      <c r="C145" s="221">
        <v>1245.317</v>
      </c>
      <c r="D145" s="221">
        <v>2.86E-2</v>
      </c>
      <c r="E145" s="221" t="s">
        <v>620</v>
      </c>
      <c r="F145" s="221">
        <v>0.45710000000000001</v>
      </c>
      <c r="G145" s="221">
        <v>1.339</v>
      </c>
      <c r="H145" s="221">
        <v>2.4333</v>
      </c>
      <c r="I145" s="221">
        <v>2.4024999999999999</v>
      </c>
      <c r="J145" s="221">
        <v>2.3963999999999999</v>
      </c>
      <c r="K145" s="290">
        <v>10200000000</v>
      </c>
      <c r="L145" s="221" t="s">
        <v>621</v>
      </c>
      <c r="M145" s="221">
        <v>13.4267</v>
      </c>
      <c r="N145" s="221">
        <v>20.483799999999999</v>
      </c>
      <c r="O145" s="221" t="s">
        <v>624</v>
      </c>
      <c r="P145" s="221" t="s">
        <v>634</v>
      </c>
      <c r="Q145" s="221" t="s">
        <v>634</v>
      </c>
      <c r="R145" s="221" t="s">
        <v>1668</v>
      </c>
      <c r="S145" s="221" t="s">
        <v>1975</v>
      </c>
      <c r="T145" s="221">
        <v>0.45710000000000001</v>
      </c>
      <c r="U145" s="221">
        <v>8234839</v>
      </c>
      <c r="V145" s="290">
        <v>40400000000000</v>
      </c>
      <c r="W145" s="290">
        <v>153000000</v>
      </c>
      <c r="X145" s="221">
        <v>8.5199999999999998E-2</v>
      </c>
      <c r="Y145" s="221" t="s">
        <v>634</v>
      </c>
      <c r="Z145" s="221" t="s">
        <v>634</v>
      </c>
    </row>
    <row r="146" spans="1:26" x14ac:dyDescent="0.25">
      <c r="A146" s="221" t="s">
        <v>677</v>
      </c>
      <c r="B146" s="221" t="s">
        <v>218</v>
      </c>
      <c r="C146" s="221">
        <v>0.89573199999999997</v>
      </c>
      <c r="D146" s="221">
        <v>3.8E-3</v>
      </c>
      <c r="E146" s="221" t="s">
        <v>636</v>
      </c>
      <c r="F146" s="221">
        <v>3.4000000000000002E-2</v>
      </c>
      <c r="G146" s="221">
        <v>0.1176</v>
      </c>
      <c r="H146" s="221">
        <v>0.29659999999999997</v>
      </c>
      <c r="I146" s="221">
        <v>0.48349999999999999</v>
      </c>
      <c r="J146" s="221">
        <v>0.88890000000000002</v>
      </c>
      <c r="K146" s="221">
        <v>94100189</v>
      </c>
      <c r="L146" s="221" t="s">
        <v>621</v>
      </c>
      <c r="M146" s="221">
        <v>2.9577</v>
      </c>
      <c r="N146" s="221">
        <v>-8.3628</v>
      </c>
      <c r="O146" s="221" t="s">
        <v>624</v>
      </c>
      <c r="P146" s="221" t="s">
        <v>626</v>
      </c>
      <c r="Q146" s="221" t="s">
        <v>626</v>
      </c>
      <c r="R146" s="221" t="s">
        <v>1668</v>
      </c>
      <c r="S146" s="221" t="s">
        <v>2090</v>
      </c>
      <c r="T146" s="221">
        <v>3.4000000000000002E-2</v>
      </c>
      <c r="U146" s="290">
        <v>105000000</v>
      </c>
      <c r="V146" s="290">
        <v>40400000000000</v>
      </c>
      <c r="W146" s="290">
        <v>153000000</v>
      </c>
      <c r="X146" s="221">
        <v>8.2000000000000007E-3</v>
      </c>
      <c r="Y146" s="221" t="s">
        <v>626</v>
      </c>
      <c r="Z146" s="221" t="s">
        <v>626</v>
      </c>
    </row>
    <row r="147" spans="1:26" x14ac:dyDescent="0.25">
      <c r="A147" s="221" t="s">
        <v>2437</v>
      </c>
      <c r="B147" s="221" t="s">
        <v>218</v>
      </c>
      <c r="C147" s="221">
        <v>1029.6510000000001</v>
      </c>
      <c r="D147" s="221">
        <v>0</v>
      </c>
      <c r="E147" s="221" t="s">
        <v>620</v>
      </c>
      <c r="F147" s="221">
        <v>0.63</v>
      </c>
      <c r="G147" s="221">
        <v>0</v>
      </c>
      <c r="H147" s="221">
        <v>0</v>
      </c>
      <c r="I147" s="221">
        <v>0</v>
      </c>
      <c r="J147" s="221">
        <v>0</v>
      </c>
      <c r="K147" s="290">
        <v>1730000000000</v>
      </c>
      <c r="L147" s="221" t="s">
        <v>621</v>
      </c>
      <c r="M147" s="221">
        <v>0</v>
      </c>
      <c r="N147" s="221">
        <v>0</v>
      </c>
      <c r="O147" s="221" t="s">
        <v>618</v>
      </c>
      <c r="P147" s="221" t="s">
        <v>626</v>
      </c>
      <c r="Q147" s="221" t="s">
        <v>626</v>
      </c>
      <c r="R147" s="221" t="s">
        <v>1669</v>
      </c>
      <c r="S147" s="221" t="s">
        <v>1671</v>
      </c>
      <c r="T147" s="221">
        <v>0</v>
      </c>
      <c r="U147" s="290">
        <v>1690000000</v>
      </c>
      <c r="V147" s="290">
        <v>40400000000000</v>
      </c>
      <c r="W147" s="290">
        <v>153000000</v>
      </c>
      <c r="X147" s="221">
        <v>0</v>
      </c>
      <c r="Y147" s="221" t="s">
        <v>626</v>
      </c>
      <c r="Z147" s="221" t="s">
        <v>626</v>
      </c>
    </row>
    <row r="148" spans="1:26" x14ac:dyDescent="0.25">
      <c r="A148" s="221" t="s">
        <v>1684</v>
      </c>
      <c r="B148" s="221" t="s">
        <v>218</v>
      </c>
      <c r="C148" s="221">
        <v>1000.79</v>
      </c>
      <c r="D148" s="221">
        <v>0</v>
      </c>
      <c r="E148" s="221" t="s">
        <v>620</v>
      </c>
      <c r="F148" s="221">
        <v>0.8</v>
      </c>
      <c r="G148" s="221">
        <v>0</v>
      </c>
      <c r="H148" s="221">
        <v>0</v>
      </c>
      <c r="I148" s="221">
        <v>0</v>
      </c>
      <c r="J148" s="221">
        <v>7.91</v>
      </c>
      <c r="K148" s="290">
        <v>95300000000</v>
      </c>
      <c r="L148" s="221" t="s">
        <v>621</v>
      </c>
      <c r="M148" s="221">
        <v>0</v>
      </c>
      <c r="N148" s="221">
        <v>0</v>
      </c>
      <c r="O148" s="221" t="s">
        <v>624</v>
      </c>
      <c r="P148" s="221" t="s">
        <v>626</v>
      </c>
      <c r="Q148" s="221" t="s">
        <v>626</v>
      </c>
      <c r="R148" s="221" t="s">
        <v>1669</v>
      </c>
      <c r="S148" s="221" t="s">
        <v>1663</v>
      </c>
      <c r="T148" s="221">
        <v>0</v>
      </c>
      <c r="U148" s="221">
        <v>96000001</v>
      </c>
      <c r="V148" s="290">
        <v>40400000000000</v>
      </c>
      <c r="W148" s="290">
        <v>153000000</v>
      </c>
      <c r="X148" s="221">
        <v>0</v>
      </c>
      <c r="Y148" s="221" t="s">
        <v>626</v>
      </c>
      <c r="Z148" s="221" t="s">
        <v>626</v>
      </c>
    </row>
    <row r="149" spans="1:26" x14ac:dyDescent="0.25">
      <c r="A149" s="221" t="s">
        <v>1197</v>
      </c>
      <c r="B149" s="221" t="s">
        <v>218</v>
      </c>
      <c r="C149" s="221">
        <v>1288.24</v>
      </c>
      <c r="D149" s="221">
        <v>0.1711</v>
      </c>
      <c r="E149" s="221" t="s">
        <v>620</v>
      </c>
      <c r="F149" s="221">
        <v>1.1686000000000001</v>
      </c>
      <c r="G149" s="221">
        <v>4.9184000000000001</v>
      </c>
      <c r="H149" s="221">
        <v>3.2475000000000001</v>
      </c>
      <c r="I149" s="221">
        <v>5.3181000000000003</v>
      </c>
      <c r="J149" s="221">
        <v>8.3592999999999993</v>
      </c>
      <c r="K149" s="290">
        <v>49000000000</v>
      </c>
      <c r="L149" s="221" t="s">
        <v>621</v>
      </c>
      <c r="M149" s="221">
        <v>19.1524</v>
      </c>
      <c r="N149" s="221">
        <v>0</v>
      </c>
      <c r="O149" s="221" t="s">
        <v>618</v>
      </c>
      <c r="P149" s="221" t="s">
        <v>635</v>
      </c>
      <c r="Q149" s="221" t="s">
        <v>635</v>
      </c>
      <c r="R149" s="221" t="s">
        <v>1662</v>
      </c>
      <c r="S149" s="221" t="s">
        <v>1666</v>
      </c>
      <c r="T149" s="221">
        <v>1.1686000000000001</v>
      </c>
      <c r="U149" s="221">
        <v>38516384</v>
      </c>
      <c r="V149" s="290">
        <v>40400000000000</v>
      </c>
      <c r="W149" s="290">
        <v>153000000</v>
      </c>
      <c r="X149" s="221">
        <v>3.3399999999999999E-2</v>
      </c>
      <c r="Y149" s="221" t="s">
        <v>630</v>
      </c>
      <c r="Z149" s="221" t="s">
        <v>626</v>
      </c>
    </row>
    <row r="150" spans="1:26" x14ac:dyDescent="0.25">
      <c r="A150" s="221" t="s">
        <v>1138</v>
      </c>
      <c r="B150" s="221" t="s">
        <v>218</v>
      </c>
      <c r="C150" s="221">
        <v>1147.3399999999999</v>
      </c>
      <c r="D150" s="221">
        <v>0</v>
      </c>
      <c r="E150" s="221" t="s">
        <v>620</v>
      </c>
      <c r="F150" s="221">
        <v>1.41</v>
      </c>
      <c r="G150" s="221">
        <v>0</v>
      </c>
      <c r="H150" s="221">
        <v>0</v>
      </c>
      <c r="I150" s="221">
        <v>0</v>
      </c>
      <c r="J150" s="221">
        <v>10.91</v>
      </c>
      <c r="K150" s="290">
        <v>55800000000</v>
      </c>
      <c r="L150" s="221" t="s">
        <v>621</v>
      </c>
      <c r="M150" s="221">
        <v>0</v>
      </c>
      <c r="N150" s="221">
        <v>0</v>
      </c>
      <c r="O150" s="221" t="s">
        <v>624</v>
      </c>
      <c r="P150" s="221" t="s">
        <v>626</v>
      </c>
      <c r="Q150" s="221" t="s">
        <v>626</v>
      </c>
      <c r="R150" s="221" t="s">
        <v>1669</v>
      </c>
      <c r="S150" s="221" t="s">
        <v>1666</v>
      </c>
      <c r="T150" s="221">
        <v>0</v>
      </c>
      <c r="U150" s="221">
        <v>49100000</v>
      </c>
      <c r="V150" s="290">
        <v>40400000000000</v>
      </c>
      <c r="W150" s="290">
        <v>153000000</v>
      </c>
      <c r="X150" s="221">
        <v>0</v>
      </c>
      <c r="Y150" s="221" t="s">
        <v>626</v>
      </c>
      <c r="Z150" s="221" t="s">
        <v>626</v>
      </c>
    </row>
    <row r="151" spans="1:26" x14ac:dyDescent="0.25">
      <c r="A151" s="221" t="s">
        <v>1224</v>
      </c>
      <c r="B151" s="221" t="s">
        <v>218</v>
      </c>
      <c r="C151" s="221">
        <v>1316.51</v>
      </c>
      <c r="D151" s="221">
        <v>7.6E-3</v>
      </c>
      <c r="E151" s="221" t="s">
        <v>620</v>
      </c>
      <c r="F151" s="221">
        <v>0.65980000000000005</v>
      </c>
      <c r="G151" s="221">
        <v>3.37</v>
      </c>
      <c r="H151" s="221">
        <v>2.9641999999999999</v>
      </c>
      <c r="I151" s="221">
        <v>4.9054000000000002</v>
      </c>
      <c r="J151" s="221">
        <v>8.9709000000000003</v>
      </c>
      <c r="K151" s="290">
        <v>9680000000</v>
      </c>
      <c r="L151" s="221" t="s">
        <v>621</v>
      </c>
      <c r="M151" s="221">
        <v>17.4983</v>
      </c>
      <c r="N151" s="221">
        <v>0</v>
      </c>
      <c r="O151" s="221" t="s">
        <v>624</v>
      </c>
      <c r="P151" s="221" t="s">
        <v>2012</v>
      </c>
      <c r="Q151" s="221" t="s">
        <v>2012</v>
      </c>
      <c r="R151" s="221" t="s">
        <v>1662</v>
      </c>
      <c r="S151" s="221" t="s">
        <v>1666</v>
      </c>
      <c r="T151" s="221">
        <v>0.65980000000000005</v>
      </c>
      <c r="U151" s="221">
        <v>7404959</v>
      </c>
      <c r="V151" s="290">
        <v>40400000000000</v>
      </c>
      <c r="W151" s="290">
        <v>153000000</v>
      </c>
      <c r="X151" s="221">
        <v>-0.25309999999999999</v>
      </c>
      <c r="Y151" s="221" t="s">
        <v>2012</v>
      </c>
      <c r="Z151" s="221" t="s">
        <v>626</v>
      </c>
    </row>
    <row r="152" spans="1:26" x14ac:dyDescent="0.25">
      <c r="A152" s="221" t="s">
        <v>1393</v>
      </c>
      <c r="B152" s="221" t="s">
        <v>218</v>
      </c>
      <c r="C152" s="221">
        <v>996.09</v>
      </c>
      <c r="D152" s="221">
        <v>0.15989999999999999</v>
      </c>
      <c r="E152" s="221" t="s">
        <v>620</v>
      </c>
      <c r="F152" s="221">
        <v>0.39810000000000001</v>
      </c>
      <c r="G152" s="221">
        <v>2.8955000000000002</v>
      </c>
      <c r="H152" s="221">
        <v>0</v>
      </c>
      <c r="I152" s="221">
        <v>0.37380000000000002</v>
      </c>
      <c r="J152" s="221">
        <v>1.5630999999999999</v>
      </c>
      <c r="K152" s="290">
        <v>219000000000</v>
      </c>
      <c r="L152" s="221" t="s">
        <v>621</v>
      </c>
      <c r="M152" s="221">
        <v>-2.4493</v>
      </c>
      <c r="N152" s="221">
        <v>0</v>
      </c>
      <c r="O152" s="221" t="s">
        <v>624</v>
      </c>
      <c r="P152" s="221" t="s">
        <v>622</v>
      </c>
      <c r="Q152" s="221" t="s">
        <v>622</v>
      </c>
      <c r="R152" s="221" t="s">
        <v>1662</v>
      </c>
      <c r="S152" s="221" t="s">
        <v>1664</v>
      </c>
      <c r="T152" s="221">
        <v>0.39810000000000001</v>
      </c>
      <c r="U152" s="290">
        <v>221000000</v>
      </c>
      <c r="V152" s="290">
        <v>40400000000000</v>
      </c>
      <c r="W152" s="290">
        <v>153000000</v>
      </c>
      <c r="X152" s="221">
        <v>-1.0264</v>
      </c>
      <c r="Y152" s="221" t="s">
        <v>623</v>
      </c>
      <c r="Z152" s="221" t="s">
        <v>626</v>
      </c>
    </row>
    <row r="153" spans="1:26" x14ac:dyDescent="0.25">
      <c r="A153" s="221" t="s">
        <v>1264</v>
      </c>
      <c r="B153" s="221" t="s">
        <v>218</v>
      </c>
      <c r="C153" s="221">
        <v>1240.93</v>
      </c>
      <c r="D153" s="221">
        <v>0.1517</v>
      </c>
      <c r="E153" s="221" t="s">
        <v>620</v>
      </c>
      <c r="F153" s="221">
        <v>1.0734999999999999</v>
      </c>
      <c r="G153" s="221">
        <v>3.7332999999999998</v>
      </c>
      <c r="H153" s="221">
        <v>3.7063999999999999</v>
      </c>
      <c r="I153" s="221">
        <v>5.8750999999999998</v>
      </c>
      <c r="J153" s="221">
        <v>9.0122</v>
      </c>
      <c r="K153" s="290">
        <v>19000000000</v>
      </c>
      <c r="L153" s="221" t="s">
        <v>621</v>
      </c>
      <c r="M153" s="221">
        <v>18.171399999999998</v>
      </c>
      <c r="N153" s="221">
        <v>0</v>
      </c>
      <c r="O153" s="221" t="s">
        <v>618</v>
      </c>
      <c r="P153" s="221" t="s">
        <v>630</v>
      </c>
      <c r="Q153" s="221" t="s">
        <v>630</v>
      </c>
      <c r="R153" s="221" t="s">
        <v>1662</v>
      </c>
      <c r="S153" s="221" t="s">
        <v>1671</v>
      </c>
      <c r="T153" s="221">
        <v>1.0734999999999999</v>
      </c>
      <c r="U153" s="221">
        <v>15474011</v>
      </c>
      <c r="V153" s="290">
        <v>40400000000000</v>
      </c>
      <c r="W153" s="290">
        <v>153000000</v>
      </c>
      <c r="X153" s="221">
        <v>-9.5799999999999996E-2</v>
      </c>
      <c r="Y153" s="221" t="s">
        <v>630</v>
      </c>
      <c r="Z153" s="221" t="s">
        <v>626</v>
      </c>
    </row>
    <row r="154" spans="1:26" x14ac:dyDescent="0.25">
      <c r="A154" s="221" t="s">
        <v>2557</v>
      </c>
      <c r="B154" s="221" t="s">
        <v>218</v>
      </c>
      <c r="C154" s="221">
        <v>1061.9100000000001</v>
      </c>
      <c r="D154" s="221">
        <v>0.20100000000000001</v>
      </c>
      <c r="E154" s="221" t="s">
        <v>620</v>
      </c>
      <c r="F154" s="221">
        <v>1.0861000000000001</v>
      </c>
      <c r="G154" s="221">
        <v>0</v>
      </c>
      <c r="H154" s="221">
        <v>0</v>
      </c>
      <c r="I154" s="221">
        <v>0</v>
      </c>
      <c r="J154" s="221">
        <v>0</v>
      </c>
      <c r="K154" s="290">
        <v>139000000000</v>
      </c>
      <c r="L154" s="221" t="s">
        <v>621</v>
      </c>
      <c r="M154" s="221">
        <v>0</v>
      </c>
      <c r="N154" s="221">
        <v>0</v>
      </c>
      <c r="O154" s="221" t="s">
        <v>624</v>
      </c>
      <c r="P154" s="221" t="s">
        <v>626</v>
      </c>
      <c r="Q154" s="221" t="s">
        <v>626</v>
      </c>
      <c r="R154" s="221" t="s">
        <v>1662</v>
      </c>
      <c r="S154" s="221" t="s">
        <v>1666</v>
      </c>
      <c r="T154" s="221">
        <v>1.0861000000000001</v>
      </c>
      <c r="U154" s="290">
        <v>132000000</v>
      </c>
      <c r="V154" s="290">
        <v>40400000000000</v>
      </c>
      <c r="W154" s="290">
        <v>153000000</v>
      </c>
      <c r="X154" s="221">
        <v>-0.2208</v>
      </c>
      <c r="Y154" s="221" t="s">
        <v>626</v>
      </c>
      <c r="Z154" s="221" t="s">
        <v>626</v>
      </c>
    </row>
    <row r="155" spans="1:26" x14ac:dyDescent="0.25">
      <c r="A155" s="221" t="s">
        <v>1685</v>
      </c>
      <c r="B155" s="221" t="s">
        <v>218</v>
      </c>
      <c r="C155" s="221">
        <v>4018.36</v>
      </c>
      <c r="D155" s="221">
        <v>0.15279999999999999</v>
      </c>
      <c r="E155" s="221" t="s">
        <v>620</v>
      </c>
      <c r="F155" s="221">
        <v>1.1661999999999999</v>
      </c>
      <c r="G155" s="221">
        <v>5.9320000000000004</v>
      </c>
      <c r="H155" s="221">
        <v>4.5853999999999999</v>
      </c>
      <c r="I155" s="221">
        <v>6.8849</v>
      </c>
      <c r="J155" s="221">
        <v>10.9793</v>
      </c>
      <c r="K155" s="290">
        <v>1160000000000</v>
      </c>
      <c r="L155" s="221" t="s">
        <v>621</v>
      </c>
      <c r="M155" s="221">
        <v>23.130400000000002</v>
      </c>
      <c r="N155" s="221">
        <v>60.675899999999999</v>
      </c>
      <c r="O155" s="221" t="s">
        <v>624</v>
      </c>
      <c r="P155" s="221" t="s">
        <v>630</v>
      </c>
      <c r="Q155" s="221" t="s">
        <v>627</v>
      </c>
      <c r="R155" s="221" t="s">
        <v>1662</v>
      </c>
      <c r="S155" s="221" t="s">
        <v>1666</v>
      </c>
      <c r="T155" s="221">
        <v>1.1661999999999999</v>
      </c>
      <c r="U155" s="290">
        <v>291000000</v>
      </c>
      <c r="V155" s="290">
        <v>40400000000000</v>
      </c>
      <c r="W155" s="290">
        <v>153000000</v>
      </c>
      <c r="X155" s="221">
        <v>-0.36770000000000003</v>
      </c>
      <c r="Y155" s="221" t="s">
        <v>627</v>
      </c>
      <c r="Z155" s="221" t="s">
        <v>651</v>
      </c>
    </row>
    <row r="156" spans="1:26" x14ac:dyDescent="0.25">
      <c r="A156" s="221" t="s">
        <v>2526</v>
      </c>
      <c r="B156" s="221" t="s">
        <v>218</v>
      </c>
      <c r="C156" s="221">
        <v>1035.6400000000001</v>
      </c>
      <c r="D156" s="221">
        <v>5.8000000000000003E-2</v>
      </c>
      <c r="E156" s="221" t="s">
        <v>620</v>
      </c>
      <c r="F156" s="221">
        <v>0.49</v>
      </c>
      <c r="G156" s="221">
        <v>0</v>
      </c>
      <c r="H156" s="221">
        <v>0</v>
      </c>
      <c r="I156" s="221">
        <v>0</v>
      </c>
      <c r="J156" s="221">
        <v>0</v>
      </c>
      <c r="K156" s="290">
        <v>103000000000</v>
      </c>
      <c r="L156" s="221" t="s">
        <v>621</v>
      </c>
      <c r="M156" s="221">
        <v>0</v>
      </c>
      <c r="N156" s="221">
        <v>0</v>
      </c>
      <c r="O156" s="221" t="s">
        <v>624</v>
      </c>
      <c r="P156" s="221" t="s">
        <v>626</v>
      </c>
      <c r="Q156" s="221" t="s">
        <v>626</v>
      </c>
      <c r="R156" s="221" t="s">
        <v>1662</v>
      </c>
      <c r="S156" s="221" t="s">
        <v>2113</v>
      </c>
      <c r="T156" s="221">
        <v>0.49</v>
      </c>
      <c r="U156" s="290">
        <v>100000000</v>
      </c>
      <c r="V156" s="290">
        <v>40400000000000</v>
      </c>
      <c r="W156" s="290">
        <v>153000000</v>
      </c>
      <c r="X156" s="221">
        <v>-0.64470000000000005</v>
      </c>
      <c r="Y156" s="221" t="s">
        <v>626</v>
      </c>
      <c r="Z156" s="221" t="s">
        <v>626</v>
      </c>
    </row>
    <row r="157" spans="1:26" x14ac:dyDescent="0.25">
      <c r="A157" s="221" t="s">
        <v>1347</v>
      </c>
      <c r="B157" s="221" t="s">
        <v>218</v>
      </c>
      <c r="C157" s="221">
        <v>1031.26</v>
      </c>
      <c r="D157" s="221">
        <v>0</v>
      </c>
      <c r="E157" s="221" t="s">
        <v>620</v>
      </c>
      <c r="F157" s="221">
        <v>-0.05</v>
      </c>
      <c r="G157" s="221">
        <v>0</v>
      </c>
      <c r="H157" s="221">
        <v>0</v>
      </c>
      <c r="I157" s="221">
        <v>0</v>
      </c>
      <c r="J157" s="221">
        <v>8.8000000000000007</v>
      </c>
      <c r="K157" s="290">
        <v>131000000000</v>
      </c>
      <c r="L157" s="221" t="s">
        <v>621</v>
      </c>
      <c r="M157" s="221">
        <v>0</v>
      </c>
      <c r="N157" s="221">
        <v>0</v>
      </c>
      <c r="O157" s="221" t="s">
        <v>624</v>
      </c>
      <c r="P157" s="221" t="s">
        <v>626</v>
      </c>
      <c r="Q157" s="221" t="s">
        <v>626</v>
      </c>
      <c r="R157" s="221" t="s">
        <v>1669</v>
      </c>
      <c r="S157" s="221" t="s">
        <v>1672</v>
      </c>
      <c r="T157" s="221">
        <v>0</v>
      </c>
      <c r="U157" s="290">
        <v>127000000</v>
      </c>
      <c r="V157" s="290">
        <v>40400000000000</v>
      </c>
      <c r="W157" s="290">
        <v>153000000</v>
      </c>
      <c r="X157" s="221">
        <v>0</v>
      </c>
      <c r="Y157" s="221" t="s">
        <v>626</v>
      </c>
      <c r="Z157" s="221" t="s">
        <v>626</v>
      </c>
    </row>
    <row r="158" spans="1:26" x14ac:dyDescent="0.25">
      <c r="A158" s="221" t="s">
        <v>1394</v>
      </c>
      <c r="B158" s="221" t="s">
        <v>218</v>
      </c>
      <c r="C158" s="221">
        <v>1064.22</v>
      </c>
      <c r="D158" s="221">
        <v>0</v>
      </c>
      <c r="E158" s="221" t="s">
        <v>620</v>
      </c>
      <c r="F158" s="221">
        <v>1.1100000000000001</v>
      </c>
      <c r="G158" s="221">
        <v>0</v>
      </c>
      <c r="H158" s="221">
        <v>0</v>
      </c>
      <c r="I158" s="221">
        <v>0</v>
      </c>
      <c r="J158" s="221">
        <v>11.15</v>
      </c>
      <c r="K158" s="290">
        <v>52600000000</v>
      </c>
      <c r="L158" s="221" t="s">
        <v>621</v>
      </c>
      <c r="M158" s="221">
        <v>0</v>
      </c>
      <c r="N158" s="221">
        <v>0</v>
      </c>
      <c r="O158" s="221" t="s">
        <v>624</v>
      </c>
      <c r="P158" s="221" t="s">
        <v>626</v>
      </c>
      <c r="Q158" s="221" t="s">
        <v>626</v>
      </c>
      <c r="R158" s="221" t="s">
        <v>1669</v>
      </c>
      <c r="S158" s="221" t="s">
        <v>1672</v>
      </c>
      <c r="T158" s="221">
        <v>0</v>
      </c>
      <c r="U158" s="221">
        <v>50000000</v>
      </c>
      <c r="V158" s="290">
        <v>40400000000000</v>
      </c>
      <c r="W158" s="290">
        <v>153000000</v>
      </c>
      <c r="X158" s="221">
        <v>0</v>
      </c>
      <c r="Y158" s="221" t="s">
        <v>626</v>
      </c>
      <c r="Z158" s="221" t="s">
        <v>626</v>
      </c>
    </row>
    <row r="159" spans="1:26" x14ac:dyDescent="0.25">
      <c r="A159" s="221" t="s">
        <v>1503</v>
      </c>
      <c r="B159" s="221" t="s">
        <v>218</v>
      </c>
      <c r="C159" s="221">
        <v>1040.02</v>
      </c>
      <c r="D159" s="221">
        <v>0</v>
      </c>
      <c r="E159" s="221" t="s">
        <v>620</v>
      </c>
      <c r="F159" s="221">
        <v>-0.01</v>
      </c>
      <c r="G159" s="221">
        <v>0</v>
      </c>
      <c r="H159" s="221">
        <v>0</v>
      </c>
      <c r="I159" s="221">
        <v>0</v>
      </c>
      <c r="J159" s="221">
        <v>10.24</v>
      </c>
      <c r="K159" s="290">
        <v>106000000000</v>
      </c>
      <c r="L159" s="221" t="s">
        <v>621</v>
      </c>
      <c r="M159" s="221">
        <v>0</v>
      </c>
      <c r="N159" s="221">
        <v>0</v>
      </c>
      <c r="O159" s="221" t="s">
        <v>624</v>
      </c>
      <c r="P159" s="221" t="s">
        <v>626</v>
      </c>
      <c r="Q159" s="221" t="s">
        <v>626</v>
      </c>
      <c r="R159" s="221" t="s">
        <v>1669</v>
      </c>
      <c r="S159" s="221" t="s">
        <v>1672</v>
      </c>
      <c r="T159" s="221">
        <v>0</v>
      </c>
      <c r="U159" s="290">
        <v>100000000</v>
      </c>
      <c r="V159" s="290">
        <v>40400000000000</v>
      </c>
      <c r="W159" s="290">
        <v>153000000</v>
      </c>
      <c r="X159" s="221">
        <v>0</v>
      </c>
      <c r="Y159" s="221" t="s">
        <v>626</v>
      </c>
      <c r="Z159" s="221" t="s">
        <v>626</v>
      </c>
    </row>
    <row r="160" spans="1:26" x14ac:dyDescent="0.25">
      <c r="A160" s="221" t="s">
        <v>1547</v>
      </c>
      <c r="B160" s="221" t="s">
        <v>218</v>
      </c>
      <c r="C160" s="221">
        <v>1024.08</v>
      </c>
      <c r="D160" s="221">
        <v>0</v>
      </c>
      <c r="E160" s="221" t="s">
        <v>620</v>
      </c>
      <c r="F160" s="221">
        <v>0.66</v>
      </c>
      <c r="G160" s="221">
        <v>0</v>
      </c>
      <c r="H160" s="221">
        <v>0</v>
      </c>
      <c r="I160" s="221">
        <v>0</v>
      </c>
      <c r="J160" s="221">
        <v>9.34</v>
      </c>
      <c r="K160" s="290">
        <v>245000000000</v>
      </c>
      <c r="L160" s="221" t="s">
        <v>621</v>
      </c>
      <c r="M160" s="221">
        <v>0</v>
      </c>
      <c r="N160" s="221">
        <v>0</v>
      </c>
      <c r="O160" s="221" t="s">
        <v>624</v>
      </c>
      <c r="P160" s="221" t="s">
        <v>626</v>
      </c>
      <c r="Q160" s="221" t="s">
        <v>626</v>
      </c>
      <c r="R160" s="221" t="s">
        <v>1669</v>
      </c>
      <c r="S160" s="221" t="s">
        <v>1672</v>
      </c>
      <c r="T160" s="221">
        <v>0</v>
      </c>
      <c r="U160" s="290">
        <v>241000000</v>
      </c>
      <c r="V160" s="290">
        <v>40400000000000</v>
      </c>
      <c r="W160" s="290">
        <v>153000000</v>
      </c>
      <c r="X160" s="221">
        <v>0</v>
      </c>
      <c r="Y160" s="221" t="s">
        <v>626</v>
      </c>
      <c r="Z160" s="221" t="s">
        <v>626</v>
      </c>
    </row>
    <row r="161" spans="1:26" x14ac:dyDescent="0.25">
      <c r="A161" s="221" t="s">
        <v>1548</v>
      </c>
      <c r="B161" s="221" t="s">
        <v>218</v>
      </c>
      <c r="C161" s="221">
        <v>1055.57</v>
      </c>
      <c r="D161" s="221">
        <v>0</v>
      </c>
      <c r="E161" s="221" t="s">
        <v>620</v>
      </c>
      <c r="F161" s="221">
        <v>-0.1</v>
      </c>
      <c r="G161" s="221">
        <v>0</v>
      </c>
      <c r="H161" s="221">
        <v>0</v>
      </c>
      <c r="I161" s="221">
        <v>0</v>
      </c>
      <c r="J161" s="221">
        <v>10.72</v>
      </c>
      <c r="K161" s="290">
        <v>211000000000</v>
      </c>
      <c r="L161" s="221" t="s">
        <v>621</v>
      </c>
      <c r="M161" s="221">
        <v>0</v>
      </c>
      <c r="N161" s="221">
        <v>0</v>
      </c>
      <c r="O161" s="221" t="s">
        <v>624</v>
      </c>
      <c r="P161" s="221" t="s">
        <v>626</v>
      </c>
      <c r="Q161" s="221" t="s">
        <v>626</v>
      </c>
      <c r="R161" s="221" t="s">
        <v>1669</v>
      </c>
      <c r="S161" s="221" t="s">
        <v>1672</v>
      </c>
      <c r="T161" s="221">
        <v>0</v>
      </c>
      <c r="U161" s="290">
        <v>200000000</v>
      </c>
      <c r="V161" s="290">
        <v>40400000000000</v>
      </c>
      <c r="W161" s="290">
        <v>153000000</v>
      </c>
      <c r="X161" s="221">
        <v>0</v>
      </c>
      <c r="Y161" s="221" t="s">
        <v>626</v>
      </c>
      <c r="Z161" s="221" t="s">
        <v>626</v>
      </c>
    </row>
    <row r="162" spans="1:26" x14ac:dyDescent="0.25">
      <c r="A162" s="221" t="s">
        <v>1719</v>
      </c>
      <c r="B162" s="221" t="s">
        <v>218</v>
      </c>
      <c r="C162" s="221">
        <v>969.59</v>
      </c>
      <c r="D162" s="221">
        <v>0</v>
      </c>
      <c r="E162" s="221" t="s">
        <v>620</v>
      </c>
      <c r="F162" s="221">
        <v>0.43</v>
      </c>
      <c r="G162" s="221">
        <v>0</v>
      </c>
      <c r="H162" s="221">
        <v>0</v>
      </c>
      <c r="I162" s="221">
        <v>0</v>
      </c>
      <c r="J162" s="221">
        <v>11.27</v>
      </c>
      <c r="K162" s="290">
        <v>247000000000</v>
      </c>
      <c r="L162" s="221" t="s">
        <v>621</v>
      </c>
      <c r="M162" s="221">
        <v>0</v>
      </c>
      <c r="N162" s="221">
        <v>0</v>
      </c>
      <c r="O162" s="221" t="s">
        <v>624</v>
      </c>
      <c r="P162" s="221" t="s">
        <v>626</v>
      </c>
      <c r="Q162" s="221" t="s">
        <v>626</v>
      </c>
      <c r="R162" s="221" t="s">
        <v>1669</v>
      </c>
      <c r="S162" s="221" t="s">
        <v>1672</v>
      </c>
      <c r="T162" s="221">
        <v>0</v>
      </c>
      <c r="U162" s="290">
        <v>255000000</v>
      </c>
      <c r="V162" s="290">
        <v>40400000000000</v>
      </c>
      <c r="W162" s="290">
        <v>153000000</v>
      </c>
      <c r="X162" s="221">
        <v>0</v>
      </c>
      <c r="Y162" s="221" t="s">
        <v>626</v>
      </c>
      <c r="Z162" s="221" t="s">
        <v>626</v>
      </c>
    </row>
    <row r="163" spans="1:26" x14ac:dyDescent="0.25">
      <c r="A163" s="221" t="s">
        <v>1463</v>
      </c>
      <c r="B163" s="221" t="s">
        <v>218</v>
      </c>
      <c r="C163" s="221">
        <v>1.0177860000000001</v>
      </c>
      <c r="D163" s="221">
        <v>0</v>
      </c>
      <c r="E163" s="221" t="s">
        <v>636</v>
      </c>
      <c r="F163" s="221">
        <v>0.43</v>
      </c>
      <c r="G163" s="221">
        <v>0</v>
      </c>
      <c r="H163" s="221">
        <v>0</v>
      </c>
      <c r="I163" s="221">
        <v>0</v>
      </c>
      <c r="J163" s="221">
        <v>5.19</v>
      </c>
      <c r="K163" s="221">
        <v>30402730</v>
      </c>
      <c r="L163" s="221" t="s">
        <v>621</v>
      </c>
      <c r="M163" s="221">
        <v>0</v>
      </c>
      <c r="N163" s="221">
        <v>0</v>
      </c>
      <c r="O163" s="221" t="s">
        <v>624</v>
      </c>
      <c r="P163" s="221" t="s">
        <v>626</v>
      </c>
      <c r="Q163" s="221" t="s">
        <v>626</v>
      </c>
      <c r="R163" s="221" t="s">
        <v>1669</v>
      </c>
      <c r="S163" s="221" t="s">
        <v>1672</v>
      </c>
      <c r="T163" s="221">
        <v>0</v>
      </c>
      <c r="U163" s="221">
        <v>30001000</v>
      </c>
      <c r="V163" s="290">
        <v>40400000000000</v>
      </c>
      <c r="W163" s="290">
        <v>153000000</v>
      </c>
      <c r="X163" s="221">
        <v>0</v>
      </c>
      <c r="Y163" s="221" t="s">
        <v>626</v>
      </c>
      <c r="Z163" s="221" t="s">
        <v>626</v>
      </c>
    </row>
    <row r="164" spans="1:26" x14ac:dyDescent="0.25">
      <c r="A164" s="221" t="s">
        <v>1686</v>
      </c>
      <c r="B164" s="221" t="s">
        <v>218</v>
      </c>
      <c r="C164" s="221">
        <v>1.015374</v>
      </c>
      <c r="D164" s="221">
        <v>0</v>
      </c>
      <c r="E164" s="221" t="s">
        <v>636</v>
      </c>
      <c r="F164" s="221">
        <v>0.44</v>
      </c>
      <c r="G164" s="221">
        <v>0</v>
      </c>
      <c r="H164" s="221">
        <v>0</v>
      </c>
      <c r="I164" s="221">
        <v>0</v>
      </c>
      <c r="J164" s="221">
        <v>5.29</v>
      </c>
      <c r="K164" s="221">
        <v>4851454</v>
      </c>
      <c r="L164" s="221" t="s">
        <v>621</v>
      </c>
      <c r="M164" s="221">
        <v>0</v>
      </c>
      <c r="N164" s="221">
        <v>0</v>
      </c>
      <c r="O164" s="221" t="s">
        <v>624</v>
      </c>
      <c r="P164" s="221" t="s">
        <v>626</v>
      </c>
      <c r="Q164" s="221" t="s">
        <v>626</v>
      </c>
      <c r="R164" s="221" t="s">
        <v>1669</v>
      </c>
      <c r="S164" s="221" t="s">
        <v>1672</v>
      </c>
      <c r="T164" s="221">
        <v>0</v>
      </c>
      <c r="U164" s="221">
        <v>4799000</v>
      </c>
      <c r="V164" s="290">
        <v>40400000000000</v>
      </c>
      <c r="W164" s="290">
        <v>153000000</v>
      </c>
      <c r="X164" s="221">
        <v>0</v>
      </c>
      <c r="Y164" s="221" t="s">
        <v>626</v>
      </c>
      <c r="Z164" s="221" t="s">
        <v>626</v>
      </c>
    </row>
    <row r="165" spans="1:26" x14ac:dyDescent="0.25">
      <c r="A165" s="221" t="s">
        <v>1318</v>
      </c>
      <c r="B165" s="221" t="s">
        <v>218</v>
      </c>
      <c r="C165" s="221">
        <v>1155.95</v>
      </c>
      <c r="D165" s="221">
        <v>0.48680000000000001</v>
      </c>
      <c r="E165" s="221" t="s">
        <v>620</v>
      </c>
      <c r="F165" s="221">
        <v>0.30370000000000003</v>
      </c>
      <c r="G165" s="221">
        <v>-8.9899999999999994E-2</v>
      </c>
      <c r="H165" s="221">
        <v>3.2000000000000001E-2</v>
      </c>
      <c r="I165" s="221">
        <v>1.0676000000000001</v>
      </c>
      <c r="J165" s="221">
        <v>4.3247999999999998</v>
      </c>
      <c r="K165" s="290">
        <v>499000000</v>
      </c>
      <c r="L165" s="221" t="s">
        <v>621</v>
      </c>
      <c r="M165" s="221">
        <v>10.0014</v>
      </c>
      <c r="N165" s="221">
        <v>0</v>
      </c>
      <c r="O165" s="221" t="s">
        <v>624</v>
      </c>
      <c r="P165" s="221" t="s">
        <v>2012</v>
      </c>
      <c r="Q165" s="221" t="s">
        <v>2012</v>
      </c>
      <c r="R165" s="221" t="s">
        <v>1662</v>
      </c>
      <c r="S165" s="221" t="s">
        <v>1672</v>
      </c>
      <c r="T165" s="221">
        <v>0.30370000000000003</v>
      </c>
      <c r="U165" s="221">
        <v>433384.5</v>
      </c>
      <c r="V165" s="290">
        <v>40400000000000</v>
      </c>
      <c r="W165" s="290">
        <v>153000000</v>
      </c>
      <c r="X165" s="221">
        <v>0.46239999999999998</v>
      </c>
      <c r="Y165" s="221" t="s">
        <v>2012</v>
      </c>
      <c r="Z165" s="221" t="s">
        <v>626</v>
      </c>
    </row>
    <row r="166" spans="1:26" x14ac:dyDescent="0.25">
      <c r="A166" s="221" t="s">
        <v>2468</v>
      </c>
      <c r="B166" s="221" t="s">
        <v>218</v>
      </c>
      <c r="C166" s="221">
        <v>1165.69</v>
      </c>
      <c r="D166" s="221">
        <v>-2.6377000000000002</v>
      </c>
      <c r="E166" s="221" t="s">
        <v>620</v>
      </c>
      <c r="F166" s="221">
        <v>20.028199999999998</v>
      </c>
      <c r="G166" s="221">
        <v>21.7393</v>
      </c>
      <c r="H166" s="221">
        <v>0</v>
      </c>
      <c r="I166" s="221">
        <v>0</v>
      </c>
      <c r="J166" s="221">
        <v>0</v>
      </c>
      <c r="K166" s="221">
        <v>9711846</v>
      </c>
      <c r="L166" s="221" t="s">
        <v>621</v>
      </c>
      <c r="M166" s="221">
        <v>0</v>
      </c>
      <c r="N166" s="221">
        <v>0</v>
      </c>
      <c r="O166" s="221" t="s">
        <v>624</v>
      </c>
      <c r="P166" s="221" t="s">
        <v>626</v>
      </c>
      <c r="Q166" s="221" t="s">
        <v>626</v>
      </c>
      <c r="R166" s="221" t="s">
        <v>1667</v>
      </c>
      <c r="S166" s="221" t="s">
        <v>1666</v>
      </c>
      <c r="T166" s="221">
        <v>20.028199999999998</v>
      </c>
      <c r="U166" s="221">
        <v>10000</v>
      </c>
      <c r="V166" s="290">
        <v>40400000000000</v>
      </c>
      <c r="W166" s="290">
        <v>153000000</v>
      </c>
      <c r="X166" s="221">
        <v>-1.2947</v>
      </c>
      <c r="Y166" s="221" t="s">
        <v>626</v>
      </c>
      <c r="Z166" s="221" t="s">
        <v>626</v>
      </c>
    </row>
    <row r="167" spans="1:26" x14ac:dyDescent="0.25">
      <c r="A167" s="221" t="s">
        <v>2469</v>
      </c>
      <c r="B167" s="221" t="s">
        <v>218</v>
      </c>
      <c r="C167" s="221">
        <v>1112.52</v>
      </c>
      <c r="D167" s="221">
        <v>-2.6564000000000001</v>
      </c>
      <c r="E167" s="221" t="s">
        <v>620</v>
      </c>
      <c r="F167" s="221">
        <v>3.9388999999999998</v>
      </c>
      <c r="G167" s="221">
        <v>14.887</v>
      </c>
      <c r="H167" s="221">
        <v>0</v>
      </c>
      <c r="I167" s="221">
        <v>0</v>
      </c>
      <c r="J167" s="221">
        <v>0</v>
      </c>
      <c r="K167" s="290">
        <v>139000000</v>
      </c>
      <c r="L167" s="221" t="s">
        <v>621</v>
      </c>
      <c r="M167" s="221">
        <v>0</v>
      </c>
      <c r="N167" s="221">
        <v>0</v>
      </c>
      <c r="O167" s="221" t="s">
        <v>624</v>
      </c>
      <c r="P167" s="221" t="s">
        <v>626</v>
      </c>
      <c r="Q167" s="221" t="s">
        <v>626</v>
      </c>
      <c r="R167" s="221" t="s">
        <v>1667</v>
      </c>
      <c r="S167" s="221" t="s">
        <v>1666</v>
      </c>
      <c r="T167" s="221">
        <v>3.9388999999999998</v>
      </c>
      <c r="U167" s="221">
        <v>130081.2</v>
      </c>
      <c r="V167" s="290">
        <v>40400000000000</v>
      </c>
      <c r="W167" s="290">
        <v>153000000</v>
      </c>
      <c r="X167" s="221">
        <v>-1.34</v>
      </c>
      <c r="Y167" s="221" t="s">
        <v>626</v>
      </c>
      <c r="Z167" s="221" t="s">
        <v>626</v>
      </c>
    </row>
    <row r="168" spans="1:26" x14ac:dyDescent="0.25">
      <c r="A168" s="221" t="s">
        <v>2470</v>
      </c>
      <c r="B168" s="221" t="s">
        <v>218</v>
      </c>
      <c r="C168" s="221">
        <v>1035.04</v>
      </c>
      <c r="D168" s="221">
        <v>-2.6440000000000001</v>
      </c>
      <c r="E168" s="221" t="s">
        <v>620</v>
      </c>
      <c r="F168" s="221">
        <v>3.1789999999999998</v>
      </c>
      <c r="G168" s="221">
        <v>15.4689</v>
      </c>
      <c r="H168" s="221">
        <v>-3.8746</v>
      </c>
      <c r="I168" s="221">
        <v>-15.21</v>
      </c>
      <c r="J168" s="221">
        <v>-17.245799999999999</v>
      </c>
      <c r="K168" s="290">
        <v>1260000000000</v>
      </c>
      <c r="L168" s="221" t="s">
        <v>621</v>
      </c>
      <c r="M168" s="221">
        <v>-13.509499999999999</v>
      </c>
      <c r="N168" s="221">
        <v>14.644</v>
      </c>
      <c r="O168" s="221" t="s">
        <v>624</v>
      </c>
      <c r="P168" s="221" t="s">
        <v>635</v>
      </c>
      <c r="Q168" s="221" t="s">
        <v>627</v>
      </c>
      <c r="R168" s="221" t="s">
        <v>1667</v>
      </c>
      <c r="S168" s="221" t="s">
        <v>1666</v>
      </c>
      <c r="T168" s="221">
        <v>3.1789999999999998</v>
      </c>
      <c r="U168" s="290">
        <v>1260000000</v>
      </c>
      <c r="V168" s="290">
        <v>40400000000000</v>
      </c>
      <c r="W168" s="290">
        <v>153000000</v>
      </c>
      <c r="X168" s="221">
        <v>-1.3091999999999999</v>
      </c>
      <c r="Y168" s="221" t="s">
        <v>627</v>
      </c>
      <c r="Z168" s="221" t="s">
        <v>638</v>
      </c>
    </row>
    <row r="169" spans="1:26" x14ac:dyDescent="0.25">
      <c r="A169" s="221" t="s">
        <v>1348</v>
      </c>
      <c r="B169" s="221" t="s">
        <v>218</v>
      </c>
      <c r="C169" s="221">
        <v>1258.79</v>
      </c>
      <c r="D169" s="221">
        <v>0.20780000000000001</v>
      </c>
      <c r="E169" s="221" t="s">
        <v>620</v>
      </c>
      <c r="F169" s="221">
        <v>1.3706</v>
      </c>
      <c r="G169" s="221">
        <v>5.7736000000000001</v>
      </c>
      <c r="H169" s="221">
        <v>4.4127999999999998</v>
      </c>
      <c r="I169" s="221">
        <v>7.4886999999999997</v>
      </c>
      <c r="J169" s="221">
        <v>10.6142</v>
      </c>
      <c r="K169" s="290">
        <v>1120000000000</v>
      </c>
      <c r="L169" s="221" t="s">
        <v>621</v>
      </c>
      <c r="M169" s="221">
        <v>22.727399999999999</v>
      </c>
      <c r="N169" s="221">
        <v>0</v>
      </c>
      <c r="O169" s="221" t="s">
        <v>624</v>
      </c>
      <c r="P169" s="221" t="s">
        <v>651</v>
      </c>
      <c r="Q169" s="221" t="s">
        <v>632</v>
      </c>
      <c r="R169" s="221" t="s">
        <v>1662</v>
      </c>
      <c r="S169" s="221" t="s">
        <v>1666</v>
      </c>
      <c r="T169" s="221">
        <v>1.3706</v>
      </c>
      <c r="U169" s="290">
        <v>899000000</v>
      </c>
      <c r="V169" s="290">
        <v>40400000000000</v>
      </c>
      <c r="W169" s="290">
        <v>153000000</v>
      </c>
      <c r="X169" s="221">
        <v>1.43E-2</v>
      </c>
      <c r="Y169" s="221" t="s">
        <v>627</v>
      </c>
      <c r="Z169" s="221" t="s">
        <v>626</v>
      </c>
    </row>
    <row r="170" spans="1:26" x14ac:dyDescent="0.25">
      <c r="A170" s="221" t="s">
        <v>679</v>
      </c>
      <c r="B170" s="221" t="s">
        <v>218</v>
      </c>
      <c r="C170" s="221">
        <v>1722.83</v>
      </c>
      <c r="D170" s="221">
        <v>0.161</v>
      </c>
      <c r="E170" s="221" t="s">
        <v>620</v>
      </c>
      <c r="F170" s="221">
        <v>2.0434000000000001</v>
      </c>
      <c r="G170" s="221">
        <v>8.3861000000000008</v>
      </c>
      <c r="H170" s="221">
        <v>5.5293999999999999</v>
      </c>
      <c r="I170" s="221">
        <v>8.3043999999999993</v>
      </c>
      <c r="J170" s="221">
        <v>13.5802</v>
      </c>
      <c r="K170" s="290">
        <v>1680000000000</v>
      </c>
      <c r="L170" s="221" t="s">
        <v>621</v>
      </c>
      <c r="M170" s="221">
        <v>25.8781</v>
      </c>
      <c r="N170" s="221">
        <v>70.256900000000002</v>
      </c>
      <c r="O170" s="221" t="s">
        <v>624</v>
      </c>
      <c r="P170" s="221" t="s">
        <v>632</v>
      </c>
      <c r="Q170" s="221" t="s">
        <v>637</v>
      </c>
      <c r="R170" s="221" t="s">
        <v>1662</v>
      </c>
      <c r="S170" s="221" t="s">
        <v>1666</v>
      </c>
      <c r="T170" s="221">
        <v>2.0434000000000001</v>
      </c>
      <c r="U170" s="290">
        <v>995000000</v>
      </c>
      <c r="V170" s="290">
        <v>40400000000000</v>
      </c>
      <c r="W170" s="290">
        <v>153000000</v>
      </c>
      <c r="X170" s="221">
        <v>-0.4168</v>
      </c>
      <c r="Y170" s="221" t="s">
        <v>651</v>
      </c>
      <c r="Z170" s="221" t="s">
        <v>626</v>
      </c>
    </row>
    <row r="171" spans="1:26" x14ac:dyDescent="0.25">
      <c r="A171" s="221" t="s">
        <v>2527</v>
      </c>
      <c r="B171" s="221" t="s">
        <v>218</v>
      </c>
      <c r="C171" s="221">
        <v>1028.6199999999999</v>
      </c>
      <c r="D171" s="221">
        <v>0</v>
      </c>
      <c r="E171" s="221" t="s">
        <v>620</v>
      </c>
      <c r="F171" s="221">
        <v>0.22</v>
      </c>
      <c r="G171" s="221">
        <v>0</v>
      </c>
      <c r="H171" s="221">
        <v>0</v>
      </c>
      <c r="I171" s="221">
        <v>0</v>
      </c>
      <c r="J171" s="221">
        <v>7.33</v>
      </c>
      <c r="K171" s="290">
        <v>68100000000</v>
      </c>
      <c r="L171" s="221" t="s">
        <v>621</v>
      </c>
      <c r="M171" s="221">
        <v>0</v>
      </c>
      <c r="N171" s="221">
        <v>0</v>
      </c>
      <c r="O171" s="221" t="s">
        <v>624</v>
      </c>
      <c r="P171" s="221" t="s">
        <v>626</v>
      </c>
      <c r="Q171" s="221" t="s">
        <v>626</v>
      </c>
      <c r="R171" s="221" t="s">
        <v>1669</v>
      </c>
      <c r="S171" s="221" t="s">
        <v>1663</v>
      </c>
      <c r="T171" s="221">
        <v>0</v>
      </c>
      <c r="U171" s="221">
        <v>65000000</v>
      </c>
      <c r="V171" s="290">
        <v>40400000000000</v>
      </c>
      <c r="W171" s="290">
        <v>153000000</v>
      </c>
      <c r="X171" s="221">
        <v>0</v>
      </c>
      <c r="Y171" s="221" t="s">
        <v>626</v>
      </c>
      <c r="Z171" s="221" t="s">
        <v>626</v>
      </c>
    </row>
    <row r="172" spans="1:26" x14ac:dyDescent="0.25">
      <c r="A172" s="221" t="s">
        <v>2528</v>
      </c>
      <c r="B172" s="221" t="s">
        <v>218</v>
      </c>
      <c r="C172" s="221">
        <v>1019.98</v>
      </c>
      <c r="D172" s="221">
        <v>0</v>
      </c>
      <c r="E172" s="221" t="s">
        <v>620</v>
      </c>
      <c r="F172" s="221">
        <v>0.46</v>
      </c>
      <c r="G172" s="221">
        <v>0</v>
      </c>
      <c r="H172" s="221">
        <v>0</v>
      </c>
      <c r="I172" s="221">
        <v>0</v>
      </c>
      <c r="J172" s="221">
        <v>6.11</v>
      </c>
      <c r="K172" s="290">
        <v>50800000000</v>
      </c>
      <c r="L172" s="221" t="s">
        <v>621</v>
      </c>
      <c r="M172" s="221">
        <v>0</v>
      </c>
      <c r="N172" s="221">
        <v>0</v>
      </c>
      <c r="O172" s="221" t="s">
        <v>624</v>
      </c>
      <c r="P172" s="221" t="s">
        <v>626</v>
      </c>
      <c r="Q172" s="221" t="s">
        <v>626</v>
      </c>
      <c r="R172" s="221" t="s">
        <v>1669</v>
      </c>
      <c r="S172" s="221" t="s">
        <v>1663</v>
      </c>
      <c r="T172" s="221">
        <v>0</v>
      </c>
      <c r="U172" s="221">
        <v>50000000</v>
      </c>
      <c r="V172" s="290">
        <v>40400000000000</v>
      </c>
      <c r="W172" s="290">
        <v>153000000</v>
      </c>
      <c r="X172" s="221">
        <v>0</v>
      </c>
      <c r="Y172" s="221" t="s">
        <v>626</v>
      </c>
      <c r="Z172" s="221" t="s">
        <v>626</v>
      </c>
    </row>
    <row r="173" spans="1:26" x14ac:dyDescent="0.25">
      <c r="A173" s="221" t="s">
        <v>1464</v>
      </c>
      <c r="B173" s="221" t="s">
        <v>218</v>
      </c>
      <c r="C173" s="221">
        <v>1014.75</v>
      </c>
      <c r="D173" s="221">
        <v>0</v>
      </c>
      <c r="E173" s="221" t="s">
        <v>620</v>
      </c>
      <c r="F173" s="221">
        <v>0.44</v>
      </c>
      <c r="G173" s="221">
        <v>0</v>
      </c>
      <c r="H173" s="221">
        <v>0</v>
      </c>
      <c r="I173" s="221">
        <v>0</v>
      </c>
      <c r="J173" s="221">
        <v>8.4</v>
      </c>
      <c r="K173" s="290">
        <v>283000000000</v>
      </c>
      <c r="L173" s="221" t="s">
        <v>621</v>
      </c>
      <c r="M173" s="221">
        <v>0</v>
      </c>
      <c r="N173" s="221">
        <v>0</v>
      </c>
      <c r="O173" s="221" t="s">
        <v>624</v>
      </c>
      <c r="P173" s="221" t="s">
        <v>626</v>
      </c>
      <c r="Q173" s="221" t="s">
        <v>626</v>
      </c>
      <c r="R173" s="221" t="s">
        <v>1669</v>
      </c>
      <c r="S173" s="221" t="s">
        <v>1666</v>
      </c>
      <c r="T173" s="221">
        <v>0</v>
      </c>
      <c r="U173" s="290">
        <v>280000000</v>
      </c>
      <c r="V173" s="290">
        <v>40400000000000</v>
      </c>
      <c r="W173" s="290">
        <v>153000000</v>
      </c>
      <c r="X173" s="221">
        <v>0</v>
      </c>
      <c r="Y173" s="221" t="s">
        <v>626</v>
      </c>
      <c r="Z173" s="221" t="s">
        <v>626</v>
      </c>
    </row>
    <row r="174" spans="1:26" x14ac:dyDescent="0.25">
      <c r="A174" s="221" t="s">
        <v>680</v>
      </c>
      <c r="B174" s="221" t="s">
        <v>218</v>
      </c>
      <c r="C174" s="221">
        <v>1576.22</v>
      </c>
      <c r="D174" s="221">
        <v>0.16969999999999999</v>
      </c>
      <c r="E174" s="221" t="s">
        <v>620</v>
      </c>
      <c r="F174" s="221">
        <v>0.89359999999999995</v>
      </c>
      <c r="G174" s="221">
        <v>5.5627000000000004</v>
      </c>
      <c r="H174" s="221">
        <v>4.9448999999999996</v>
      </c>
      <c r="I174" s="221">
        <v>7.1026999999999996</v>
      </c>
      <c r="J174" s="221">
        <v>11.0413</v>
      </c>
      <c r="K174" s="290">
        <v>1040000000000</v>
      </c>
      <c r="L174" s="221" t="s">
        <v>621</v>
      </c>
      <c r="M174" s="221">
        <v>23.453700000000001</v>
      </c>
      <c r="N174" s="221">
        <v>60.053199999999997</v>
      </c>
      <c r="O174" s="221" t="s">
        <v>624</v>
      </c>
      <c r="P174" s="221" t="s">
        <v>627</v>
      </c>
      <c r="Q174" s="221" t="s">
        <v>632</v>
      </c>
      <c r="R174" s="221" t="s">
        <v>1662</v>
      </c>
      <c r="S174" s="221" t="s">
        <v>1666</v>
      </c>
      <c r="T174" s="221">
        <v>0.89359999999999995</v>
      </c>
      <c r="U174" s="290">
        <v>668000000</v>
      </c>
      <c r="V174" s="290">
        <v>40400000000000</v>
      </c>
      <c r="W174" s="290">
        <v>153000000</v>
      </c>
      <c r="X174" s="221">
        <v>-0.43840000000000001</v>
      </c>
      <c r="Y174" s="221" t="s">
        <v>651</v>
      </c>
      <c r="Z174" s="221" t="s">
        <v>637</v>
      </c>
    </row>
    <row r="175" spans="1:26" x14ac:dyDescent="0.25">
      <c r="A175" s="221" t="s">
        <v>1627</v>
      </c>
      <c r="B175" s="221" t="s">
        <v>218</v>
      </c>
      <c r="C175" s="221">
        <v>1025.7</v>
      </c>
      <c r="D175" s="221">
        <v>0</v>
      </c>
      <c r="E175" s="221" t="s">
        <v>620</v>
      </c>
      <c r="F175" s="221">
        <v>0.78</v>
      </c>
      <c r="G175" s="221">
        <v>0</v>
      </c>
      <c r="H175" s="221">
        <v>0</v>
      </c>
      <c r="I175" s="221">
        <v>0</v>
      </c>
      <c r="J175" s="221">
        <v>8.06</v>
      </c>
      <c r="K175" s="290">
        <v>68500000000</v>
      </c>
      <c r="L175" s="221" t="s">
        <v>621</v>
      </c>
      <c r="M175" s="221">
        <v>0</v>
      </c>
      <c r="N175" s="221">
        <v>0</v>
      </c>
      <c r="O175" s="221" t="s">
        <v>624</v>
      </c>
      <c r="P175" s="221" t="s">
        <v>626</v>
      </c>
      <c r="Q175" s="221" t="s">
        <v>626</v>
      </c>
      <c r="R175" s="221" t="s">
        <v>1669</v>
      </c>
      <c r="S175" s="221" t="s">
        <v>1663</v>
      </c>
      <c r="T175" s="221">
        <v>0</v>
      </c>
      <c r="U175" s="221">
        <v>67300000</v>
      </c>
      <c r="V175" s="290">
        <v>40400000000000</v>
      </c>
      <c r="W175" s="290">
        <v>153000000</v>
      </c>
      <c r="X175" s="221">
        <v>0</v>
      </c>
      <c r="Y175" s="221" t="s">
        <v>626</v>
      </c>
      <c r="Z175" s="221" t="s">
        <v>626</v>
      </c>
    </row>
    <row r="176" spans="1:26" x14ac:dyDescent="0.25">
      <c r="A176" s="221" t="s">
        <v>1763</v>
      </c>
      <c r="B176" s="221" t="s">
        <v>218</v>
      </c>
      <c r="C176" s="221">
        <v>1025.6400000000001</v>
      </c>
      <c r="D176" s="221">
        <v>0</v>
      </c>
      <c r="E176" s="221" t="s">
        <v>620</v>
      </c>
      <c r="F176" s="221">
        <v>0.45</v>
      </c>
      <c r="G176" s="221">
        <v>0</v>
      </c>
      <c r="H176" s="221">
        <v>0</v>
      </c>
      <c r="I176" s="221">
        <v>0</v>
      </c>
      <c r="J176" s="221">
        <v>9.75</v>
      </c>
      <c r="K176" s="290">
        <v>71900000000</v>
      </c>
      <c r="L176" s="221" t="s">
        <v>621</v>
      </c>
      <c r="M176" s="221">
        <v>0</v>
      </c>
      <c r="N176" s="221">
        <v>0</v>
      </c>
      <c r="O176" s="221" t="s">
        <v>624</v>
      </c>
      <c r="P176" s="221" t="s">
        <v>626</v>
      </c>
      <c r="Q176" s="221" t="s">
        <v>626</v>
      </c>
      <c r="R176" s="221" t="s">
        <v>1669</v>
      </c>
      <c r="S176" s="221" t="s">
        <v>1663</v>
      </c>
      <c r="T176" s="221">
        <v>0</v>
      </c>
      <c r="U176" s="221">
        <v>70400000</v>
      </c>
      <c r="V176" s="290">
        <v>40400000000000</v>
      </c>
      <c r="W176" s="290">
        <v>153000000</v>
      </c>
      <c r="X176" s="221">
        <v>0</v>
      </c>
      <c r="Y176" s="221" t="s">
        <v>626</v>
      </c>
      <c r="Z176" s="221" t="s">
        <v>626</v>
      </c>
    </row>
    <row r="177" spans="1:26" x14ac:dyDescent="0.25">
      <c r="A177" s="221" t="s">
        <v>1882</v>
      </c>
      <c r="B177" s="221" t="s">
        <v>218</v>
      </c>
      <c r="C177" s="221">
        <v>1040.58</v>
      </c>
      <c r="D177" s="221">
        <v>0</v>
      </c>
      <c r="E177" s="221" t="s">
        <v>620</v>
      </c>
      <c r="F177" s="221">
        <v>0.68</v>
      </c>
      <c r="G177" s="221">
        <v>0</v>
      </c>
      <c r="H177" s="221">
        <v>0</v>
      </c>
      <c r="I177" s="221">
        <v>0</v>
      </c>
      <c r="J177" s="221">
        <v>7.68</v>
      </c>
      <c r="K177" s="290">
        <v>150000000000</v>
      </c>
      <c r="L177" s="221" t="s">
        <v>621</v>
      </c>
      <c r="M177" s="221">
        <v>0</v>
      </c>
      <c r="N177" s="221">
        <v>0</v>
      </c>
      <c r="O177" s="221" t="s">
        <v>624</v>
      </c>
      <c r="P177" s="221" t="s">
        <v>626</v>
      </c>
      <c r="Q177" s="221" t="s">
        <v>626</v>
      </c>
      <c r="R177" s="221" t="s">
        <v>1669</v>
      </c>
      <c r="S177" s="221" t="s">
        <v>1663</v>
      </c>
      <c r="T177" s="221">
        <v>0</v>
      </c>
      <c r="U177" s="290">
        <v>143000000</v>
      </c>
      <c r="V177" s="290">
        <v>40400000000000</v>
      </c>
      <c r="W177" s="290">
        <v>153000000</v>
      </c>
      <c r="X177" s="221">
        <v>0</v>
      </c>
      <c r="Y177" s="221" t="s">
        <v>626</v>
      </c>
      <c r="Z177" s="221" t="s">
        <v>626</v>
      </c>
    </row>
    <row r="178" spans="1:26" x14ac:dyDescent="0.25">
      <c r="A178" s="221" t="s">
        <v>2014</v>
      </c>
      <c r="B178" s="221" t="s">
        <v>218</v>
      </c>
      <c r="C178" s="221">
        <v>1045.17</v>
      </c>
      <c r="D178" s="221">
        <v>0</v>
      </c>
      <c r="E178" s="221" t="s">
        <v>620</v>
      </c>
      <c r="F178" s="221">
        <v>0.6</v>
      </c>
      <c r="G178" s="221">
        <v>0</v>
      </c>
      <c r="H178" s="221">
        <v>0</v>
      </c>
      <c r="I178" s="221">
        <v>0</v>
      </c>
      <c r="J178" s="221">
        <v>7.73</v>
      </c>
      <c r="K178" s="290">
        <v>108000000000</v>
      </c>
      <c r="L178" s="221" t="s">
        <v>621</v>
      </c>
      <c r="M178" s="221">
        <v>0</v>
      </c>
      <c r="N178" s="221">
        <v>0</v>
      </c>
      <c r="O178" s="221" t="s">
        <v>624</v>
      </c>
      <c r="P178" s="221" t="s">
        <v>626</v>
      </c>
      <c r="Q178" s="221" t="s">
        <v>626</v>
      </c>
      <c r="R178" s="221" t="s">
        <v>1669</v>
      </c>
      <c r="S178" s="221" t="s">
        <v>1663</v>
      </c>
      <c r="T178" s="221">
        <v>0</v>
      </c>
      <c r="U178" s="290">
        <v>104000000</v>
      </c>
      <c r="V178" s="290">
        <v>40400000000000</v>
      </c>
      <c r="W178" s="290">
        <v>153000000</v>
      </c>
      <c r="X178" s="221">
        <v>0</v>
      </c>
      <c r="Y178" s="221" t="s">
        <v>626</v>
      </c>
      <c r="Z178" s="221" t="s">
        <v>626</v>
      </c>
    </row>
    <row r="179" spans="1:26" x14ac:dyDescent="0.25">
      <c r="A179" s="221" t="s">
        <v>1982</v>
      </c>
      <c r="B179" s="221" t="s">
        <v>218</v>
      </c>
      <c r="C179" s="221">
        <v>993.92</v>
      </c>
      <c r="D179" s="221">
        <v>0</v>
      </c>
      <c r="E179" s="221" t="s">
        <v>620</v>
      </c>
      <c r="F179" s="221">
        <v>-4.7300000000000004</v>
      </c>
      <c r="G179" s="221">
        <v>0</v>
      </c>
      <c r="H179" s="221">
        <v>0</v>
      </c>
      <c r="I179" s="221">
        <v>0</v>
      </c>
      <c r="J179" s="221">
        <v>4.2</v>
      </c>
      <c r="K179" s="290">
        <v>244000000000</v>
      </c>
      <c r="L179" s="221" t="s">
        <v>621</v>
      </c>
      <c r="M179" s="221">
        <v>0</v>
      </c>
      <c r="N179" s="221">
        <v>0</v>
      </c>
      <c r="O179" s="221" t="s">
        <v>624</v>
      </c>
      <c r="P179" s="221" t="s">
        <v>626</v>
      </c>
      <c r="Q179" s="221" t="s">
        <v>626</v>
      </c>
      <c r="R179" s="221" t="s">
        <v>1669</v>
      </c>
      <c r="S179" s="221" t="s">
        <v>1663</v>
      </c>
      <c r="T179" s="221">
        <v>0</v>
      </c>
      <c r="U179" s="290">
        <v>234000000</v>
      </c>
      <c r="V179" s="290">
        <v>40400000000000</v>
      </c>
      <c r="W179" s="290">
        <v>153000000</v>
      </c>
      <c r="X179" s="221">
        <v>0</v>
      </c>
      <c r="Y179" s="221" t="s">
        <v>626</v>
      </c>
      <c r="Z179" s="221" t="s">
        <v>626</v>
      </c>
    </row>
    <row r="180" spans="1:26" x14ac:dyDescent="0.25">
      <c r="A180" s="221" t="s">
        <v>2224</v>
      </c>
      <c r="B180" s="221" t="s">
        <v>218</v>
      </c>
      <c r="C180" s="221">
        <v>1038.51</v>
      </c>
      <c r="D180" s="221">
        <v>0</v>
      </c>
      <c r="E180" s="221" t="s">
        <v>620</v>
      </c>
      <c r="F180" s="221">
        <v>0.23</v>
      </c>
      <c r="G180" s="221">
        <v>0</v>
      </c>
      <c r="H180" s="221">
        <v>0</v>
      </c>
      <c r="I180" s="221">
        <v>0</v>
      </c>
      <c r="J180" s="221">
        <v>9.59</v>
      </c>
      <c r="K180" s="290">
        <v>80500000000</v>
      </c>
      <c r="L180" s="221" t="s">
        <v>621</v>
      </c>
      <c r="M180" s="221">
        <v>0</v>
      </c>
      <c r="N180" s="221">
        <v>0</v>
      </c>
      <c r="O180" s="221" t="s">
        <v>624</v>
      </c>
      <c r="P180" s="221" t="s">
        <v>626</v>
      </c>
      <c r="Q180" s="221" t="s">
        <v>626</v>
      </c>
      <c r="R180" s="221" t="s">
        <v>1669</v>
      </c>
      <c r="S180" s="221" t="s">
        <v>1663</v>
      </c>
      <c r="T180" s="221">
        <v>0</v>
      </c>
      <c r="U180" s="221">
        <v>76344000</v>
      </c>
      <c r="V180" s="290">
        <v>40400000000000</v>
      </c>
      <c r="W180" s="290">
        <v>153000000</v>
      </c>
      <c r="X180" s="221">
        <v>0</v>
      </c>
      <c r="Y180" s="221" t="s">
        <v>626</v>
      </c>
      <c r="Z180" s="221" t="s">
        <v>626</v>
      </c>
    </row>
    <row r="181" spans="1:26" x14ac:dyDescent="0.25">
      <c r="A181" s="221" t="s">
        <v>1883</v>
      </c>
      <c r="B181" s="221" t="s">
        <v>218</v>
      </c>
      <c r="C181" s="221">
        <v>601.97</v>
      </c>
      <c r="D181" s="221">
        <v>0</v>
      </c>
      <c r="E181" s="221" t="s">
        <v>620</v>
      </c>
      <c r="F181" s="221">
        <v>-38.35</v>
      </c>
      <c r="G181" s="221">
        <v>0</v>
      </c>
      <c r="H181" s="221">
        <v>0</v>
      </c>
      <c r="I181" s="221">
        <v>0</v>
      </c>
      <c r="J181" s="221">
        <v>-32.85</v>
      </c>
      <c r="K181" s="290">
        <v>120000000000</v>
      </c>
      <c r="L181" s="221" t="s">
        <v>621</v>
      </c>
      <c r="M181" s="221">
        <v>0</v>
      </c>
      <c r="N181" s="221">
        <v>0</v>
      </c>
      <c r="O181" s="221" t="s">
        <v>624</v>
      </c>
      <c r="P181" s="221" t="s">
        <v>626</v>
      </c>
      <c r="Q181" s="221" t="s">
        <v>626</v>
      </c>
      <c r="R181" s="221" t="s">
        <v>1669</v>
      </c>
      <c r="S181" s="221" t="s">
        <v>1663</v>
      </c>
      <c r="T181" s="221">
        <v>0</v>
      </c>
      <c r="U181" s="290">
        <v>119000000</v>
      </c>
      <c r="V181" s="290">
        <v>40400000000000</v>
      </c>
      <c r="W181" s="290">
        <v>153000000</v>
      </c>
      <c r="X181" s="221">
        <v>0</v>
      </c>
      <c r="Y181" s="221" t="s">
        <v>626</v>
      </c>
      <c r="Z181" s="221" t="s">
        <v>626</v>
      </c>
    </row>
    <row r="182" spans="1:26" x14ac:dyDescent="0.25">
      <c r="A182" s="221" t="s">
        <v>2039</v>
      </c>
      <c r="B182" s="221" t="s">
        <v>218</v>
      </c>
      <c r="C182" s="221">
        <v>904.09</v>
      </c>
      <c r="D182" s="221">
        <v>0</v>
      </c>
      <c r="E182" s="221" t="s">
        <v>620</v>
      </c>
      <c r="F182" s="221">
        <v>-7.16</v>
      </c>
      <c r="G182" s="221">
        <v>0</v>
      </c>
      <c r="H182" s="221">
        <v>0</v>
      </c>
      <c r="I182" s="221">
        <v>0</v>
      </c>
      <c r="J182" s="221">
        <v>-0.84</v>
      </c>
      <c r="K182" s="290">
        <v>181000000000</v>
      </c>
      <c r="L182" s="221" t="s">
        <v>621</v>
      </c>
      <c r="M182" s="221">
        <v>0</v>
      </c>
      <c r="N182" s="221">
        <v>0</v>
      </c>
      <c r="O182" s="221" t="s">
        <v>624</v>
      </c>
      <c r="P182" s="221" t="s">
        <v>626</v>
      </c>
      <c r="Q182" s="221" t="s">
        <v>626</v>
      </c>
      <c r="R182" s="221" t="s">
        <v>1669</v>
      </c>
      <c r="S182" s="221" t="s">
        <v>1663</v>
      </c>
      <c r="T182" s="221">
        <v>0</v>
      </c>
      <c r="U182" s="290">
        <v>182000000</v>
      </c>
      <c r="V182" s="290">
        <v>40400000000000</v>
      </c>
      <c r="W182" s="290">
        <v>153000000</v>
      </c>
      <c r="X182" s="221">
        <v>0</v>
      </c>
      <c r="Y182" s="221" t="s">
        <v>626</v>
      </c>
      <c r="Z182" s="221" t="s">
        <v>626</v>
      </c>
    </row>
    <row r="183" spans="1:26" x14ac:dyDescent="0.25">
      <c r="A183" s="221" t="s">
        <v>2096</v>
      </c>
      <c r="B183" s="221" t="s">
        <v>218</v>
      </c>
      <c r="C183" s="221">
        <v>1076.78</v>
      </c>
      <c r="D183" s="221">
        <v>0</v>
      </c>
      <c r="E183" s="221" t="s">
        <v>620</v>
      </c>
      <c r="F183" s="221">
        <v>1.6</v>
      </c>
      <c r="G183" s="221">
        <v>0</v>
      </c>
      <c r="H183" s="221">
        <v>0</v>
      </c>
      <c r="I183" s="221">
        <v>0</v>
      </c>
      <c r="J183" s="221">
        <v>0</v>
      </c>
      <c r="K183" s="290">
        <v>214000000000</v>
      </c>
      <c r="L183" s="221" t="s">
        <v>621</v>
      </c>
      <c r="M183" s="221">
        <v>0</v>
      </c>
      <c r="N183" s="221">
        <v>0</v>
      </c>
      <c r="O183" s="221" t="s">
        <v>624</v>
      </c>
      <c r="P183" s="221" t="s">
        <v>626</v>
      </c>
      <c r="Q183" s="221" t="s">
        <v>626</v>
      </c>
      <c r="R183" s="221" t="s">
        <v>1669</v>
      </c>
      <c r="S183" s="221" t="s">
        <v>1663</v>
      </c>
      <c r="T183" s="221">
        <v>0</v>
      </c>
      <c r="U183" s="290">
        <v>202000000</v>
      </c>
      <c r="V183" s="290">
        <v>40400000000000</v>
      </c>
      <c r="W183" s="290">
        <v>153000000</v>
      </c>
      <c r="X183" s="221">
        <v>0</v>
      </c>
      <c r="Y183" s="221" t="s">
        <v>626</v>
      </c>
      <c r="Z183" s="221" t="s">
        <v>626</v>
      </c>
    </row>
    <row r="184" spans="1:26" x14ac:dyDescent="0.25">
      <c r="A184" s="221" t="s">
        <v>2187</v>
      </c>
      <c r="B184" s="221" t="s">
        <v>218</v>
      </c>
      <c r="C184" s="221">
        <v>1019.81</v>
      </c>
      <c r="D184" s="221">
        <v>0</v>
      </c>
      <c r="E184" s="221" t="s">
        <v>620</v>
      </c>
      <c r="F184" s="221">
        <v>-0.16</v>
      </c>
      <c r="G184" s="221">
        <v>0</v>
      </c>
      <c r="H184" s="221">
        <v>0</v>
      </c>
      <c r="I184" s="221">
        <v>0</v>
      </c>
      <c r="J184" s="221">
        <v>0</v>
      </c>
      <c r="K184" s="290">
        <v>192000000000</v>
      </c>
      <c r="L184" s="221" t="s">
        <v>621</v>
      </c>
      <c r="M184" s="221">
        <v>0</v>
      </c>
      <c r="N184" s="221">
        <v>0</v>
      </c>
      <c r="O184" s="221" t="s">
        <v>624</v>
      </c>
      <c r="P184" s="221" t="s">
        <v>626</v>
      </c>
      <c r="Q184" s="221" t="s">
        <v>626</v>
      </c>
      <c r="R184" s="221" t="s">
        <v>1669</v>
      </c>
      <c r="S184" s="221" t="s">
        <v>1663</v>
      </c>
      <c r="T184" s="221">
        <v>0</v>
      </c>
      <c r="U184" s="290">
        <v>188000000</v>
      </c>
      <c r="V184" s="290">
        <v>40400000000000</v>
      </c>
      <c r="W184" s="290">
        <v>153000000</v>
      </c>
      <c r="X184" s="221">
        <v>0</v>
      </c>
      <c r="Y184" s="221" t="s">
        <v>626</v>
      </c>
      <c r="Z184" s="221" t="s">
        <v>626</v>
      </c>
    </row>
    <row r="185" spans="1:26" x14ac:dyDescent="0.25">
      <c r="A185" s="221" t="s">
        <v>2225</v>
      </c>
      <c r="B185" s="221" t="s">
        <v>218</v>
      </c>
      <c r="C185" s="221">
        <v>1009.95</v>
      </c>
      <c r="D185" s="221">
        <v>0</v>
      </c>
      <c r="E185" s="221" t="s">
        <v>620</v>
      </c>
      <c r="F185" s="221">
        <v>0.26</v>
      </c>
      <c r="G185" s="221">
        <v>0</v>
      </c>
      <c r="H185" s="221">
        <v>0</v>
      </c>
      <c r="I185" s="221">
        <v>0</v>
      </c>
      <c r="J185" s="221">
        <v>0</v>
      </c>
      <c r="K185" s="290">
        <v>118000000000</v>
      </c>
      <c r="L185" s="221" t="s">
        <v>621</v>
      </c>
      <c r="M185" s="221">
        <v>0</v>
      </c>
      <c r="N185" s="221">
        <v>0</v>
      </c>
      <c r="O185" s="221" t="s">
        <v>624</v>
      </c>
      <c r="P185" s="221" t="s">
        <v>626</v>
      </c>
      <c r="Q185" s="221" t="s">
        <v>626</v>
      </c>
      <c r="R185" s="221" t="s">
        <v>1669</v>
      </c>
      <c r="S185" s="221" t="s">
        <v>1663</v>
      </c>
      <c r="T185" s="221">
        <v>0</v>
      </c>
      <c r="U185" s="290">
        <v>117000000</v>
      </c>
      <c r="V185" s="290">
        <v>40400000000000</v>
      </c>
      <c r="W185" s="290">
        <v>153000000</v>
      </c>
      <c r="X185" s="221">
        <v>0</v>
      </c>
      <c r="Y185" s="221" t="s">
        <v>626</v>
      </c>
      <c r="Z185" s="221" t="s">
        <v>626</v>
      </c>
    </row>
    <row r="186" spans="1:26" x14ac:dyDescent="0.25">
      <c r="A186" s="221" t="s">
        <v>2145</v>
      </c>
      <c r="B186" s="221" t="s">
        <v>218</v>
      </c>
      <c r="C186" s="221">
        <v>1044.6400000000001</v>
      </c>
      <c r="D186" s="221">
        <v>0</v>
      </c>
      <c r="E186" s="221" t="s">
        <v>620</v>
      </c>
      <c r="F186" s="221">
        <v>0.32</v>
      </c>
      <c r="G186" s="221">
        <v>0</v>
      </c>
      <c r="H186" s="221">
        <v>0</v>
      </c>
      <c r="I186" s="221">
        <v>0</v>
      </c>
      <c r="J186" s="221">
        <v>0</v>
      </c>
      <c r="K186" s="290">
        <v>217000000000</v>
      </c>
      <c r="L186" s="221" t="s">
        <v>621</v>
      </c>
      <c r="M186" s="221">
        <v>0</v>
      </c>
      <c r="N186" s="221">
        <v>0</v>
      </c>
      <c r="O186" s="221" t="s">
        <v>624</v>
      </c>
      <c r="P186" s="221" t="s">
        <v>626</v>
      </c>
      <c r="Q186" s="221" t="s">
        <v>626</v>
      </c>
      <c r="R186" s="221" t="s">
        <v>1669</v>
      </c>
      <c r="S186" s="221" t="s">
        <v>1663</v>
      </c>
      <c r="T186" s="221">
        <v>0</v>
      </c>
      <c r="U186" s="290">
        <v>204000000</v>
      </c>
      <c r="V186" s="290">
        <v>40400000000000</v>
      </c>
      <c r="W186" s="290">
        <v>153000000</v>
      </c>
      <c r="X186" s="221">
        <v>0</v>
      </c>
      <c r="Y186" s="221" t="s">
        <v>626</v>
      </c>
      <c r="Z186" s="221" t="s">
        <v>626</v>
      </c>
    </row>
    <row r="187" spans="1:26" x14ac:dyDescent="0.25">
      <c r="A187" s="221" t="s">
        <v>2298</v>
      </c>
      <c r="B187" s="221" t="s">
        <v>218</v>
      </c>
      <c r="C187" s="221">
        <v>955.83</v>
      </c>
      <c r="D187" s="221">
        <v>0</v>
      </c>
      <c r="E187" s="221" t="s">
        <v>620</v>
      </c>
      <c r="F187" s="221">
        <v>0.77</v>
      </c>
      <c r="G187" s="221">
        <v>0</v>
      </c>
      <c r="H187" s="221">
        <v>0</v>
      </c>
      <c r="I187" s="221">
        <v>0</v>
      </c>
      <c r="J187" s="221">
        <v>0</v>
      </c>
      <c r="K187" s="290">
        <v>99000000000</v>
      </c>
      <c r="L187" s="221" t="s">
        <v>621</v>
      </c>
      <c r="M187" s="221">
        <v>0</v>
      </c>
      <c r="N187" s="221">
        <v>0</v>
      </c>
      <c r="O187" s="221" t="s">
        <v>624</v>
      </c>
      <c r="P187" s="221" t="s">
        <v>626</v>
      </c>
      <c r="Q187" s="221" t="s">
        <v>626</v>
      </c>
      <c r="R187" s="221" t="s">
        <v>1669</v>
      </c>
      <c r="S187" s="221" t="s">
        <v>1663</v>
      </c>
      <c r="T187" s="221">
        <v>0</v>
      </c>
      <c r="U187" s="290">
        <v>104000000</v>
      </c>
      <c r="V187" s="290">
        <v>40400000000000</v>
      </c>
      <c r="W187" s="290">
        <v>153000000</v>
      </c>
      <c r="X187" s="221">
        <v>0</v>
      </c>
      <c r="Y187" s="221" t="s">
        <v>626</v>
      </c>
      <c r="Z187" s="221" t="s">
        <v>626</v>
      </c>
    </row>
    <row r="188" spans="1:26" x14ac:dyDescent="0.25">
      <c r="A188" s="221" t="s">
        <v>2471</v>
      </c>
      <c r="B188" s="221" t="s">
        <v>218</v>
      </c>
      <c r="C188" s="221">
        <v>998.16</v>
      </c>
      <c r="D188" s="221">
        <v>0</v>
      </c>
      <c r="E188" s="221" t="s">
        <v>620</v>
      </c>
      <c r="F188" s="221">
        <v>-0.25</v>
      </c>
      <c r="G188" s="221">
        <v>0</v>
      </c>
      <c r="H188" s="221">
        <v>0</v>
      </c>
      <c r="I188" s="221">
        <v>0</v>
      </c>
      <c r="J188" s="221">
        <v>0</v>
      </c>
      <c r="K188" s="290">
        <v>278000000000</v>
      </c>
      <c r="L188" s="221" t="s">
        <v>621</v>
      </c>
      <c r="M188" s="221">
        <v>0</v>
      </c>
      <c r="N188" s="221">
        <v>0</v>
      </c>
      <c r="O188" s="221" t="s">
        <v>624</v>
      </c>
      <c r="P188" s="221" t="s">
        <v>626</v>
      </c>
      <c r="Q188" s="221" t="s">
        <v>626</v>
      </c>
      <c r="R188" s="221" t="s">
        <v>1669</v>
      </c>
      <c r="S188" s="221" t="s">
        <v>1663</v>
      </c>
      <c r="T188" s="221">
        <v>0</v>
      </c>
      <c r="U188" s="290">
        <v>278000000</v>
      </c>
      <c r="V188" s="290">
        <v>40400000000000</v>
      </c>
      <c r="W188" s="290">
        <v>153000000</v>
      </c>
      <c r="X188" s="221">
        <v>0</v>
      </c>
      <c r="Y188" s="221" t="s">
        <v>626</v>
      </c>
      <c r="Z188" s="221" t="s">
        <v>626</v>
      </c>
    </row>
    <row r="189" spans="1:26" x14ac:dyDescent="0.25">
      <c r="A189" s="221" t="s">
        <v>2390</v>
      </c>
      <c r="B189" s="221" t="s">
        <v>218</v>
      </c>
      <c r="C189" s="221">
        <v>962.69</v>
      </c>
      <c r="D189" s="221">
        <v>0</v>
      </c>
      <c r="E189" s="221" t="s">
        <v>620</v>
      </c>
      <c r="F189" s="221">
        <v>0.77</v>
      </c>
      <c r="G189" s="221">
        <v>0</v>
      </c>
      <c r="H189" s="221">
        <v>0</v>
      </c>
      <c r="I189" s="221">
        <v>0</v>
      </c>
      <c r="J189" s="221">
        <v>0</v>
      </c>
      <c r="K189" s="290">
        <v>88300000000</v>
      </c>
      <c r="L189" s="221" t="s">
        <v>621</v>
      </c>
      <c r="M189" s="221">
        <v>0</v>
      </c>
      <c r="N189" s="221">
        <v>0</v>
      </c>
      <c r="O189" s="221" t="s">
        <v>624</v>
      </c>
      <c r="P189" s="221" t="s">
        <v>626</v>
      </c>
      <c r="Q189" s="221" t="s">
        <v>626</v>
      </c>
      <c r="R189" s="221" t="s">
        <v>1669</v>
      </c>
      <c r="S189" s="221" t="s">
        <v>1663</v>
      </c>
      <c r="T189" s="221">
        <v>0</v>
      </c>
      <c r="U189" s="221">
        <v>90430000</v>
      </c>
      <c r="V189" s="290">
        <v>40400000000000</v>
      </c>
      <c r="W189" s="290">
        <v>153000000</v>
      </c>
      <c r="X189" s="221">
        <v>0</v>
      </c>
      <c r="Y189" s="221" t="s">
        <v>626</v>
      </c>
      <c r="Z189" s="221" t="s">
        <v>626</v>
      </c>
    </row>
    <row r="190" spans="1:26" x14ac:dyDescent="0.25">
      <c r="A190" s="221" t="s">
        <v>2639</v>
      </c>
      <c r="B190" s="221" t="s">
        <v>218</v>
      </c>
      <c r="C190" s="221">
        <v>1007.84</v>
      </c>
      <c r="D190" s="221">
        <v>0</v>
      </c>
      <c r="E190" s="221" t="s">
        <v>620</v>
      </c>
      <c r="F190" s="221">
        <v>0</v>
      </c>
      <c r="G190" s="221">
        <v>0</v>
      </c>
      <c r="H190" s="221">
        <v>0</v>
      </c>
      <c r="I190" s="221">
        <v>0</v>
      </c>
      <c r="J190" s="221">
        <v>0</v>
      </c>
      <c r="K190" s="221">
        <v>0</v>
      </c>
      <c r="L190" s="221" t="s">
        <v>621</v>
      </c>
      <c r="M190" s="221">
        <v>0</v>
      </c>
      <c r="N190" s="221">
        <v>0</v>
      </c>
      <c r="O190" s="221" t="s">
        <v>624</v>
      </c>
      <c r="R190" s="221" t="s">
        <v>1669</v>
      </c>
      <c r="S190" s="221" t="s">
        <v>1663</v>
      </c>
      <c r="T190" s="221">
        <v>0</v>
      </c>
      <c r="U190" s="221">
        <v>0</v>
      </c>
      <c r="V190" s="290">
        <v>40400000000000</v>
      </c>
      <c r="W190" s="290">
        <v>153000000</v>
      </c>
      <c r="X190" s="221">
        <v>0</v>
      </c>
    </row>
    <row r="191" spans="1:26" x14ac:dyDescent="0.25">
      <c r="A191" s="221" t="s">
        <v>1848</v>
      </c>
      <c r="B191" s="221" t="s">
        <v>218</v>
      </c>
      <c r="C191" s="221">
        <v>1025.79</v>
      </c>
      <c r="D191" s="221">
        <v>0</v>
      </c>
      <c r="E191" s="221" t="s">
        <v>620</v>
      </c>
      <c r="F191" s="221">
        <v>0.74</v>
      </c>
      <c r="G191" s="221">
        <v>0</v>
      </c>
      <c r="H191" s="221">
        <v>0</v>
      </c>
      <c r="I191" s="221">
        <v>0</v>
      </c>
      <c r="J191" s="221">
        <v>10.119999999999999</v>
      </c>
      <c r="K191" s="290">
        <v>194000000000</v>
      </c>
      <c r="L191" s="221" t="s">
        <v>621</v>
      </c>
      <c r="M191" s="221">
        <v>0</v>
      </c>
      <c r="N191" s="221">
        <v>0</v>
      </c>
      <c r="O191" s="221" t="s">
        <v>624</v>
      </c>
      <c r="P191" s="221" t="s">
        <v>626</v>
      </c>
      <c r="Q191" s="221" t="s">
        <v>626</v>
      </c>
      <c r="R191" s="221" t="s">
        <v>1669</v>
      </c>
      <c r="S191" s="221" t="s">
        <v>1666</v>
      </c>
      <c r="T191" s="221">
        <v>0</v>
      </c>
      <c r="U191" s="290">
        <v>191000000</v>
      </c>
      <c r="V191" s="290">
        <v>40400000000000</v>
      </c>
      <c r="W191" s="290">
        <v>153000000</v>
      </c>
      <c r="X191" s="221">
        <v>0</v>
      </c>
      <c r="Y191" s="221" t="s">
        <v>626</v>
      </c>
      <c r="Z191" s="221" t="s">
        <v>626</v>
      </c>
    </row>
    <row r="192" spans="1:26" x14ac:dyDescent="0.25">
      <c r="A192" s="221" t="s">
        <v>2299</v>
      </c>
      <c r="B192" s="221" t="s">
        <v>218</v>
      </c>
      <c r="C192" s="221">
        <v>1048.33</v>
      </c>
      <c r="D192" s="221">
        <v>0</v>
      </c>
      <c r="E192" s="221" t="s">
        <v>620</v>
      </c>
      <c r="F192" s="221">
        <v>0.55000000000000004</v>
      </c>
      <c r="G192" s="221">
        <v>0</v>
      </c>
      <c r="H192" s="221">
        <v>0</v>
      </c>
      <c r="I192" s="221">
        <v>0</v>
      </c>
      <c r="J192" s="221">
        <v>0</v>
      </c>
      <c r="K192" s="290">
        <v>162000000000</v>
      </c>
      <c r="L192" s="221" t="s">
        <v>621</v>
      </c>
      <c r="M192" s="221">
        <v>0</v>
      </c>
      <c r="N192" s="221">
        <v>0</v>
      </c>
      <c r="O192" s="221" t="s">
        <v>624</v>
      </c>
      <c r="P192" s="221" t="s">
        <v>626</v>
      </c>
      <c r="Q192" s="221" t="s">
        <v>626</v>
      </c>
      <c r="R192" s="221" t="s">
        <v>1669</v>
      </c>
      <c r="S192" s="221" t="s">
        <v>1672</v>
      </c>
      <c r="T192" s="221">
        <v>0</v>
      </c>
      <c r="U192" s="290">
        <v>155000000</v>
      </c>
      <c r="V192" s="290">
        <v>40400000000000</v>
      </c>
      <c r="W192" s="290">
        <v>153000000</v>
      </c>
      <c r="X192" s="221">
        <v>0</v>
      </c>
      <c r="Y192" s="221" t="s">
        <v>626</v>
      </c>
      <c r="Z192" s="221" t="s">
        <v>626</v>
      </c>
    </row>
    <row r="193" spans="1:26" x14ac:dyDescent="0.25">
      <c r="A193" s="221" t="s">
        <v>1884</v>
      </c>
      <c r="B193" s="221" t="s">
        <v>218</v>
      </c>
      <c r="C193" s="221">
        <v>1035.5999999999999</v>
      </c>
      <c r="D193" s="221">
        <v>0</v>
      </c>
      <c r="E193" s="221" t="s">
        <v>620</v>
      </c>
      <c r="F193" s="221">
        <v>0.6</v>
      </c>
      <c r="G193" s="221">
        <v>0</v>
      </c>
      <c r="H193" s="221">
        <v>0</v>
      </c>
      <c r="I193" s="221">
        <v>0</v>
      </c>
      <c r="J193" s="221">
        <v>8.7200000000000006</v>
      </c>
      <c r="K193" s="290">
        <v>79500000000</v>
      </c>
      <c r="L193" s="221" t="s">
        <v>621</v>
      </c>
      <c r="M193" s="221">
        <v>0</v>
      </c>
      <c r="N193" s="221">
        <v>0</v>
      </c>
      <c r="O193" s="221" t="s">
        <v>624</v>
      </c>
      <c r="P193" s="221" t="s">
        <v>626</v>
      </c>
      <c r="Q193" s="221" t="s">
        <v>626</v>
      </c>
      <c r="R193" s="221" t="s">
        <v>1669</v>
      </c>
      <c r="S193" s="221" t="s">
        <v>1666</v>
      </c>
      <c r="T193" s="221">
        <v>0</v>
      </c>
      <c r="U193" s="221">
        <v>75836000</v>
      </c>
      <c r="V193" s="290">
        <v>40400000000000</v>
      </c>
      <c r="W193" s="290">
        <v>153000000</v>
      </c>
      <c r="X193" s="221">
        <v>0</v>
      </c>
      <c r="Y193" s="221" t="s">
        <v>626</v>
      </c>
      <c r="Z193" s="221" t="s">
        <v>626</v>
      </c>
    </row>
    <row r="194" spans="1:26" x14ac:dyDescent="0.25">
      <c r="A194" s="221" t="s">
        <v>1139</v>
      </c>
      <c r="B194" s="221" t="s">
        <v>218</v>
      </c>
      <c r="C194" s="221">
        <v>1009.04</v>
      </c>
      <c r="D194" s="221">
        <v>0</v>
      </c>
      <c r="E194" s="221" t="s">
        <v>620</v>
      </c>
      <c r="F194" s="221">
        <v>0.45</v>
      </c>
      <c r="G194" s="221">
        <v>0</v>
      </c>
      <c r="H194" s="221">
        <v>0</v>
      </c>
      <c r="I194" s="221">
        <v>0</v>
      </c>
      <c r="J194" s="221">
        <v>5.23</v>
      </c>
      <c r="K194" s="290">
        <v>198000000000</v>
      </c>
      <c r="L194" s="221" t="s">
        <v>621</v>
      </c>
      <c r="M194" s="221">
        <v>0</v>
      </c>
      <c r="N194" s="221">
        <v>0</v>
      </c>
      <c r="O194" s="221" t="s">
        <v>624</v>
      </c>
      <c r="P194" s="221" t="s">
        <v>626</v>
      </c>
      <c r="Q194" s="221" t="s">
        <v>626</v>
      </c>
      <c r="R194" s="221" t="s">
        <v>1669</v>
      </c>
      <c r="S194" s="221" t="s">
        <v>1666</v>
      </c>
      <c r="T194" s="221">
        <v>0</v>
      </c>
      <c r="U194" s="290">
        <v>197000000</v>
      </c>
      <c r="V194" s="290">
        <v>40400000000000</v>
      </c>
      <c r="W194" s="290">
        <v>153000000</v>
      </c>
      <c r="X194" s="221">
        <v>0</v>
      </c>
      <c r="Y194" s="221" t="s">
        <v>626</v>
      </c>
      <c r="Z194" s="221" t="s">
        <v>626</v>
      </c>
    </row>
    <row r="195" spans="1:26" x14ac:dyDescent="0.25">
      <c r="A195" s="221" t="s">
        <v>1140</v>
      </c>
      <c r="B195" s="221" t="s">
        <v>218</v>
      </c>
      <c r="C195" s="221">
        <v>1027.28</v>
      </c>
      <c r="D195" s="221">
        <v>0</v>
      </c>
      <c r="E195" s="221" t="s">
        <v>620</v>
      </c>
      <c r="F195" s="221">
        <v>0.66</v>
      </c>
      <c r="G195" s="221">
        <v>0</v>
      </c>
      <c r="H195" s="221">
        <v>0</v>
      </c>
      <c r="I195" s="221">
        <v>0</v>
      </c>
      <c r="J195" s="221">
        <v>7.57</v>
      </c>
      <c r="K195" s="290">
        <v>458000000000</v>
      </c>
      <c r="L195" s="221" t="s">
        <v>621</v>
      </c>
      <c r="M195" s="221">
        <v>0</v>
      </c>
      <c r="N195" s="221">
        <v>0</v>
      </c>
      <c r="O195" s="221" t="s">
        <v>624</v>
      </c>
      <c r="P195" s="221" t="s">
        <v>626</v>
      </c>
      <c r="Q195" s="221" t="s">
        <v>626</v>
      </c>
      <c r="R195" s="221" t="s">
        <v>1669</v>
      </c>
      <c r="S195" s="221" t="s">
        <v>1666</v>
      </c>
      <c r="T195" s="221">
        <v>0</v>
      </c>
      <c r="U195" s="290">
        <v>446000000</v>
      </c>
      <c r="V195" s="290">
        <v>40400000000000</v>
      </c>
      <c r="W195" s="290">
        <v>153000000</v>
      </c>
      <c r="X195" s="221">
        <v>0</v>
      </c>
      <c r="Y195" s="221" t="s">
        <v>626</v>
      </c>
      <c r="Z195" s="221" t="s">
        <v>626</v>
      </c>
    </row>
    <row r="196" spans="1:26" x14ac:dyDescent="0.25">
      <c r="A196" s="221" t="s">
        <v>1349</v>
      </c>
      <c r="B196" s="221" t="s">
        <v>218</v>
      </c>
      <c r="C196" s="221">
        <v>1435.9179999999999</v>
      </c>
      <c r="D196" s="221">
        <v>0.45550000000000002</v>
      </c>
      <c r="E196" s="221" t="s">
        <v>620</v>
      </c>
      <c r="F196" s="221">
        <v>1.849</v>
      </c>
      <c r="G196" s="221">
        <v>2.2766000000000002</v>
      </c>
      <c r="H196" s="221">
        <v>2.9464999999999999</v>
      </c>
      <c r="I196" s="221">
        <v>3.6674000000000002</v>
      </c>
      <c r="J196" s="221">
        <v>5.5162000000000004</v>
      </c>
      <c r="K196" s="290">
        <v>5000000000</v>
      </c>
      <c r="L196" s="221" t="s">
        <v>621</v>
      </c>
      <c r="M196" s="221">
        <v>15.0511</v>
      </c>
      <c r="N196" s="221">
        <v>25.981000000000002</v>
      </c>
      <c r="O196" s="221" t="s">
        <v>624</v>
      </c>
      <c r="P196" s="221" t="s">
        <v>2012</v>
      </c>
      <c r="Q196" s="221" t="s">
        <v>2012</v>
      </c>
      <c r="R196" s="221" t="s">
        <v>1662</v>
      </c>
      <c r="S196" s="221" t="s">
        <v>1673</v>
      </c>
      <c r="T196" s="221">
        <v>1.849</v>
      </c>
      <c r="U196" s="221">
        <v>3546807</v>
      </c>
      <c r="V196" s="290">
        <v>40400000000000</v>
      </c>
      <c r="W196" s="290">
        <v>153000000</v>
      </c>
      <c r="X196" s="221">
        <v>1.9699999999999999E-2</v>
      </c>
      <c r="Y196" s="221" t="s">
        <v>2012</v>
      </c>
      <c r="Z196" s="221" t="s">
        <v>2012</v>
      </c>
    </row>
    <row r="197" spans="1:26" x14ac:dyDescent="0.25">
      <c r="A197" s="221" t="s">
        <v>681</v>
      </c>
      <c r="B197" s="221" t="s">
        <v>218</v>
      </c>
      <c r="C197" s="221">
        <v>1189.53</v>
      </c>
      <c r="D197" s="221">
        <v>-0.47270000000000001</v>
      </c>
      <c r="E197" s="221" t="s">
        <v>620</v>
      </c>
      <c r="F197" s="221">
        <v>0.83579999999999999</v>
      </c>
      <c r="G197" s="221">
        <v>6.5781999999999998</v>
      </c>
      <c r="H197" s="221">
        <v>-11.5519</v>
      </c>
      <c r="I197" s="221">
        <v>-18.222300000000001</v>
      </c>
      <c r="J197" s="221">
        <v>-17.352399999999999</v>
      </c>
      <c r="K197" s="290">
        <v>17000000000</v>
      </c>
      <c r="L197" s="221" t="s">
        <v>621</v>
      </c>
      <c r="M197" s="221">
        <v>-8.4547000000000008</v>
      </c>
      <c r="N197" s="221">
        <v>15.163</v>
      </c>
      <c r="O197" s="221" t="s">
        <v>624</v>
      </c>
      <c r="P197" s="221" t="s">
        <v>625</v>
      </c>
      <c r="Q197" s="221" t="s">
        <v>622</v>
      </c>
      <c r="R197" s="221" t="s">
        <v>1665</v>
      </c>
      <c r="S197" s="221" t="s">
        <v>2090</v>
      </c>
      <c r="T197" s="221">
        <v>0.83579999999999999</v>
      </c>
      <c r="U197" s="221">
        <v>14385747</v>
      </c>
      <c r="V197" s="290">
        <v>40400000000000</v>
      </c>
      <c r="W197" s="290">
        <v>153000000</v>
      </c>
      <c r="X197" s="221">
        <v>-0.62660000000000005</v>
      </c>
      <c r="Y197" s="221" t="s">
        <v>635</v>
      </c>
      <c r="Z197" s="221" t="s">
        <v>635</v>
      </c>
    </row>
    <row r="198" spans="1:26" x14ac:dyDescent="0.25">
      <c r="A198" s="221" t="s">
        <v>682</v>
      </c>
      <c r="B198" s="221" t="s">
        <v>218</v>
      </c>
      <c r="C198" s="221">
        <v>1132.73</v>
      </c>
      <c r="D198" s="221">
        <v>-0.66910000000000003</v>
      </c>
      <c r="E198" s="221" t="s">
        <v>620</v>
      </c>
      <c r="F198" s="221">
        <v>-0.2641</v>
      </c>
      <c r="G198" s="221">
        <v>1.5719000000000001</v>
      </c>
      <c r="H198" s="221">
        <v>7.0699999999999999E-2</v>
      </c>
      <c r="I198" s="221">
        <v>1.4591000000000001</v>
      </c>
      <c r="J198" s="221">
        <v>2.4325999999999999</v>
      </c>
      <c r="K198" s="290">
        <v>862000000000</v>
      </c>
      <c r="L198" s="221" t="s">
        <v>621</v>
      </c>
      <c r="M198" s="221">
        <v>1.9384999999999999</v>
      </c>
      <c r="N198" s="221">
        <v>0</v>
      </c>
      <c r="O198" s="221" t="s">
        <v>624</v>
      </c>
      <c r="P198" s="221" t="s">
        <v>630</v>
      </c>
      <c r="Q198" s="221" t="s">
        <v>635</v>
      </c>
      <c r="R198" s="221" t="s">
        <v>1662</v>
      </c>
      <c r="S198" s="221" t="s">
        <v>1664</v>
      </c>
      <c r="T198" s="221">
        <v>-0.2641</v>
      </c>
      <c r="U198" s="290">
        <v>759000000</v>
      </c>
      <c r="V198" s="290">
        <v>40400000000000</v>
      </c>
      <c r="W198" s="290">
        <v>153000000</v>
      </c>
      <c r="X198" s="221">
        <v>-1.1380999999999999</v>
      </c>
      <c r="Y198" s="221" t="s">
        <v>625</v>
      </c>
      <c r="Z198" s="221" t="s">
        <v>626</v>
      </c>
    </row>
    <row r="199" spans="1:26" x14ac:dyDescent="0.25">
      <c r="A199" s="221" t="s">
        <v>683</v>
      </c>
      <c r="B199" s="221" t="s">
        <v>218</v>
      </c>
      <c r="C199" s="221">
        <v>1458.81</v>
      </c>
      <c r="D199" s="221">
        <v>3.6999999999999998E-2</v>
      </c>
      <c r="E199" s="221" t="s">
        <v>620</v>
      </c>
      <c r="F199" s="221">
        <v>0.44550000000000001</v>
      </c>
      <c r="G199" s="221">
        <v>1.3794999999999999</v>
      </c>
      <c r="H199" s="221">
        <v>1.7684</v>
      </c>
      <c r="I199" s="221">
        <v>2.6225000000000001</v>
      </c>
      <c r="J199" s="221">
        <v>4.4550999999999998</v>
      </c>
      <c r="K199" s="290">
        <v>10200000000</v>
      </c>
      <c r="L199" s="221" t="s">
        <v>621</v>
      </c>
      <c r="M199" s="221">
        <v>15.946999999999999</v>
      </c>
      <c r="N199" s="221">
        <v>30.240400000000001</v>
      </c>
      <c r="O199" s="221" t="s">
        <v>624</v>
      </c>
      <c r="P199" s="221" t="s">
        <v>634</v>
      </c>
      <c r="Q199" s="221" t="s">
        <v>634</v>
      </c>
      <c r="R199" s="221" t="s">
        <v>1668</v>
      </c>
      <c r="S199" s="221" t="s">
        <v>1672</v>
      </c>
      <c r="T199" s="221">
        <v>0.44550000000000001</v>
      </c>
      <c r="U199" s="221">
        <v>7043500</v>
      </c>
      <c r="V199" s="290">
        <v>40400000000000</v>
      </c>
      <c r="W199" s="290">
        <v>153000000</v>
      </c>
      <c r="X199" s="221">
        <v>9.6100000000000005E-2</v>
      </c>
      <c r="Y199" s="221" t="s">
        <v>625</v>
      </c>
      <c r="Z199" s="221" t="s">
        <v>625</v>
      </c>
    </row>
    <row r="200" spans="1:26" x14ac:dyDescent="0.25">
      <c r="A200" s="221" t="s">
        <v>1465</v>
      </c>
      <c r="B200" s="221" t="s">
        <v>218</v>
      </c>
      <c r="C200" s="221">
        <v>796.91</v>
      </c>
      <c r="D200" s="221">
        <v>-2.5937000000000001</v>
      </c>
      <c r="E200" s="221" t="s">
        <v>620</v>
      </c>
      <c r="F200" s="221">
        <v>0.49049999999999999</v>
      </c>
      <c r="G200" s="221">
        <v>12.779299999999999</v>
      </c>
      <c r="H200" s="221">
        <v>-6.5537000000000001</v>
      </c>
      <c r="I200" s="221">
        <v>-17.8706</v>
      </c>
      <c r="J200" s="221">
        <v>-20.051600000000001</v>
      </c>
      <c r="K200" s="290">
        <v>959000000000</v>
      </c>
      <c r="L200" s="221" t="s">
        <v>621</v>
      </c>
      <c r="M200" s="221">
        <v>0</v>
      </c>
      <c r="N200" s="221">
        <v>0</v>
      </c>
      <c r="O200" s="221" t="s">
        <v>624</v>
      </c>
      <c r="P200" s="221" t="s">
        <v>635</v>
      </c>
      <c r="Q200" s="221" t="s">
        <v>630</v>
      </c>
      <c r="R200" s="221" t="s">
        <v>1667</v>
      </c>
      <c r="S200" s="221" t="s">
        <v>1672</v>
      </c>
      <c r="T200" s="221">
        <v>0.49049999999999999</v>
      </c>
      <c r="U200" s="290">
        <v>1210000000</v>
      </c>
      <c r="V200" s="290">
        <v>40400000000000</v>
      </c>
      <c r="W200" s="290">
        <v>153000000</v>
      </c>
      <c r="X200" s="221">
        <v>-3.7223000000000002</v>
      </c>
      <c r="Y200" s="221" t="s">
        <v>626</v>
      </c>
      <c r="Z200" s="221" t="s">
        <v>626</v>
      </c>
    </row>
    <row r="201" spans="1:26" x14ac:dyDescent="0.25">
      <c r="A201" s="221" t="s">
        <v>684</v>
      </c>
      <c r="B201" s="221" t="s">
        <v>218</v>
      </c>
      <c r="C201" s="221">
        <v>1416.84</v>
      </c>
      <c r="D201" s="221">
        <v>0.16969999999999999</v>
      </c>
      <c r="E201" s="221" t="s">
        <v>620</v>
      </c>
      <c r="F201" s="221">
        <v>1.2984</v>
      </c>
      <c r="G201" s="221">
        <v>5.085</v>
      </c>
      <c r="H201" s="221">
        <v>4.4543999999999997</v>
      </c>
      <c r="I201" s="221">
        <v>7.08</v>
      </c>
      <c r="J201" s="221">
        <v>11.218</v>
      </c>
      <c r="K201" s="290">
        <v>528000000000</v>
      </c>
      <c r="L201" s="221" t="s">
        <v>621</v>
      </c>
      <c r="M201" s="221">
        <v>24.783300000000001</v>
      </c>
      <c r="N201" s="221">
        <v>51.764200000000002</v>
      </c>
      <c r="O201" s="221" t="s">
        <v>618</v>
      </c>
      <c r="P201" s="221" t="s">
        <v>627</v>
      </c>
      <c r="Q201" s="221" t="s">
        <v>627</v>
      </c>
      <c r="R201" s="221" t="s">
        <v>1662</v>
      </c>
      <c r="S201" s="221" t="s">
        <v>1666</v>
      </c>
      <c r="T201" s="221">
        <v>1.2984</v>
      </c>
      <c r="U201" s="290">
        <v>378000000</v>
      </c>
      <c r="V201" s="290">
        <v>40400000000000</v>
      </c>
      <c r="W201" s="290">
        <v>153000000</v>
      </c>
      <c r="X201" s="221">
        <v>1.9099999999999999E-2</v>
      </c>
      <c r="Y201" s="221" t="s">
        <v>632</v>
      </c>
      <c r="Z201" s="221" t="s">
        <v>632</v>
      </c>
    </row>
    <row r="202" spans="1:26" x14ac:dyDescent="0.25">
      <c r="A202" s="221" t="s">
        <v>2391</v>
      </c>
      <c r="B202" s="221" t="s">
        <v>218</v>
      </c>
      <c r="C202" s="221">
        <v>1030.038</v>
      </c>
      <c r="D202" s="221">
        <v>0</v>
      </c>
      <c r="E202" s="221" t="s">
        <v>620</v>
      </c>
      <c r="F202" s="221">
        <v>0.62</v>
      </c>
      <c r="G202" s="221">
        <v>0</v>
      </c>
      <c r="H202" s="221">
        <v>0</v>
      </c>
      <c r="I202" s="221">
        <v>0</v>
      </c>
      <c r="J202" s="221">
        <v>0</v>
      </c>
      <c r="K202" s="290">
        <v>673000000000</v>
      </c>
      <c r="L202" s="221" t="s">
        <v>621</v>
      </c>
      <c r="M202" s="221">
        <v>0</v>
      </c>
      <c r="N202" s="221">
        <v>0</v>
      </c>
      <c r="O202" s="221" t="s">
        <v>618</v>
      </c>
      <c r="P202" s="221" t="s">
        <v>626</v>
      </c>
      <c r="Q202" s="221" t="s">
        <v>626</v>
      </c>
      <c r="R202" s="221" t="s">
        <v>1669</v>
      </c>
      <c r="S202" s="221" t="s">
        <v>1671</v>
      </c>
      <c r="T202" s="221">
        <v>0</v>
      </c>
      <c r="U202" s="290">
        <v>658000000</v>
      </c>
      <c r="V202" s="290">
        <v>40400000000000</v>
      </c>
      <c r="W202" s="290">
        <v>153000000</v>
      </c>
      <c r="X202" s="221">
        <v>0</v>
      </c>
      <c r="Y202" s="221" t="s">
        <v>626</v>
      </c>
      <c r="Z202" s="221" t="s">
        <v>626</v>
      </c>
    </row>
    <row r="203" spans="1:26" x14ac:dyDescent="0.25">
      <c r="A203" s="221" t="s">
        <v>2097</v>
      </c>
      <c r="B203" s="221" t="s">
        <v>218</v>
      </c>
      <c r="C203" s="221">
        <v>1023.05</v>
      </c>
      <c r="D203" s="221">
        <v>0</v>
      </c>
      <c r="E203" s="221" t="s">
        <v>620</v>
      </c>
      <c r="F203" s="221">
        <v>0.59</v>
      </c>
      <c r="G203" s="221">
        <v>0</v>
      </c>
      <c r="H203" s="221">
        <v>0</v>
      </c>
      <c r="I203" s="221">
        <v>0</v>
      </c>
      <c r="J203" s="221">
        <v>1.32</v>
      </c>
      <c r="K203" s="290">
        <v>1630000000000</v>
      </c>
      <c r="L203" s="221" t="s">
        <v>621</v>
      </c>
      <c r="M203" s="221">
        <v>0</v>
      </c>
      <c r="N203" s="221">
        <v>0</v>
      </c>
      <c r="O203" s="221" t="s">
        <v>618</v>
      </c>
      <c r="P203" s="221" t="s">
        <v>626</v>
      </c>
      <c r="Q203" s="221" t="s">
        <v>626</v>
      </c>
      <c r="R203" s="221" t="s">
        <v>1669</v>
      </c>
      <c r="S203" s="221" t="s">
        <v>1675</v>
      </c>
      <c r="T203" s="221">
        <v>0</v>
      </c>
      <c r="U203" s="290">
        <v>1600000000</v>
      </c>
      <c r="V203" s="290">
        <v>40400000000000</v>
      </c>
      <c r="W203" s="290">
        <v>153000000</v>
      </c>
      <c r="X203" s="221">
        <v>0</v>
      </c>
      <c r="Y203" s="221" t="s">
        <v>626</v>
      </c>
      <c r="Z203" s="221" t="s">
        <v>626</v>
      </c>
    </row>
    <row r="204" spans="1:26" x14ac:dyDescent="0.25">
      <c r="A204" s="221" t="s">
        <v>685</v>
      </c>
      <c r="B204" s="221" t="s">
        <v>218</v>
      </c>
      <c r="C204" s="221">
        <v>777.71</v>
      </c>
      <c r="D204" s="221">
        <v>-2.4986000000000002</v>
      </c>
      <c r="E204" s="221" t="s">
        <v>620</v>
      </c>
      <c r="F204" s="221">
        <v>1.4624999999999999</v>
      </c>
      <c r="G204" s="221">
        <v>9.0496999999999996</v>
      </c>
      <c r="H204" s="221">
        <v>-7.6144999999999996</v>
      </c>
      <c r="I204" s="221">
        <v>-19.225000000000001</v>
      </c>
      <c r="J204" s="221">
        <v>-22.375699999999998</v>
      </c>
      <c r="K204" s="290">
        <v>10800000000</v>
      </c>
      <c r="L204" s="221" t="s">
        <v>621</v>
      </c>
      <c r="M204" s="221">
        <v>-24.9619</v>
      </c>
      <c r="N204" s="221">
        <v>-5.1410999999999998</v>
      </c>
      <c r="O204" s="221" t="s">
        <v>624</v>
      </c>
      <c r="P204" s="221" t="s">
        <v>630</v>
      </c>
      <c r="Q204" s="221" t="s">
        <v>630</v>
      </c>
      <c r="R204" s="221" t="s">
        <v>1667</v>
      </c>
      <c r="S204" s="221" t="s">
        <v>1666</v>
      </c>
      <c r="T204" s="221">
        <v>1.4624999999999999</v>
      </c>
      <c r="U204" s="221">
        <v>14141644</v>
      </c>
      <c r="V204" s="290">
        <v>40400000000000</v>
      </c>
      <c r="W204" s="290">
        <v>153000000</v>
      </c>
      <c r="X204" s="221">
        <v>-1.1164000000000001</v>
      </c>
      <c r="Y204" s="221" t="s">
        <v>635</v>
      </c>
      <c r="Z204" s="221" t="s">
        <v>635</v>
      </c>
    </row>
    <row r="205" spans="1:26" x14ac:dyDescent="0.25">
      <c r="A205" s="221" t="s">
        <v>1628</v>
      </c>
      <c r="B205" s="221" t="s">
        <v>218</v>
      </c>
      <c r="C205" s="221">
        <v>1024.03</v>
      </c>
      <c r="D205" s="221">
        <v>0</v>
      </c>
      <c r="E205" s="221" t="s">
        <v>620</v>
      </c>
      <c r="F205" s="221">
        <v>0.62</v>
      </c>
      <c r="G205" s="221">
        <v>0</v>
      </c>
      <c r="H205" s="221">
        <v>0</v>
      </c>
      <c r="I205" s="221">
        <v>0</v>
      </c>
      <c r="J205" s="221">
        <v>1.82</v>
      </c>
      <c r="K205" s="290">
        <v>290000000000</v>
      </c>
      <c r="L205" s="221" t="s">
        <v>621</v>
      </c>
      <c r="M205" s="221">
        <v>0</v>
      </c>
      <c r="N205" s="221">
        <v>0</v>
      </c>
      <c r="O205" s="221" t="s">
        <v>624</v>
      </c>
      <c r="P205" s="221" t="s">
        <v>626</v>
      </c>
      <c r="Q205" s="221" t="s">
        <v>626</v>
      </c>
      <c r="R205" s="221" t="s">
        <v>1669</v>
      </c>
      <c r="S205" s="221" t="s">
        <v>1671</v>
      </c>
      <c r="T205" s="221">
        <v>0</v>
      </c>
      <c r="U205" s="290">
        <v>285000000</v>
      </c>
      <c r="V205" s="290">
        <v>40400000000000</v>
      </c>
      <c r="W205" s="290">
        <v>153000000</v>
      </c>
      <c r="X205" s="221">
        <v>0</v>
      </c>
      <c r="Y205" s="221" t="s">
        <v>626</v>
      </c>
      <c r="Z205" s="221" t="s">
        <v>626</v>
      </c>
    </row>
    <row r="206" spans="1:26" x14ac:dyDescent="0.25">
      <c r="A206" s="221" t="s">
        <v>1687</v>
      </c>
      <c r="B206" s="221" t="s">
        <v>219</v>
      </c>
      <c r="C206" s="221">
        <v>1007.871</v>
      </c>
      <c r="D206" s="221">
        <v>-1.4233</v>
      </c>
      <c r="E206" s="221" t="s">
        <v>620</v>
      </c>
      <c r="F206" s="221">
        <v>1.2898000000000001</v>
      </c>
      <c r="G206" s="221">
        <v>11.6355</v>
      </c>
      <c r="H206" s="221">
        <v>-2.0853999999999999</v>
      </c>
      <c r="I206" s="221">
        <v>-9.6655999999999995</v>
      </c>
      <c r="J206" s="221">
        <v>-9.2919</v>
      </c>
      <c r="K206" s="290">
        <v>111000000000</v>
      </c>
      <c r="L206" s="221" t="s">
        <v>621</v>
      </c>
      <c r="M206" s="221">
        <v>0</v>
      </c>
      <c r="N206" s="221">
        <v>0</v>
      </c>
      <c r="O206" s="221" t="s">
        <v>624</v>
      </c>
      <c r="P206" s="221" t="s">
        <v>635</v>
      </c>
      <c r="Q206" s="221" t="s">
        <v>630</v>
      </c>
      <c r="R206" s="221" t="s">
        <v>1665</v>
      </c>
      <c r="S206" s="221" t="s">
        <v>2092</v>
      </c>
      <c r="T206" s="221">
        <v>1.2898000000000001</v>
      </c>
      <c r="U206" s="290">
        <v>112000000</v>
      </c>
      <c r="V206" s="290">
        <v>43300000000000</v>
      </c>
      <c r="W206" s="221">
        <v>8380940</v>
      </c>
      <c r="X206" s="221">
        <v>-0.98040000000000005</v>
      </c>
      <c r="Y206" s="221" t="s">
        <v>626</v>
      </c>
      <c r="Z206" s="221" t="s">
        <v>626</v>
      </c>
    </row>
    <row r="207" spans="1:26" x14ac:dyDescent="0.25">
      <c r="A207" s="221" t="s">
        <v>1198</v>
      </c>
      <c r="B207" s="221" t="s">
        <v>219</v>
      </c>
      <c r="C207" s="221">
        <v>1308.43</v>
      </c>
      <c r="D207" s="221">
        <v>-3.8199999999999998E-2</v>
      </c>
      <c r="E207" s="221" t="s">
        <v>620</v>
      </c>
      <c r="F207" s="221">
        <v>0.33739999999999998</v>
      </c>
      <c r="G207" s="221">
        <v>3.0640999999999998</v>
      </c>
      <c r="H207" s="221">
        <v>1.6959</v>
      </c>
      <c r="I207" s="221">
        <v>2.0886999999999998</v>
      </c>
      <c r="J207" s="221">
        <v>5.0366</v>
      </c>
      <c r="K207" s="290">
        <v>121000000000</v>
      </c>
      <c r="L207" s="221" t="s">
        <v>621</v>
      </c>
      <c r="M207" s="221">
        <v>21.1431</v>
      </c>
      <c r="N207" s="221">
        <v>0</v>
      </c>
      <c r="O207" s="221" t="s">
        <v>624</v>
      </c>
      <c r="P207" s="221" t="s">
        <v>638</v>
      </c>
      <c r="Q207" s="221" t="s">
        <v>651</v>
      </c>
      <c r="R207" s="221" t="s">
        <v>1665</v>
      </c>
      <c r="S207" s="221" t="s">
        <v>1663</v>
      </c>
      <c r="T207" s="221">
        <v>0.33739999999999998</v>
      </c>
      <c r="U207" s="221">
        <v>92560405</v>
      </c>
      <c r="V207" s="290">
        <v>43300000000000</v>
      </c>
      <c r="W207" s="221">
        <v>8380940</v>
      </c>
      <c r="X207" s="221">
        <v>-0.31690000000000002</v>
      </c>
      <c r="Y207" s="221" t="s">
        <v>651</v>
      </c>
      <c r="Z207" s="221" t="s">
        <v>626</v>
      </c>
    </row>
    <row r="208" spans="1:26" x14ac:dyDescent="0.25">
      <c r="A208" s="221" t="s">
        <v>2226</v>
      </c>
      <c r="B208" s="221" t="s">
        <v>219</v>
      </c>
      <c r="C208" s="221">
        <v>884.65</v>
      </c>
      <c r="D208" s="221">
        <v>-1.7841</v>
      </c>
      <c r="E208" s="221" t="s">
        <v>620</v>
      </c>
      <c r="F208" s="221">
        <v>1.6080000000000001</v>
      </c>
      <c r="G208" s="221">
        <v>12.6584</v>
      </c>
      <c r="H208" s="221">
        <v>-4.6106999999999996</v>
      </c>
      <c r="I208" s="221">
        <v>-13.649699999999999</v>
      </c>
      <c r="J208" s="221">
        <v>0</v>
      </c>
      <c r="K208" s="290">
        <v>183000000000</v>
      </c>
      <c r="L208" s="221" t="s">
        <v>621</v>
      </c>
      <c r="M208" s="221">
        <v>0</v>
      </c>
      <c r="N208" s="221">
        <v>0</v>
      </c>
      <c r="O208" s="221" t="s">
        <v>624</v>
      </c>
      <c r="P208" s="221" t="s">
        <v>625</v>
      </c>
      <c r="Q208" s="221" t="s">
        <v>626</v>
      </c>
      <c r="R208" s="221" t="s">
        <v>1665</v>
      </c>
      <c r="S208" s="221" t="s">
        <v>2089</v>
      </c>
      <c r="T208" s="221">
        <v>1.6080000000000001</v>
      </c>
      <c r="U208" s="290">
        <v>210000000</v>
      </c>
      <c r="V208" s="290">
        <v>43300000000000</v>
      </c>
      <c r="W208" s="221">
        <v>8380940</v>
      </c>
      <c r="X208" s="221">
        <v>-1.0857000000000001</v>
      </c>
      <c r="Y208" s="221" t="s">
        <v>626</v>
      </c>
      <c r="Z208" s="221" t="s">
        <v>626</v>
      </c>
    </row>
    <row r="209" spans="1:26" x14ac:dyDescent="0.25">
      <c r="A209" s="221" t="s">
        <v>1350</v>
      </c>
      <c r="B209" s="221" t="s">
        <v>219</v>
      </c>
      <c r="C209" s="221">
        <v>1441.0150000000001</v>
      </c>
      <c r="D209" s="221">
        <v>8.2799999999999999E-2</v>
      </c>
      <c r="E209" s="221" t="s">
        <v>620</v>
      </c>
      <c r="F209" s="221">
        <v>0.70150000000000001</v>
      </c>
      <c r="G209" s="221">
        <v>4.8587999999999996</v>
      </c>
      <c r="H209" s="221">
        <v>5.5003000000000002</v>
      </c>
      <c r="I209" s="221">
        <v>6.7374999999999998</v>
      </c>
      <c r="J209" s="221">
        <v>10.7691</v>
      </c>
      <c r="K209" s="290">
        <v>54000000000</v>
      </c>
      <c r="L209" s="221" t="s">
        <v>621</v>
      </c>
      <c r="M209" s="221">
        <v>27.363399999999999</v>
      </c>
      <c r="N209" s="221">
        <v>0</v>
      </c>
      <c r="O209" s="221" t="s">
        <v>624</v>
      </c>
      <c r="P209" s="221" t="s">
        <v>637</v>
      </c>
      <c r="Q209" s="221" t="s">
        <v>637</v>
      </c>
      <c r="R209" s="221" t="s">
        <v>1665</v>
      </c>
      <c r="S209" s="221" t="s">
        <v>1673</v>
      </c>
      <c r="T209" s="221">
        <v>0.70150000000000001</v>
      </c>
      <c r="U209" s="221">
        <v>37704209</v>
      </c>
      <c r="V209" s="290">
        <v>43300000000000</v>
      </c>
      <c r="W209" s="221">
        <v>8380940</v>
      </c>
      <c r="X209" s="221">
        <v>-0.1855</v>
      </c>
      <c r="Y209" s="221" t="s">
        <v>651</v>
      </c>
      <c r="Z209" s="221" t="s">
        <v>626</v>
      </c>
    </row>
    <row r="210" spans="1:26" x14ac:dyDescent="0.25">
      <c r="A210" s="221" t="s">
        <v>2146</v>
      </c>
      <c r="B210" s="221" t="s">
        <v>219</v>
      </c>
      <c r="C210" s="221">
        <v>1039.25</v>
      </c>
      <c r="D210" s="221">
        <v>0.16769999999999999</v>
      </c>
      <c r="E210" s="221" t="s">
        <v>620</v>
      </c>
      <c r="F210" s="221">
        <v>0.65569999999999995</v>
      </c>
      <c r="G210" s="221">
        <v>4.8022</v>
      </c>
      <c r="H210" s="221">
        <v>1.0717000000000001</v>
      </c>
      <c r="I210" s="221">
        <v>1.9221999999999999</v>
      </c>
      <c r="J210" s="221">
        <v>3.6389999999999998</v>
      </c>
      <c r="K210" s="290">
        <v>241000000000</v>
      </c>
      <c r="L210" s="221" t="s">
        <v>621</v>
      </c>
      <c r="M210" s="221">
        <v>0</v>
      </c>
      <c r="N210" s="221">
        <v>0</v>
      </c>
      <c r="O210" s="221" t="s">
        <v>624</v>
      </c>
      <c r="P210" s="221" t="s">
        <v>625</v>
      </c>
      <c r="Q210" s="221" t="s">
        <v>626</v>
      </c>
      <c r="R210" s="221" t="s">
        <v>1662</v>
      </c>
      <c r="S210" s="221" t="s">
        <v>2089</v>
      </c>
      <c r="T210" s="221">
        <v>0.65569999999999995</v>
      </c>
      <c r="U210" s="290">
        <v>233000000</v>
      </c>
      <c r="V210" s="290">
        <v>43300000000000</v>
      </c>
      <c r="W210" s="221">
        <v>8380940</v>
      </c>
      <c r="X210" s="221">
        <v>-0.90580000000000005</v>
      </c>
      <c r="Y210" s="221" t="s">
        <v>626</v>
      </c>
      <c r="Z210" s="221" t="s">
        <v>626</v>
      </c>
    </row>
    <row r="211" spans="1:26" x14ac:dyDescent="0.25">
      <c r="A211" s="221" t="s">
        <v>686</v>
      </c>
      <c r="B211" s="221" t="s">
        <v>219</v>
      </c>
      <c r="C211" s="221">
        <v>7416.42</v>
      </c>
      <c r="D211" s="221">
        <v>-1.0626</v>
      </c>
      <c r="E211" s="221" t="s">
        <v>620</v>
      </c>
      <c r="F211" s="221">
        <v>1.302</v>
      </c>
      <c r="G211" s="221">
        <v>9.4116999999999997</v>
      </c>
      <c r="H211" s="221">
        <v>-1.1667000000000001</v>
      </c>
      <c r="I211" s="221">
        <v>-7.4973000000000001</v>
      </c>
      <c r="J211" s="221">
        <v>-7.6803999999999997</v>
      </c>
      <c r="K211" s="290">
        <v>349000000000</v>
      </c>
      <c r="L211" s="221" t="s">
        <v>621</v>
      </c>
      <c r="M211" s="221">
        <v>4.3715000000000002</v>
      </c>
      <c r="N211" s="221">
        <v>29.7666</v>
      </c>
      <c r="O211" s="221" t="s">
        <v>624</v>
      </c>
      <c r="P211" s="221" t="s">
        <v>630</v>
      </c>
      <c r="Q211" s="221" t="s">
        <v>630</v>
      </c>
      <c r="R211" s="221" t="s">
        <v>1665</v>
      </c>
      <c r="S211" s="221" t="s">
        <v>2091</v>
      </c>
      <c r="T211" s="221">
        <v>1.302</v>
      </c>
      <c r="U211" s="221">
        <v>47644958</v>
      </c>
      <c r="V211" s="290">
        <v>43300000000000</v>
      </c>
      <c r="W211" s="221">
        <v>8380940</v>
      </c>
      <c r="X211" s="221">
        <v>-0.78120000000000001</v>
      </c>
      <c r="Y211" s="221" t="s">
        <v>632</v>
      </c>
      <c r="Z211" s="221" t="s">
        <v>651</v>
      </c>
    </row>
    <row r="212" spans="1:26" x14ac:dyDescent="0.25">
      <c r="A212" s="221" t="s">
        <v>687</v>
      </c>
      <c r="B212" s="221" t="s">
        <v>219</v>
      </c>
      <c r="C212" s="221">
        <v>1301.038</v>
      </c>
      <c r="D212" s="221">
        <v>0.30120000000000002</v>
      </c>
      <c r="E212" s="221" t="s">
        <v>620</v>
      </c>
      <c r="F212" s="221">
        <v>0.2316</v>
      </c>
      <c r="G212" s="221">
        <v>3.3412999999999999</v>
      </c>
      <c r="H212" s="221">
        <v>3.5255999999999998</v>
      </c>
      <c r="I212" s="221">
        <v>4.4005999999999998</v>
      </c>
      <c r="J212" s="221">
        <v>6.2706</v>
      </c>
      <c r="K212" s="221">
        <v>1030290</v>
      </c>
      <c r="L212" s="221" t="s">
        <v>621</v>
      </c>
      <c r="M212" s="221">
        <v>18.250800000000002</v>
      </c>
      <c r="N212" s="221">
        <v>0</v>
      </c>
      <c r="O212" s="221" t="s">
        <v>624</v>
      </c>
      <c r="P212" s="221" t="s">
        <v>2012</v>
      </c>
      <c r="Q212" s="221" t="s">
        <v>2012</v>
      </c>
      <c r="R212" s="221" t="s">
        <v>1668</v>
      </c>
      <c r="S212" s="221" t="s">
        <v>1672</v>
      </c>
      <c r="T212" s="221">
        <v>0.2316</v>
      </c>
      <c r="U212" s="221">
        <v>793.73</v>
      </c>
      <c r="V212" s="290">
        <v>43300000000000</v>
      </c>
      <c r="W212" s="221">
        <v>8380940</v>
      </c>
      <c r="X212" s="221">
        <v>0.7056</v>
      </c>
      <c r="Y212" s="221" t="s">
        <v>2012</v>
      </c>
      <c r="Z212" s="221" t="s">
        <v>626</v>
      </c>
    </row>
    <row r="213" spans="1:26" x14ac:dyDescent="0.25">
      <c r="A213" s="221" t="s">
        <v>107</v>
      </c>
      <c r="B213" s="221" t="s">
        <v>219</v>
      </c>
      <c r="C213" s="221">
        <v>1547.04</v>
      </c>
      <c r="D213" s="221">
        <v>3.7499999999999999E-2</v>
      </c>
      <c r="E213" s="221" t="s">
        <v>620</v>
      </c>
      <c r="F213" s="221">
        <v>0.4037</v>
      </c>
      <c r="G213" s="221">
        <v>1.1903999999999999</v>
      </c>
      <c r="H213" s="221">
        <v>2.415</v>
      </c>
      <c r="I213" s="221">
        <v>3.3275000000000001</v>
      </c>
      <c r="J213" s="221">
        <v>5.2550999999999997</v>
      </c>
      <c r="K213" s="290">
        <v>4770000000000</v>
      </c>
      <c r="L213" s="221" t="s">
        <v>621</v>
      </c>
      <c r="M213" s="221">
        <v>16.494900000000001</v>
      </c>
      <c r="N213" s="221">
        <v>31.086200000000002</v>
      </c>
      <c r="O213" s="221" t="s">
        <v>624</v>
      </c>
      <c r="P213" s="221" t="s">
        <v>630</v>
      </c>
      <c r="Q213" s="221" t="s">
        <v>630</v>
      </c>
      <c r="R213" s="221" t="s">
        <v>1668</v>
      </c>
      <c r="S213" s="221" t="s">
        <v>1666</v>
      </c>
      <c r="T213" s="221">
        <v>0.4037</v>
      </c>
      <c r="U213" s="290">
        <v>3100000000</v>
      </c>
      <c r="V213" s="290">
        <v>43300000000000</v>
      </c>
      <c r="W213" s="221">
        <v>8380940</v>
      </c>
      <c r="X213" s="221">
        <v>8.7300000000000003E-2</v>
      </c>
      <c r="Y213" s="221" t="s">
        <v>630</v>
      </c>
      <c r="Z213" s="221" t="s">
        <v>630</v>
      </c>
    </row>
    <row r="214" spans="1:26" x14ac:dyDescent="0.25">
      <c r="A214" s="221" t="s">
        <v>1117</v>
      </c>
      <c r="B214" s="221" t="s">
        <v>219</v>
      </c>
      <c r="C214" s="221">
        <v>1221.94</v>
      </c>
      <c r="D214" s="221">
        <v>2.7E-2</v>
      </c>
      <c r="E214" s="221" t="s">
        <v>620</v>
      </c>
      <c r="F214" s="221">
        <v>0.22720000000000001</v>
      </c>
      <c r="G214" s="221">
        <v>0.69799999999999995</v>
      </c>
      <c r="H214" s="221">
        <v>1.3680000000000001</v>
      </c>
      <c r="I214" s="221">
        <v>1.8715999999999999</v>
      </c>
      <c r="J214" s="221">
        <v>3.0695000000000001</v>
      </c>
      <c r="K214" s="290">
        <v>288000000000</v>
      </c>
      <c r="L214" s="221" t="s">
        <v>621</v>
      </c>
      <c r="M214" s="221">
        <v>9.1046999999999993</v>
      </c>
      <c r="N214" s="221">
        <v>13.5938</v>
      </c>
      <c r="O214" s="221" t="s">
        <v>624</v>
      </c>
      <c r="P214" s="221" t="s">
        <v>625</v>
      </c>
      <c r="Q214" s="221" t="s">
        <v>625</v>
      </c>
      <c r="R214" s="221" t="s">
        <v>1668</v>
      </c>
      <c r="S214" s="221" t="s">
        <v>2089</v>
      </c>
      <c r="T214" s="221">
        <v>0.22720000000000001</v>
      </c>
      <c r="U214" s="290">
        <v>237000000</v>
      </c>
      <c r="V214" s="290">
        <v>43300000000000</v>
      </c>
      <c r="W214" s="221">
        <v>8380940</v>
      </c>
      <c r="X214" s="221">
        <v>6.1400000000000003E-2</v>
      </c>
      <c r="Y214" s="221" t="s">
        <v>622</v>
      </c>
      <c r="Z214" s="221" t="s">
        <v>626</v>
      </c>
    </row>
    <row r="215" spans="1:26" x14ac:dyDescent="0.25">
      <c r="A215" s="221" t="s">
        <v>688</v>
      </c>
      <c r="B215" s="221" t="s">
        <v>219</v>
      </c>
      <c r="C215" s="221">
        <v>1760.75</v>
      </c>
      <c r="D215" s="221">
        <v>0.13020000000000001</v>
      </c>
      <c r="E215" s="221" t="s">
        <v>620</v>
      </c>
      <c r="F215" s="221">
        <v>0.97609999999999997</v>
      </c>
      <c r="G215" s="221">
        <v>5.9965000000000002</v>
      </c>
      <c r="H215" s="221">
        <v>4.6154000000000002</v>
      </c>
      <c r="I215" s="221">
        <v>6.8292999999999999</v>
      </c>
      <c r="J215" s="221">
        <v>11.099500000000001</v>
      </c>
      <c r="K215" s="290">
        <v>1460000000000</v>
      </c>
      <c r="L215" s="221" t="s">
        <v>621</v>
      </c>
      <c r="M215" s="221">
        <v>23.9528</v>
      </c>
      <c r="N215" s="221">
        <v>62.788200000000003</v>
      </c>
      <c r="O215" s="221" t="s">
        <v>624</v>
      </c>
      <c r="P215" s="221" t="s">
        <v>627</v>
      </c>
      <c r="Q215" s="221" t="s">
        <v>651</v>
      </c>
      <c r="R215" s="221" t="s">
        <v>1662</v>
      </c>
      <c r="S215" s="221" t="s">
        <v>2090</v>
      </c>
      <c r="T215" s="221">
        <v>0.97609999999999997</v>
      </c>
      <c r="U215" s="290">
        <v>839000000</v>
      </c>
      <c r="V215" s="290">
        <v>43300000000000</v>
      </c>
      <c r="W215" s="221">
        <v>8380940</v>
      </c>
      <c r="X215" s="221">
        <v>-0.45789999999999997</v>
      </c>
      <c r="Y215" s="221" t="s">
        <v>632</v>
      </c>
      <c r="Z215" s="221" t="s">
        <v>638</v>
      </c>
    </row>
    <row r="216" spans="1:26" x14ac:dyDescent="0.25">
      <c r="A216" s="221" t="s">
        <v>689</v>
      </c>
      <c r="B216" s="221" t="s">
        <v>219</v>
      </c>
      <c r="C216" s="221">
        <v>1385.672</v>
      </c>
      <c r="D216" s="221">
        <v>0.14499999999999999</v>
      </c>
      <c r="E216" s="221" t="s">
        <v>620</v>
      </c>
      <c r="F216" s="221">
        <v>0.33139999999999997</v>
      </c>
      <c r="G216" s="221">
        <v>5.1167999999999996</v>
      </c>
      <c r="H216" s="221">
        <v>2.7568999999999999</v>
      </c>
      <c r="I216" s="221">
        <v>5.2321999999999997</v>
      </c>
      <c r="J216" s="221">
        <v>8.3719999999999999</v>
      </c>
      <c r="K216" s="290">
        <v>572000000000</v>
      </c>
      <c r="L216" s="221" t="s">
        <v>621</v>
      </c>
      <c r="M216" s="221">
        <v>6.8362999999999996</v>
      </c>
      <c r="N216" s="221">
        <v>35.253500000000003</v>
      </c>
      <c r="O216" s="221" t="s">
        <v>624</v>
      </c>
      <c r="P216" s="221" t="s">
        <v>630</v>
      </c>
      <c r="Q216" s="221" t="s">
        <v>635</v>
      </c>
      <c r="R216" s="221" t="s">
        <v>1662</v>
      </c>
      <c r="S216" s="221" t="s">
        <v>2092</v>
      </c>
      <c r="T216" s="221">
        <v>0.33139999999999997</v>
      </c>
      <c r="U216" s="290">
        <v>414000000</v>
      </c>
      <c r="V216" s="290">
        <v>43300000000000</v>
      </c>
      <c r="W216" s="221">
        <v>8380940</v>
      </c>
      <c r="X216" s="221">
        <v>-1.5254000000000001</v>
      </c>
      <c r="Y216" s="221" t="s">
        <v>622</v>
      </c>
      <c r="Z216" s="221" t="s">
        <v>635</v>
      </c>
    </row>
    <row r="217" spans="1:26" x14ac:dyDescent="0.25">
      <c r="A217" s="221" t="s">
        <v>690</v>
      </c>
      <c r="B217" s="221" t="s">
        <v>219</v>
      </c>
      <c r="C217" s="221">
        <v>1305.23</v>
      </c>
      <c r="D217" s="221">
        <v>3.0999999999999999E-3</v>
      </c>
      <c r="E217" s="221" t="s">
        <v>620</v>
      </c>
      <c r="F217" s="221">
        <v>-0.42570000000000002</v>
      </c>
      <c r="G217" s="221">
        <v>0.57410000000000005</v>
      </c>
      <c r="H217" s="221">
        <v>-0.83499999999999996</v>
      </c>
      <c r="I217" s="221">
        <v>-0.22020000000000001</v>
      </c>
      <c r="J217" s="221">
        <v>0.51600000000000001</v>
      </c>
      <c r="K217" s="290">
        <v>1060000000000</v>
      </c>
      <c r="L217" s="221" t="s">
        <v>621</v>
      </c>
      <c r="M217" s="221">
        <v>7.1361999999999997</v>
      </c>
      <c r="N217" s="221">
        <v>30.386099999999999</v>
      </c>
      <c r="O217" s="221" t="s">
        <v>624</v>
      </c>
      <c r="P217" s="221" t="s">
        <v>622</v>
      </c>
      <c r="Q217" s="221" t="s">
        <v>623</v>
      </c>
      <c r="R217" s="221" t="s">
        <v>1662</v>
      </c>
      <c r="S217" s="221" t="s">
        <v>2089</v>
      </c>
      <c r="T217" s="221">
        <v>-0.42570000000000002</v>
      </c>
      <c r="U217" s="290">
        <v>809000000</v>
      </c>
      <c r="V217" s="290">
        <v>43300000000000</v>
      </c>
      <c r="W217" s="221">
        <v>8380940</v>
      </c>
      <c r="X217" s="221">
        <v>-0.92300000000000004</v>
      </c>
      <c r="Y217" s="221" t="s">
        <v>625</v>
      </c>
      <c r="Z217" s="221" t="s">
        <v>626</v>
      </c>
    </row>
    <row r="218" spans="1:26" x14ac:dyDescent="0.25">
      <c r="A218" s="221" t="s">
        <v>691</v>
      </c>
      <c r="B218" s="221" t="s">
        <v>219</v>
      </c>
      <c r="C218" s="221">
        <v>1601.98</v>
      </c>
      <c r="D218" s="221">
        <v>0.1532</v>
      </c>
      <c r="E218" s="221" t="s">
        <v>620</v>
      </c>
      <c r="F218" s="221">
        <v>1.2201</v>
      </c>
      <c r="G218" s="221">
        <v>5.8677000000000001</v>
      </c>
      <c r="H218" s="221">
        <v>3.6116000000000001</v>
      </c>
      <c r="I218" s="221">
        <v>5.8509000000000002</v>
      </c>
      <c r="J218" s="221">
        <v>9.7561999999999998</v>
      </c>
      <c r="K218" s="290">
        <v>158000000000</v>
      </c>
      <c r="L218" s="221" t="s">
        <v>621</v>
      </c>
      <c r="M218" s="221">
        <v>18.9392</v>
      </c>
      <c r="N218" s="221">
        <v>55.609099999999998</v>
      </c>
      <c r="O218" s="221" t="s">
        <v>624</v>
      </c>
      <c r="P218" s="221" t="s">
        <v>635</v>
      </c>
      <c r="Q218" s="221" t="s">
        <v>630</v>
      </c>
      <c r="R218" s="221" t="s">
        <v>1662</v>
      </c>
      <c r="S218" s="221" t="s">
        <v>1666</v>
      </c>
      <c r="T218" s="221">
        <v>1.2201</v>
      </c>
      <c r="U218" s="221">
        <v>99817881</v>
      </c>
      <c r="V218" s="290">
        <v>43300000000000</v>
      </c>
      <c r="W218" s="221">
        <v>8380940</v>
      </c>
      <c r="X218" s="221">
        <v>-0.37309999999999999</v>
      </c>
      <c r="Y218" s="221" t="s">
        <v>630</v>
      </c>
      <c r="Z218" s="221" t="s">
        <v>627</v>
      </c>
    </row>
    <row r="219" spans="1:26" x14ac:dyDescent="0.25">
      <c r="A219" s="221" t="s">
        <v>692</v>
      </c>
      <c r="B219" s="221" t="s">
        <v>219</v>
      </c>
      <c r="C219" s="221">
        <v>915.25</v>
      </c>
      <c r="D219" s="221">
        <v>0</v>
      </c>
      <c r="E219" s="221" t="s">
        <v>620</v>
      </c>
      <c r="F219" s="221">
        <v>1.44</v>
      </c>
      <c r="G219" s="221">
        <v>0</v>
      </c>
      <c r="H219" s="221">
        <v>0</v>
      </c>
      <c r="I219" s="221">
        <v>0</v>
      </c>
      <c r="J219" s="221">
        <v>9.64</v>
      </c>
      <c r="K219" s="290">
        <v>51200000000</v>
      </c>
      <c r="L219" s="221" t="s">
        <v>617</v>
      </c>
      <c r="M219" s="221">
        <v>0</v>
      </c>
      <c r="N219" s="221">
        <v>0</v>
      </c>
      <c r="O219" s="221" t="s">
        <v>624</v>
      </c>
      <c r="P219" s="221" t="s">
        <v>626</v>
      </c>
      <c r="Q219" s="221" t="s">
        <v>626</v>
      </c>
      <c r="R219" s="221" t="s">
        <v>1662</v>
      </c>
      <c r="S219" s="221" t="s">
        <v>1666</v>
      </c>
      <c r="T219" s="221">
        <v>0</v>
      </c>
      <c r="U219" s="221">
        <v>55828713</v>
      </c>
      <c r="V219" s="290">
        <v>43300000000000</v>
      </c>
      <c r="W219" s="221">
        <v>8380940</v>
      </c>
      <c r="X219" s="221">
        <v>0</v>
      </c>
      <c r="Y219" s="221" t="s">
        <v>626</v>
      </c>
      <c r="Z219" s="221" t="s">
        <v>626</v>
      </c>
    </row>
    <row r="220" spans="1:26" x14ac:dyDescent="0.25">
      <c r="A220" s="221" t="s">
        <v>693</v>
      </c>
      <c r="B220" s="221" t="s">
        <v>219</v>
      </c>
      <c r="C220" s="221">
        <v>1079.1400000000001</v>
      </c>
      <c r="D220" s="221">
        <v>0.10580000000000001</v>
      </c>
      <c r="E220" s="221" t="s">
        <v>620</v>
      </c>
      <c r="F220" s="221">
        <v>0.43369999999999997</v>
      </c>
      <c r="G220" s="221">
        <v>1.847</v>
      </c>
      <c r="H220" s="221">
        <v>0.80430000000000001</v>
      </c>
      <c r="I220" s="221">
        <v>1.6206</v>
      </c>
      <c r="J220" s="221">
        <v>2.0676000000000001</v>
      </c>
      <c r="K220" s="290">
        <v>164000000000</v>
      </c>
      <c r="L220" s="221" t="s">
        <v>621</v>
      </c>
      <c r="M220" s="221">
        <v>0.65100000000000002</v>
      </c>
      <c r="N220" s="221">
        <v>3.617</v>
      </c>
      <c r="O220" s="221" t="s">
        <v>624</v>
      </c>
      <c r="P220" s="221" t="s">
        <v>635</v>
      </c>
      <c r="Q220" s="221" t="s">
        <v>625</v>
      </c>
      <c r="R220" s="221" t="s">
        <v>1662</v>
      </c>
      <c r="S220" s="221" t="s">
        <v>1666</v>
      </c>
      <c r="T220" s="221">
        <v>0.43369999999999997</v>
      </c>
      <c r="U220" s="290">
        <v>153000000</v>
      </c>
      <c r="V220" s="290">
        <v>43300000000000</v>
      </c>
      <c r="W220" s="221">
        <v>8380940</v>
      </c>
      <c r="X220" s="221">
        <v>-0.74680000000000002</v>
      </c>
      <c r="Y220" s="221" t="s">
        <v>625</v>
      </c>
      <c r="Z220" s="221" t="s">
        <v>625</v>
      </c>
    </row>
    <row r="221" spans="1:26" x14ac:dyDescent="0.25">
      <c r="A221" s="221" t="s">
        <v>694</v>
      </c>
      <c r="B221" s="221" t="s">
        <v>219</v>
      </c>
      <c r="C221" s="221">
        <v>2810.18</v>
      </c>
      <c r="D221" s="221">
        <v>7.5899999999999995E-2</v>
      </c>
      <c r="E221" s="221" t="s">
        <v>620</v>
      </c>
      <c r="F221" s="221">
        <v>0.76270000000000004</v>
      </c>
      <c r="G221" s="221">
        <v>3.4584999999999999</v>
      </c>
      <c r="H221" s="221">
        <v>2.6905999999999999</v>
      </c>
      <c r="I221" s="221">
        <v>4.1969000000000003</v>
      </c>
      <c r="J221" s="221">
        <v>7.1966000000000001</v>
      </c>
      <c r="K221" s="290">
        <v>540000000000</v>
      </c>
      <c r="L221" s="221" t="s">
        <v>621</v>
      </c>
      <c r="M221" s="221">
        <v>18.2591</v>
      </c>
      <c r="N221" s="221">
        <v>41.918199999999999</v>
      </c>
      <c r="O221" s="221" t="s">
        <v>624</v>
      </c>
      <c r="P221" s="221" t="s">
        <v>630</v>
      </c>
      <c r="Q221" s="221" t="s">
        <v>630</v>
      </c>
      <c r="R221" s="221" t="s">
        <v>1662</v>
      </c>
      <c r="S221" s="221" t="s">
        <v>1666</v>
      </c>
      <c r="T221" s="221">
        <v>0.76270000000000004</v>
      </c>
      <c r="U221" s="290">
        <v>194000000</v>
      </c>
      <c r="V221" s="290">
        <v>43300000000000</v>
      </c>
      <c r="W221" s="221">
        <v>8380940</v>
      </c>
      <c r="X221" s="221">
        <v>-0.2747</v>
      </c>
      <c r="Y221" s="221" t="s">
        <v>627</v>
      </c>
      <c r="Z221" s="221" t="s">
        <v>627</v>
      </c>
    </row>
    <row r="222" spans="1:26" x14ac:dyDescent="0.25">
      <c r="A222" s="221" t="s">
        <v>1057</v>
      </c>
      <c r="B222" s="221" t="s">
        <v>219</v>
      </c>
      <c r="C222" s="221">
        <v>1298.866</v>
      </c>
      <c r="D222" s="221">
        <v>4.6600000000000003E-2</v>
      </c>
      <c r="E222" s="221" t="s">
        <v>620</v>
      </c>
      <c r="F222" s="221">
        <v>0.69140000000000001</v>
      </c>
      <c r="G222" s="221">
        <v>4.0932000000000004</v>
      </c>
      <c r="H222" s="221">
        <v>4.0010000000000003</v>
      </c>
      <c r="I222" s="221">
        <v>6.2218999999999998</v>
      </c>
      <c r="J222" s="221">
        <v>10.142200000000001</v>
      </c>
      <c r="K222" s="290">
        <v>1310000000000</v>
      </c>
      <c r="L222" s="221" t="s">
        <v>621</v>
      </c>
      <c r="M222" s="221">
        <v>15.706200000000001</v>
      </c>
      <c r="N222" s="221">
        <v>0</v>
      </c>
      <c r="O222" s="221" t="s">
        <v>624</v>
      </c>
      <c r="P222" s="221" t="s">
        <v>627</v>
      </c>
      <c r="Q222" s="221" t="s">
        <v>632</v>
      </c>
      <c r="R222" s="221" t="s">
        <v>1662</v>
      </c>
      <c r="S222" s="221" t="s">
        <v>2092</v>
      </c>
      <c r="T222" s="221">
        <v>0.69140000000000001</v>
      </c>
      <c r="U222" s="290">
        <v>1020000000</v>
      </c>
      <c r="V222" s="290">
        <v>43300000000000</v>
      </c>
      <c r="W222" s="221">
        <v>8380940</v>
      </c>
      <c r="X222" s="221">
        <v>-0.35499999999999998</v>
      </c>
      <c r="Y222" s="221" t="s">
        <v>635</v>
      </c>
      <c r="Z222" s="221" t="s">
        <v>626</v>
      </c>
    </row>
    <row r="223" spans="1:26" x14ac:dyDescent="0.25">
      <c r="A223" s="221" t="s">
        <v>22</v>
      </c>
      <c r="B223" s="221" t="s">
        <v>219</v>
      </c>
      <c r="C223" s="221">
        <v>51990.25</v>
      </c>
      <c r="D223" s="221">
        <v>-1.9781</v>
      </c>
      <c r="E223" s="221" t="s">
        <v>620</v>
      </c>
      <c r="F223" s="221">
        <v>1.4382999999999999</v>
      </c>
      <c r="G223" s="221">
        <v>12.115600000000001</v>
      </c>
      <c r="H223" s="221">
        <v>-5.0538999999999996</v>
      </c>
      <c r="I223" s="221">
        <v>-16.290299999999998</v>
      </c>
      <c r="J223" s="221">
        <v>-18.299600000000002</v>
      </c>
      <c r="K223" s="290">
        <v>4580000000000</v>
      </c>
      <c r="L223" s="221" t="s">
        <v>621</v>
      </c>
      <c r="M223" s="221">
        <v>-9.0557999999999996</v>
      </c>
      <c r="N223" s="221">
        <v>14.3078</v>
      </c>
      <c r="O223" s="221" t="s">
        <v>624</v>
      </c>
      <c r="P223" s="221" t="s">
        <v>630</v>
      </c>
      <c r="Q223" s="221" t="s">
        <v>632</v>
      </c>
      <c r="R223" s="221" t="s">
        <v>1667</v>
      </c>
      <c r="S223" s="221" t="s">
        <v>2091</v>
      </c>
      <c r="T223" s="221">
        <v>1.4382999999999999</v>
      </c>
      <c r="U223" s="221">
        <v>89371764</v>
      </c>
      <c r="V223" s="290">
        <v>43300000000000</v>
      </c>
      <c r="W223" s="221">
        <v>8380940</v>
      </c>
      <c r="X223" s="221">
        <v>-1.0849</v>
      </c>
      <c r="Y223" s="221" t="s">
        <v>638</v>
      </c>
      <c r="Z223" s="221" t="s">
        <v>637</v>
      </c>
    </row>
    <row r="224" spans="1:26" x14ac:dyDescent="0.25">
      <c r="A224" s="221" t="s">
        <v>695</v>
      </c>
      <c r="B224" s="221" t="s">
        <v>219</v>
      </c>
      <c r="C224" s="221">
        <v>2442.7199999999998</v>
      </c>
      <c r="D224" s="221">
        <v>-1.7461</v>
      </c>
      <c r="E224" s="221" t="s">
        <v>620</v>
      </c>
      <c r="F224" s="221">
        <v>1.6957</v>
      </c>
      <c r="G224" s="221">
        <v>12.683</v>
      </c>
      <c r="H224" s="221">
        <v>-6.492</v>
      </c>
      <c r="I224" s="221">
        <v>-18.634599999999999</v>
      </c>
      <c r="J224" s="221">
        <v>-20.901800000000001</v>
      </c>
      <c r="K224" s="290">
        <v>290000000000</v>
      </c>
      <c r="L224" s="221" t="s">
        <v>621</v>
      </c>
      <c r="M224" s="221">
        <v>-11.396800000000001</v>
      </c>
      <c r="N224" s="221">
        <v>9.7462</v>
      </c>
      <c r="O224" s="221" t="s">
        <v>624</v>
      </c>
      <c r="P224" s="221" t="s">
        <v>635</v>
      </c>
      <c r="Q224" s="221" t="s">
        <v>630</v>
      </c>
      <c r="R224" s="221" t="s">
        <v>1667</v>
      </c>
      <c r="S224" s="221" t="s">
        <v>2091</v>
      </c>
      <c r="T224" s="221">
        <v>1.6957</v>
      </c>
      <c r="U224" s="290">
        <v>121000000</v>
      </c>
      <c r="V224" s="290">
        <v>43300000000000</v>
      </c>
      <c r="W224" s="221">
        <v>8380940</v>
      </c>
      <c r="X224" s="221">
        <v>-0.9143</v>
      </c>
      <c r="Y224" s="221" t="s">
        <v>627</v>
      </c>
      <c r="Z224" s="221" t="s">
        <v>627</v>
      </c>
    </row>
    <row r="225" spans="1:26" x14ac:dyDescent="0.25">
      <c r="A225" s="221" t="s">
        <v>696</v>
      </c>
      <c r="B225" s="221" t="s">
        <v>219</v>
      </c>
      <c r="C225" s="221">
        <v>1588.96</v>
      </c>
      <c r="D225" s="221">
        <v>-1.4964999999999999</v>
      </c>
      <c r="E225" s="221" t="s">
        <v>620</v>
      </c>
      <c r="F225" s="221">
        <v>0.93759999999999999</v>
      </c>
      <c r="G225" s="221">
        <v>10.17</v>
      </c>
      <c r="H225" s="221">
        <v>-2.4388000000000001</v>
      </c>
      <c r="I225" s="221">
        <v>-19.183399999999999</v>
      </c>
      <c r="J225" s="221">
        <v>-23.020399999999999</v>
      </c>
      <c r="K225" s="290">
        <v>132000000000</v>
      </c>
      <c r="L225" s="221" t="s">
        <v>621</v>
      </c>
      <c r="M225" s="221">
        <v>-20.790400000000002</v>
      </c>
      <c r="N225" s="221">
        <v>-5.9882</v>
      </c>
      <c r="O225" s="221" t="s">
        <v>618</v>
      </c>
      <c r="P225" s="221" t="s">
        <v>635</v>
      </c>
      <c r="Q225" s="221" t="s">
        <v>632</v>
      </c>
      <c r="R225" s="221" t="s">
        <v>1667</v>
      </c>
      <c r="S225" s="221" t="s">
        <v>2091</v>
      </c>
      <c r="T225" s="221">
        <v>0.93759999999999999</v>
      </c>
      <c r="U225" s="221">
        <v>83548368</v>
      </c>
      <c r="V225" s="290">
        <v>43300000000000</v>
      </c>
      <c r="W225" s="221">
        <v>8380940</v>
      </c>
      <c r="X225" s="221">
        <v>-0.53080000000000005</v>
      </c>
      <c r="Y225" s="221" t="s">
        <v>630</v>
      </c>
      <c r="Z225" s="221" t="s">
        <v>630</v>
      </c>
    </row>
    <row r="226" spans="1:26" x14ac:dyDescent="0.25">
      <c r="A226" s="221" t="s">
        <v>1960</v>
      </c>
      <c r="B226" s="221" t="s">
        <v>219</v>
      </c>
      <c r="C226" s="221">
        <v>464.71469999999999</v>
      </c>
      <c r="D226" s="221">
        <v>-2.9519000000000002</v>
      </c>
      <c r="E226" s="221" t="s">
        <v>620</v>
      </c>
      <c r="F226" s="221">
        <v>2.8155000000000001</v>
      </c>
      <c r="G226" s="221">
        <v>13.925000000000001</v>
      </c>
      <c r="H226" s="221">
        <v>-5.4221000000000004</v>
      </c>
      <c r="I226" s="221">
        <v>-17.302499999999998</v>
      </c>
      <c r="J226" s="221">
        <v>-16.127400000000002</v>
      </c>
      <c r="K226" s="290">
        <v>195000000000</v>
      </c>
      <c r="L226" s="221" t="s">
        <v>621</v>
      </c>
      <c r="M226" s="221">
        <v>0</v>
      </c>
      <c r="N226" s="221">
        <v>0</v>
      </c>
      <c r="O226" s="221" t="s">
        <v>624</v>
      </c>
      <c r="P226" s="221" t="s">
        <v>626</v>
      </c>
      <c r="Q226" s="221" t="s">
        <v>626</v>
      </c>
      <c r="R226" s="221" t="s">
        <v>1670</v>
      </c>
      <c r="S226" s="221" t="s">
        <v>2091</v>
      </c>
      <c r="T226" s="221">
        <v>2.8155000000000001</v>
      </c>
      <c r="U226" s="290">
        <v>431000000</v>
      </c>
      <c r="V226" s="290">
        <v>43300000000000</v>
      </c>
      <c r="W226" s="221">
        <v>8380940</v>
      </c>
      <c r="X226" s="221">
        <v>-1.5858000000000001</v>
      </c>
      <c r="Y226" s="221" t="s">
        <v>626</v>
      </c>
      <c r="Z226" s="221" t="s">
        <v>626</v>
      </c>
    </row>
    <row r="227" spans="1:26" x14ac:dyDescent="0.25">
      <c r="A227" s="221" t="s">
        <v>697</v>
      </c>
      <c r="B227" s="221" t="s">
        <v>219</v>
      </c>
      <c r="C227" s="221">
        <v>938.99</v>
      </c>
      <c r="D227" s="221">
        <v>-2.7587999999999999</v>
      </c>
      <c r="E227" s="221" t="s">
        <v>620</v>
      </c>
      <c r="F227" s="221">
        <v>2.1696</v>
      </c>
      <c r="G227" s="221">
        <v>13.16</v>
      </c>
      <c r="H227" s="221">
        <v>-6.3651</v>
      </c>
      <c r="I227" s="221">
        <v>-18.709199999999999</v>
      </c>
      <c r="J227" s="221">
        <v>-18.125900000000001</v>
      </c>
      <c r="K227" s="290">
        <v>24200000000</v>
      </c>
      <c r="L227" s="221" t="s">
        <v>621</v>
      </c>
      <c r="M227" s="221">
        <v>-19.042100000000001</v>
      </c>
      <c r="N227" s="221">
        <v>0.5978</v>
      </c>
      <c r="O227" s="221" t="s">
        <v>624</v>
      </c>
      <c r="P227" s="221" t="s">
        <v>626</v>
      </c>
      <c r="Q227" s="221" t="s">
        <v>626</v>
      </c>
      <c r="R227" s="221" t="s">
        <v>1679</v>
      </c>
      <c r="S227" s="221" t="s">
        <v>2089</v>
      </c>
      <c r="T227" s="221">
        <v>2.1696</v>
      </c>
      <c r="U227" s="221">
        <v>26339156</v>
      </c>
      <c r="V227" s="290">
        <v>43300000000000</v>
      </c>
      <c r="W227" s="221">
        <v>8380940</v>
      </c>
      <c r="X227" s="221">
        <v>-1.4824999999999999</v>
      </c>
      <c r="Y227" s="221" t="s">
        <v>626</v>
      </c>
      <c r="Z227" s="221" t="s">
        <v>626</v>
      </c>
    </row>
    <row r="228" spans="1:26" x14ac:dyDescent="0.25">
      <c r="A228" s="221" t="s">
        <v>1629</v>
      </c>
      <c r="B228" s="221" t="s">
        <v>219</v>
      </c>
      <c r="C228" s="221">
        <v>1258.692</v>
      </c>
      <c r="D228" s="221">
        <v>5.3999999999999999E-2</v>
      </c>
      <c r="E228" s="221" t="s">
        <v>620</v>
      </c>
      <c r="F228" s="221">
        <v>0.29849999999999999</v>
      </c>
      <c r="G228" s="221">
        <v>4.1207000000000003</v>
      </c>
      <c r="H228" s="221">
        <v>4.9466999999999999</v>
      </c>
      <c r="I228" s="221">
        <v>7.2900999999999998</v>
      </c>
      <c r="J228" s="221">
        <v>11.6065</v>
      </c>
      <c r="K228" s="290">
        <v>330000000000</v>
      </c>
      <c r="L228" s="221" t="s">
        <v>621</v>
      </c>
      <c r="M228" s="221">
        <v>0</v>
      </c>
      <c r="N228" s="221">
        <v>0</v>
      </c>
      <c r="O228" s="221" t="s">
        <v>624</v>
      </c>
      <c r="P228" s="221" t="s">
        <v>653</v>
      </c>
      <c r="Q228" s="221" t="s">
        <v>637</v>
      </c>
      <c r="R228" s="221" t="s">
        <v>1662</v>
      </c>
      <c r="S228" s="221" t="s">
        <v>1673</v>
      </c>
      <c r="T228" s="221">
        <v>0.29849999999999999</v>
      </c>
      <c r="U228" s="290">
        <v>263000000</v>
      </c>
      <c r="V228" s="290">
        <v>43300000000000</v>
      </c>
      <c r="W228" s="221">
        <v>8380940</v>
      </c>
      <c r="X228" s="221">
        <v>-0.44109999999999999</v>
      </c>
      <c r="Y228" s="221" t="s">
        <v>626</v>
      </c>
      <c r="Z228" s="221" t="s">
        <v>626</v>
      </c>
    </row>
    <row r="229" spans="1:26" x14ac:dyDescent="0.25">
      <c r="A229" s="221" t="s">
        <v>2188</v>
      </c>
      <c r="B229" s="221" t="s">
        <v>219</v>
      </c>
      <c r="C229" s="221">
        <v>1108.2190000000001</v>
      </c>
      <c r="D229" s="221">
        <v>-4.36E-2</v>
      </c>
      <c r="E229" s="221" t="s">
        <v>620</v>
      </c>
      <c r="F229" s="221">
        <v>0.51380000000000003</v>
      </c>
      <c r="G229" s="221">
        <v>4.6150000000000002</v>
      </c>
      <c r="H229" s="221">
        <v>5.3110999999999997</v>
      </c>
      <c r="I229" s="221">
        <v>7.8098999999999998</v>
      </c>
      <c r="J229" s="221">
        <v>0</v>
      </c>
      <c r="K229" s="290">
        <v>79400000000</v>
      </c>
      <c r="L229" s="221" t="s">
        <v>621</v>
      </c>
      <c r="M229" s="221">
        <v>0</v>
      </c>
      <c r="N229" s="221">
        <v>0</v>
      </c>
      <c r="O229" s="221" t="s">
        <v>624</v>
      </c>
      <c r="P229" s="221" t="s">
        <v>637</v>
      </c>
      <c r="Q229" s="221" t="s">
        <v>626</v>
      </c>
      <c r="R229" s="221" t="s">
        <v>1662</v>
      </c>
      <c r="S229" s="221" t="s">
        <v>1673</v>
      </c>
      <c r="T229" s="221">
        <v>0.51380000000000003</v>
      </c>
      <c r="U229" s="221">
        <v>72000000</v>
      </c>
      <c r="V229" s="290">
        <v>43300000000000</v>
      </c>
      <c r="W229" s="221">
        <v>8380940</v>
      </c>
      <c r="X229" s="221">
        <v>-0.50409999999999999</v>
      </c>
      <c r="Y229" s="221" t="s">
        <v>626</v>
      </c>
      <c r="Z229" s="221" t="s">
        <v>626</v>
      </c>
    </row>
    <row r="230" spans="1:26" x14ac:dyDescent="0.25">
      <c r="A230" s="221" t="s">
        <v>2300</v>
      </c>
      <c r="B230" s="221" t="s">
        <v>219</v>
      </c>
      <c r="C230" s="221">
        <v>1078.5999999999999</v>
      </c>
      <c r="D230" s="221">
        <v>0.21</v>
      </c>
      <c r="E230" s="221" t="s">
        <v>620</v>
      </c>
      <c r="F230" s="221">
        <v>1.8345</v>
      </c>
      <c r="G230" s="221">
        <v>5.9954999999999998</v>
      </c>
      <c r="H230" s="221">
        <v>4.8916000000000004</v>
      </c>
      <c r="I230" s="221">
        <v>7.9507000000000003</v>
      </c>
      <c r="J230" s="221">
        <v>0</v>
      </c>
      <c r="K230" s="290">
        <v>113000000000</v>
      </c>
      <c r="L230" s="221" t="s">
        <v>621</v>
      </c>
      <c r="M230" s="221">
        <v>0</v>
      </c>
      <c r="N230" s="221">
        <v>0</v>
      </c>
      <c r="O230" s="221" t="s">
        <v>624</v>
      </c>
      <c r="P230" s="221" t="s">
        <v>627</v>
      </c>
      <c r="Q230" s="221" t="s">
        <v>626</v>
      </c>
      <c r="R230" s="221" t="s">
        <v>1662</v>
      </c>
      <c r="S230" s="221" t="s">
        <v>1663</v>
      </c>
      <c r="T230" s="221">
        <v>1.8345</v>
      </c>
      <c r="U230" s="290">
        <v>107000000</v>
      </c>
      <c r="V230" s="290">
        <v>43300000000000</v>
      </c>
      <c r="W230" s="221">
        <v>8380940</v>
      </c>
      <c r="X230" s="221">
        <v>-4.9099999999999998E-2</v>
      </c>
      <c r="Y230" s="221" t="s">
        <v>626</v>
      </c>
      <c r="Z230" s="221" t="s">
        <v>626</v>
      </c>
    </row>
    <row r="231" spans="1:26" x14ac:dyDescent="0.25">
      <c r="A231" s="221" t="s">
        <v>698</v>
      </c>
      <c r="B231" s="221" t="s">
        <v>219</v>
      </c>
      <c r="C231" s="221">
        <v>1171.8399999999999</v>
      </c>
      <c r="D231" s="221">
        <v>0.15129999999999999</v>
      </c>
      <c r="E231" s="221" t="s">
        <v>620</v>
      </c>
      <c r="F231" s="221">
        <v>0.61129999999999995</v>
      </c>
      <c r="G231" s="221">
        <v>3.6293000000000002</v>
      </c>
      <c r="H231" s="221">
        <v>1.1524000000000001</v>
      </c>
      <c r="I231" s="221">
        <v>2.5428999999999999</v>
      </c>
      <c r="J231" s="221">
        <v>3.8708999999999998</v>
      </c>
      <c r="K231" s="290">
        <v>598000000000</v>
      </c>
      <c r="L231" s="221" t="s">
        <v>621</v>
      </c>
      <c r="M231" s="221">
        <v>1.7486999999999999</v>
      </c>
      <c r="N231" s="221">
        <v>0</v>
      </c>
      <c r="O231" s="221" t="s">
        <v>624</v>
      </c>
      <c r="P231" s="221" t="s">
        <v>625</v>
      </c>
      <c r="Q231" s="221" t="s">
        <v>625</v>
      </c>
      <c r="R231" s="221" t="s">
        <v>1662</v>
      </c>
      <c r="S231" s="221" t="s">
        <v>2089</v>
      </c>
      <c r="T231" s="221">
        <v>0.61129999999999995</v>
      </c>
      <c r="U231" s="290">
        <v>514000000</v>
      </c>
      <c r="V231" s="290">
        <v>43300000000000</v>
      </c>
      <c r="W231" s="221">
        <v>8380940</v>
      </c>
      <c r="X231" s="221">
        <v>-0.18229999999999999</v>
      </c>
      <c r="Y231" s="221" t="s">
        <v>622</v>
      </c>
      <c r="Z231" s="221" t="s">
        <v>626</v>
      </c>
    </row>
    <row r="232" spans="1:26" x14ac:dyDescent="0.25">
      <c r="A232" s="221" t="s">
        <v>1466</v>
      </c>
      <c r="B232" s="221" t="s">
        <v>219</v>
      </c>
      <c r="C232" s="221">
        <v>1012.17</v>
      </c>
      <c r="D232" s="221">
        <v>0.1583</v>
      </c>
      <c r="E232" s="221" t="s">
        <v>620</v>
      </c>
      <c r="F232" s="221">
        <v>0.8931</v>
      </c>
      <c r="G232" s="221">
        <v>3.6815000000000002</v>
      </c>
      <c r="H232" s="221">
        <v>1.6286</v>
      </c>
      <c r="I232" s="221">
        <v>2.7593999999999999</v>
      </c>
      <c r="J232" s="221">
        <v>3.9232</v>
      </c>
      <c r="K232" s="290">
        <v>227000000000</v>
      </c>
      <c r="L232" s="221" t="s">
        <v>621</v>
      </c>
      <c r="M232" s="221">
        <v>0</v>
      </c>
      <c r="N232" s="221">
        <v>0</v>
      </c>
      <c r="O232" s="221" t="s">
        <v>624</v>
      </c>
      <c r="P232" s="221" t="s">
        <v>622</v>
      </c>
      <c r="Q232" s="221" t="s">
        <v>622</v>
      </c>
      <c r="R232" s="221" t="s">
        <v>1662</v>
      </c>
      <c r="S232" s="221" t="s">
        <v>2089</v>
      </c>
      <c r="T232" s="221">
        <v>0.8931</v>
      </c>
      <c r="U232" s="290">
        <v>226000000</v>
      </c>
      <c r="V232" s="290">
        <v>43300000000000</v>
      </c>
      <c r="W232" s="221">
        <v>8380940</v>
      </c>
      <c r="X232" s="221">
        <v>-0.16769999999999999</v>
      </c>
      <c r="Y232" s="221" t="s">
        <v>626</v>
      </c>
      <c r="Z232" s="221" t="s">
        <v>626</v>
      </c>
    </row>
    <row r="233" spans="1:26" x14ac:dyDescent="0.25">
      <c r="A233" s="221" t="s">
        <v>1441</v>
      </c>
      <c r="B233" s="221" t="s">
        <v>219</v>
      </c>
      <c r="C233" s="221">
        <v>27767.68</v>
      </c>
      <c r="D233" s="221">
        <v>0.1048</v>
      </c>
      <c r="E233" s="221" t="s">
        <v>620</v>
      </c>
      <c r="F233" s="221">
        <v>0.61829999999999996</v>
      </c>
      <c r="G233" s="221">
        <v>3.2681</v>
      </c>
      <c r="H233" s="221">
        <v>0.1043</v>
      </c>
      <c r="I233" s="221">
        <v>1.5780000000000001</v>
      </c>
      <c r="J233" s="221">
        <v>3.0045000000000002</v>
      </c>
      <c r="K233" s="290">
        <v>959000000000</v>
      </c>
      <c r="L233" s="221" t="s">
        <v>621</v>
      </c>
      <c r="M233" s="221">
        <v>2676.5459999999998</v>
      </c>
      <c r="N233" s="221">
        <v>0</v>
      </c>
      <c r="O233" s="221" t="s">
        <v>624</v>
      </c>
      <c r="P233" s="221" t="s">
        <v>623</v>
      </c>
      <c r="Q233" s="221" t="s">
        <v>623</v>
      </c>
      <c r="R233" s="221" t="s">
        <v>1662</v>
      </c>
      <c r="S233" s="221" t="s">
        <v>2089</v>
      </c>
      <c r="T233" s="221">
        <v>0.61829999999999996</v>
      </c>
      <c r="U233" s="221">
        <v>34742707</v>
      </c>
      <c r="V233" s="290">
        <v>43300000000000</v>
      </c>
      <c r="W233" s="221">
        <v>8380940</v>
      </c>
      <c r="X233" s="221">
        <v>-0.57930000000000004</v>
      </c>
      <c r="Y233" s="221" t="s">
        <v>626</v>
      </c>
      <c r="Z233" s="221" t="s">
        <v>626</v>
      </c>
    </row>
    <row r="234" spans="1:26" x14ac:dyDescent="0.25">
      <c r="A234" s="221" t="s">
        <v>1442</v>
      </c>
      <c r="B234" s="221" t="s">
        <v>219</v>
      </c>
      <c r="C234" s="221">
        <v>1084.03</v>
      </c>
      <c r="D234" s="221">
        <v>0.15890000000000001</v>
      </c>
      <c r="E234" s="221" t="s">
        <v>620</v>
      </c>
      <c r="F234" s="221">
        <v>0.58550000000000002</v>
      </c>
      <c r="G234" s="221">
        <v>2.0541999999999998</v>
      </c>
      <c r="H234" s="221">
        <v>0.68920000000000003</v>
      </c>
      <c r="I234" s="221">
        <v>1.6046</v>
      </c>
      <c r="J234" s="221">
        <v>2.3220000000000001</v>
      </c>
      <c r="K234" s="290">
        <v>406000000000</v>
      </c>
      <c r="L234" s="221" t="s">
        <v>621</v>
      </c>
      <c r="M234" s="221">
        <v>1.8231999999999999</v>
      </c>
      <c r="N234" s="221">
        <v>0</v>
      </c>
      <c r="O234" s="221" t="s">
        <v>624</v>
      </c>
      <c r="P234" s="221" t="s">
        <v>635</v>
      </c>
      <c r="Q234" s="221" t="s">
        <v>625</v>
      </c>
      <c r="R234" s="221" t="s">
        <v>1662</v>
      </c>
      <c r="S234" s="221" t="s">
        <v>2089</v>
      </c>
      <c r="T234" s="221">
        <v>0.58550000000000002</v>
      </c>
      <c r="U234" s="290">
        <v>376000000</v>
      </c>
      <c r="V234" s="290">
        <v>43300000000000</v>
      </c>
      <c r="W234" s="221">
        <v>8380940</v>
      </c>
      <c r="X234" s="221">
        <v>-0.52310000000000001</v>
      </c>
      <c r="Y234" s="221" t="s">
        <v>626</v>
      </c>
      <c r="Z234" s="221" t="s">
        <v>626</v>
      </c>
    </row>
    <row r="235" spans="1:26" x14ac:dyDescent="0.25">
      <c r="A235" s="221" t="s">
        <v>1504</v>
      </c>
      <c r="B235" s="221" t="s">
        <v>219</v>
      </c>
      <c r="C235" s="221">
        <v>1386.96</v>
      </c>
      <c r="D235" s="221">
        <v>6.93E-2</v>
      </c>
      <c r="E235" s="221" t="s">
        <v>620</v>
      </c>
      <c r="F235" s="221">
        <v>0.54369999999999996</v>
      </c>
      <c r="G235" s="221">
        <v>3.3401999999999998</v>
      </c>
      <c r="H235" s="221">
        <v>3.4373</v>
      </c>
      <c r="I235" s="221">
        <v>5.3480999999999996</v>
      </c>
      <c r="J235" s="221">
        <v>-0.53</v>
      </c>
      <c r="K235" s="290">
        <v>579000000000</v>
      </c>
      <c r="L235" s="221" t="s">
        <v>621</v>
      </c>
      <c r="M235" s="221">
        <v>0</v>
      </c>
      <c r="N235" s="221">
        <v>0</v>
      </c>
      <c r="O235" s="221" t="s">
        <v>624</v>
      </c>
      <c r="P235" s="221" t="s">
        <v>651</v>
      </c>
      <c r="Q235" s="221" t="s">
        <v>623</v>
      </c>
      <c r="R235" s="221" t="s">
        <v>1662</v>
      </c>
      <c r="S235" s="221" t="s">
        <v>1663</v>
      </c>
      <c r="T235" s="221">
        <v>0.54369999999999996</v>
      </c>
      <c r="U235" s="290">
        <v>419000000</v>
      </c>
      <c r="V235" s="290">
        <v>43300000000000</v>
      </c>
      <c r="W235" s="221">
        <v>8380940</v>
      </c>
      <c r="X235" s="221">
        <v>-0.2</v>
      </c>
      <c r="Y235" s="221" t="s">
        <v>626</v>
      </c>
      <c r="Z235" s="221" t="s">
        <v>626</v>
      </c>
    </row>
    <row r="236" spans="1:26" x14ac:dyDescent="0.25">
      <c r="A236" s="221" t="s">
        <v>1885</v>
      </c>
      <c r="B236" s="221" t="s">
        <v>219</v>
      </c>
      <c r="C236" s="221">
        <v>1161.77</v>
      </c>
      <c r="D236" s="221">
        <v>1.6400000000000001E-2</v>
      </c>
      <c r="E236" s="221" t="s">
        <v>620</v>
      </c>
      <c r="F236" s="221">
        <v>7.4099999999999999E-2</v>
      </c>
      <c r="G236" s="221">
        <v>1.6484000000000001</v>
      </c>
      <c r="H236" s="221">
        <v>2.6987999999999999</v>
      </c>
      <c r="I236" s="221">
        <v>4.2938000000000001</v>
      </c>
      <c r="J236" s="221">
        <v>7.7579000000000002</v>
      </c>
      <c r="K236" s="290">
        <v>110000000000</v>
      </c>
      <c r="L236" s="221" t="s">
        <v>621</v>
      </c>
      <c r="M236" s="221">
        <v>0</v>
      </c>
      <c r="N236" s="221">
        <v>0</v>
      </c>
      <c r="O236" s="221" t="s">
        <v>624</v>
      </c>
      <c r="P236" s="221" t="s">
        <v>627</v>
      </c>
      <c r="Q236" s="221" t="s">
        <v>627</v>
      </c>
      <c r="R236" s="221" t="s">
        <v>1662</v>
      </c>
      <c r="S236" s="221" t="s">
        <v>2091</v>
      </c>
      <c r="T236" s="221">
        <v>7.4099999999999999E-2</v>
      </c>
      <c r="U236" s="221">
        <v>94737560</v>
      </c>
      <c r="V236" s="290">
        <v>43300000000000</v>
      </c>
      <c r="W236" s="221">
        <v>8380940</v>
      </c>
      <c r="X236" s="221">
        <v>-0.2576</v>
      </c>
      <c r="Y236" s="221" t="s">
        <v>626</v>
      </c>
      <c r="Z236" s="221" t="s">
        <v>626</v>
      </c>
    </row>
    <row r="237" spans="1:26" x14ac:dyDescent="0.25">
      <c r="A237" s="221" t="s">
        <v>1688</v>
      </c>
      <c r="B237" s="221" t="s">
        <v>219</v>
      </c>
      <c r="C237" s="221">
        <v>1047.8800000000001</v>
      </c>
      <c r="D237" s="221">
        <v>0.1615</v>
      </c>
      <c r="E237" s="221" t="s">
        <v>620</v>
      </c>
      <c r="F237" s="221">
        <v>0.59709999999999996</v>
      </c>
      <c r="G237" s="221">
        <v>3.5608</v>
      </c>
      <c r="H237" s="221">
        <v>1.4384999999999999</v>
      </c>
      <c r="I237" s="221">
        <v>2.5564</v>
      </c>
      <c r="J237" s="221">
        <v>3.9842</v>
      </c>
      <c r="K237" s="290">
        <v>409000000000</v>
      </c>
      <c r="L237" s="221" t="s">
        <v>621</v>
      </c>
      <c r="M237" s="221">
        <v>0</v>
      </c>
      <c r="N237" s="221">
        <v>0</v>
      </c>
      <c r="O237" s="221" t="s">
        <v>618</v>
      </c>
      <c r="P237" s="221" t="s">
        <v>625</v>
      </c>
      <c r="Q237" s="221" t="s">
        <v>635</v>
      </c>
      <c r="R237" s="221" t="s">
        <v>1662</v>
      </c>
      <c r="S237" s="221" t="s">
        <v>2089</v>
      </c>
      <c r="T237" s="221">
        <v>0.59709999999999996</v>
      </c>
      <c r="U237" s="290">
        <v>393000000</v>
      </c>
      <c r="V237" s="290">
        <v>43300000000000</v>
      </c>
      <c r="W237" s="221">
        <v>8380940</v>
      </c>
      <c r="X237" s="221">
        <v>-0.67110000000000003</v>
      </c>
      <c r="Y237" s="221" t="s">
        <v>626</v>
      </c>
      <c r="Z237" s="221" t="s">
        <v>626</v>
      </c>
    </row>
    <row r="238" spans="1:26" x14ac:dyDescent="0.25">
      <c r="A238" s="221" t="s">
        <v>1746</v>
      </c>
      <c r="B238" s="221" t="s">
        <v>219</v>
      </c>
      <c r="C238" s="221">
        <v>1149.75</v>
      </c>
      <c r="D238" s="221">
        <v>0.15590000000000001</v>
      </c>
      <c r="E238" s="221" t="s">
        <v>620</v>
      </c>
      <c r="F238" s="221">
        <v>0.99080000000000001</v>
      </c>
      <c r="G238" s="221">
        <v>4.4401000000000002</v>
      </c>
      <c r="H238" s="221">
        <v>4.5930999999999997</v>
      </c>
      <c r="I238" s="221">
        <v>6.9455</v>
      </c>
      <c r="J238" s="221">
        <v>10.8941</v>
      </c>
      <c r="K238" s="290">
        <v>317000000000</v>
      </c>
      <c r="L238" s="221" t="s">
        <v>621</v>
      </c>
      <c r="M238" s="221">
        <v>0</v>
      </c>
      <c r="N238" s="221">
        <v>0</v>
      </c>
      <c r="O238" s="221" t="s">
        <v>618</v>
      </c>
      <c r="P238" s="221" t="s">
        <v>651</v>
      </c>
      <c r="Q238" s="221" t="s">
        <v>651</v>
      </c>
      <c r="R238" s="221" t="s">
        <v>1662</v>
      </c>
      <c r="S238" s="221" t="s">
        <v>2089</v>
      </c>
      <c r="T238" s="221">
        <v>0.99080000000000001</v>
      </c>
      <c r="U238" s="290">
        <v>278000000</v>
      </c>
      <c r="V238" s="290">
        <v>43300000000000</v>
      </c>
      <c r="W238" s="221">
        <v>8380940</v>
      </c>
      <c r="X238" s="221">
        <v>-0.10340000000000001</v>
      </c>
      <c r="Y238" s="221" t="s">
        <v>626</v>
      </c>
      <c r="Z238" s="221" t="s">
        <v>626</v>
      </c>
    </row>
    <row r="239" spans="1:26" x14ac:dyDescent="0.25">
      <c r="A239" s="221" t="s">
        <v>1351</v>
      </c>
      <c r="B239" s="221" t="s">
        <v>219</v>
      </c>
      <c r="C239" s="221">
        <v>1483.45</v>
      </c>
      <c r="D239" s="221">
        <v>0.15920000000000001</v>
      </c>
      <c r="E239" s="221" t="s">
        <v>620</v>
      </c>
      <c r="F239" s="221">
        <v>1.5130999999999999</v>
      </c>
      <c r="G239" s="221">
        <v>6.4416000000000002</v>
      </c>
      <c r="H239" s="221">
        <v>5.4062999999999999</v>
      </c>
      <c r="I239" s="221">
        <v>7.8977000000000004</v>
      </c>
      <c r="J239" s="221">
        <v>13.177199999999999</v>
      </c>
      <c r="K239" s="290">
        <v>133000000000</v>
      </c>
      <c r="L239" s="221" t="s">
        <v>621</v>
      </c>
      <c r="M239" s="221">
        <v>25.9787</v>
      </c>
      <c r="N239" s="221">
        <v>0</v>
      </c>
      <c r="O239" s="221" t="s">
        <v>618</v>
      </c>
      <c r="P239" s="221" t="s">
        <v>632</v>
      </c>
      <c r="Q239" s="221" t="s">
        <v>638</v>
      </c>
      <c r="R239" s="221" t="s">
        <v>1662</v>
      </c>
      <c r="S239" s="221" t="s">
        <v>1673</v>
      </c>
      <c r="T239" s="221">
        <v>1.5130999999999999</v>
      </c>
      <c r="U239" s="221">
        <v>90924413</v>
      </c>
      <c r="V239" s="290">
        <v>43300000000000</v>
      </c>
      <c r="W239" s="221">
        <v>8380940</v>
      </c>
      <c r="X239" s="221">
        <v>-0.23769999999999999</v>
      </c>
      <c r="Y239" s="221" t="s">
        <v>637</v>
      </c>
      <c r="Z239" s="221" t="s">
        <v>626</v>
      </c>
    </row>
    <row r="240" spans="1:26" x14ac:dyDescent="0.25">
      <c r="A240" s="221" t="s">
        <v>1424</v>
      </c>
      <c r="B240" s="221" t="s">
        <v>219</v>
      </c>
      <c r="C240" s="221">
        <v>982.45</v>
      </c>
      <c r="D240" s="221">
        <v>0.15290000000000001</v>
      </c>
      <c r="E240" s="221" t="s">
        <v>620</v>
      </c>
      <c r="F240" s="221">
        <v>0.1744</v>
      </c>
      <c r="G240" s="221">
        <v>1.9276</v>
      </c>
      <c r="H240" s="221">
        <v>-0.93969999999999998</v>
      </c>
      <c r="I240" s="221">
        <v>-0.2467</v>
      </c>
      <c r="J240" s="221">
        <v>0.60209999999999997</v>
      </c>
      <c r="K240" s="290">
        <v>194000000000</v>
      </c>
      <c r="L240" s="221" t="s">
        <v>621</v>
      </c>
      <c r="M240" s="221">
        <v>-3.7408000000000001</v>
      </c>
      <c r="N240" s="221">
        <v>0</v>
      </c>
      <c r="O240" s="221" t="s">
        <v>624</v>
      </c>
      <c r="P240" s="221" t="s">
        <v>622</v>
      </c>
      <c r="Q240" s="221" t="s">
        <v>623</v>
      </c>
      <c r="R240" s="221" t="s">
        <v>1662</v>
      </c>
      <c r="S240" s="221" t="s">
        <v>1664</v>
      </c>
      <c r="T240" s="221">
        <v>0.1744</v>
      </c>
      <c r="U240" s="290">
        <v>197000000</v>
      </c>
      <c r="V240" s="290">
        <v>43300000000000</v>
      </c>
      <c r="W240" s="221">
        <v>8380940</v>
      </c>
      <c r="X240" s="221">
        <v>-1.0315000000000001</v>
      </c>
      <c r="Y240" s="221" t="s">
        <v>626</v>
      </c>
      <c r="Z240" s="221" t="s">
        <v>626</v>
      </c>
    </row>
    <row r="241" spans="1:26" x14ac:dyDescent="0.25">
      <c r="A241" s="221" t="s">
        <v>699</v>
      </c>
      <c r="B241" s="221" t="s">
        <v>219</v>
      </c>
      <c r="C241" s="221">
        <v>4165.09</v>
      </c>
      <c r="D241" s="221">
        <v>-1.5472999999999999</v>
      </c>
      <c r="E241" s="221" t="s">
        <v>620</v>
      </c>
      <c r="F241" s="221">
        <v>1.1890000000000001</v>
      </c>
      <c r="G241" s="221">
        <v>10.2179</v>
      </c>
      <c r="H241" s="221">
        <v>-4.8144999999999998</v>
      </c>
      <c r="I241" s="221">
        <v>-13.071400000000001</v>
      </c>
      <c r="J241" s="221">
        <v>-13.4323</v>
      </c>
      <c r="K241" s="290">
        <v>245000000000</v>
      </c>
      <c r="L241" s="221" t="s">
        <v>621</v>
      </c>
      <c r="M241" s="221">
        <v>-0.34</v>
      </c>
      <c r="N241" s="221">
        <v>30.371700000000001</v>
      </c>
      <c r="O241" s="221" t="s">
        <v>624</v>
      </c>
      <c r="P241" s="221" t="s">
        <v>635</v>
      </c>
      <c r="Q241" s="221" t="s">
        <v>630</v>
      </c>
      <c r="R241" s="221" t="s">
        <v>1665</v>
      </c>
      <c r="S241" s="221" t="s">
        <v>2091</v>
      </c>
      <c r="T241" s="221">
        <v>1.1890000000000001</v>
      </c>
      <c r="U241" s="221">
        <v>59572102</v>
      </c>
      <c r="V241" s="290">
        <v>43300000000000</v>
      </c>
      <c r="W241" s="221">
        <v>8380940</v>
      </c>
      <c r="X241" s="221">
        <v>-0.86350000000000005</v>
      </c>
      <c r="Y241" s="221" t="s">
        <v>630</v>
      </c>
      <c r="Z241" s="221" t="s">
        <v>632</v>
      </c>
    </row>
    <row r="242" spans="1:26" x14ac:dyDescent="0.25">
      <c r="A242" s="221" t="s">
        <v>700</v>
      </c>
      <c r="B242" s="221" t="s">
        <v>219</v>
      </c>
      <c r="C242" s="221">
        <v>1199.981</v>
      </c>
      <c r="D242" s="221">
        <v>-0.5081</v>
      </c>
      <c r="E242" s="221" t="s">
        <v>620</v>
      </c>
      <c r="F242" s="221">
        <v>-0.10050000000000001</v>
      </c>
      <c r="G242" s="221">
        <v>2.2574000000000001</v>
      </c>
      <c r="H242" s="221">
        <v>0.9163</v>
      </c>
      <c r="I242" s="221">
        <v>2.0903999999999998</v>
      </c>
      <c r="J242" s="221">
        <v>2.5905</v>
      </c>
      <c r="K242" s="290">
        <v>926000000000</v>
      </c>
      <c r="L242" s="221" t="s">
        <v>621</v>
      </c>
      <c r="M242" s="221">
        <v>-1.6940999999999999</v>
      </c>
      <c r="N242" s="221">
        <v>4.8498999999999999</v>
      </c>
      <c r="O242" s="221" t="s">
        <v>624</v>
      </c>
      <c r="P242" s="221" t="s">
        <v>630</v>
      </c>
      <c r="Q242" s="221" t="s">
        <v>635</v>
      </c>
      <c r="R242" s="221" t="s">
        <v>1662</v>
      </c>
      <c r="S242" s="221" t="s">
        <v>1664</v>
      </c>
      <c r="T242" s="221">
        <v>-0.10050000000000001</v>
      </c>
      <c r="U242" s="290">
        <v>771000000</v>
      </c>
      <c r="V242" s="290">
        <v>43300000000000</v>
      </c>
      <c r="W242" s="221">
        <v>8380940</v>
      </c>
      <c r="X242" s="221">
        <v>-0.93140000000000001</v>
      </c>
      <c r="Y242" s="221" t="s">
        <v>622</v>
      </c>
      <c r="Z242" s="221" t="s">
        <v>625</v>
      </c>
    </row>
    <row r="243" spans="1:26" x14ac:dyDescent="0.25">
      <c r="A243" s="221" t="s">
        <v>701</v>
      </c>
      <c r="B243" s="221" t="s">
        <v>219</v>
      </c>
      <c r="C243" s="221">
        <v>1016.8920000000001</v>
      </c>
      <c r="D243" s="221">
        <v>0</v>
      </c>
      <c r="E243" s="221" t="s">
        <v>620</v>
      </c>
      <c r="F243" s="221">
        <v>0.52</v>
      </c>
      <c r="G243" s="221">
        <v>0</v>
      </c>
      <c r="H243" s="221">
        <v>0</v>
      </c>
      <c r="I243" s="221">
        <v>0</v>
      </c>
      <c r="J243" s="221">
        <v>0.6</v>
      </c>
      <c r="K243" s="290">
        <v>127000000000</v>
      </c>
      <c r="L243" s="221" t="s">
        <v>621</v>
      </c>
      <c r="M243" s="221">
        <v>0</v>
      </c>
      <c r="N243" s="221">
        <v>0</v>
      </c>
      <c r="O243" s="221" t="s">
        <v>624</v>
      </c>
      <c r="P243" s="221" t="s">
        <v>626</v>
      </c>
      <c r="Q243" s="221" t="s">
        <v>626</v>
      </c>
      <c r="R243" s="221" t="s">
        <v>1669</v>
      </c>
      <c r="S243" s="221" t="s">
        <v>2092</v>
      </c>
      <c r="T243" s="221">
        <v>0</v>
      </c>
      <c r="U243" s="290">
        <v>126000000</v>
      </c>
      <c r="V243" s="290">
        <v>43300000000000</v>
      </c>
      <c r="W243" s="221">
        <v>8380940</v>
      </c>
      <c r="X243" s="221">
        <v>0</v>
      </c>
      <c r="Y243" s="221" t="s">
        <v>626</v>
      </c>
      <c r="Z243" s="221" t="s">
        <v>626</v>
      </c>
    </row>
    <row r="244" spans="1:26" x14ac:dyDescent="0.25">
      <c r="A244" s="221" t="s">
        <v>702</v>
      </c>
      <c r="B244" s="221" t="s">
        <v>219</v>
      </c>
      <c r="C244" s="221">
        <v>1014.516</v>
      </c>
      <c r="D244" s="221">
        <v>0</v>
      </c>
      <c r="E244" s="221" t="s">
        <v>620</v>
      </c>
      <c r="F244" s="221">
        <v>0.48</v>
      </c>
      <c r="G244" s="221">
        <v>0</v>
      </c>
      <c r="H244" s="221">
        <v>0</v>
      </c>
      <c r="I244" s="221">
        <v>0</v>
      </c>
      <c r="J244" s="221">
        <v>-0.02</v>
      </c>
      <c r="K244" s="290">
        <v>155000000000</v>
      </c>
      <c r="L244" s="221" t="s">
        <v>621</v>
      </c>
      <c r="M244" s="221">
        <v>0</v>
      </c>
      <c r="N244" s="221">
        <v>0</v>
      </c>
      <c r="O244" s="221" t="s">
        <v>624</v>
      </c>
      <c r="P244" s="221" t="s">
        <v>626</v>
      </c>
      <c r="Q244" s="221" t="s">
        <v>626</v>
      </c>
      <c r="R244" s="221" t="s">
        <v>1669</v>
      </c>
      <c r="S244" s="221" t="s">
        <v>1664</v>
      </c>
      <c r="T244" s="221">
        <v>0</v>
      </c>
      <c r="U244" s="290">
        <v>154000000</v>
      </c>
      <c r="V244" s="290">
        <v>43300000000000</v>
      </c>
      <c r="W244" s="221">
        <v>8380940</v>
      </c>
      <c r="X244" s="221">
        <v>0</v>
      </c>
      <c r="Y244" s="221" t="s">
        <v>626</v>
      </c>
      <c r="Z244" s="221" t="s">
        <v>626</v>
      </c>
    </row>
    <row r="245" spans="1:26" x14ac:dyDescent="0.25">
      <c r="A245" s="221" t="s">
        <v>1141</v>
      </c>
      <c r="B245" s="221" t="s">
        <v>219</v>
      </c>
      <c r="C245" s="221">
        <v>1028.03</v>
      </c>
      <c r="D245" s="221">
        <v>0</v>
      </c>
      <c r="E245" s="221" t="s">
        <v>620</v>
      </c>
      <c r="F245" s="221">
        <v>0.64</v>
      </c>
      <c r="G245" s="221">
        <v>0</v>
      </c>
      <c r="H245" s="221">
        <v>0</v>
      </c>
      <c r="I245" s="221">
        <v>0</v>
      </c>
      <c r="J245" s="221">
        <v>7.35</v>
      </c>
      <c r="K245" s="290">
        <v>134000000000</v>
      </c>
      <c r="L245" s="221" t="s">
        <v>621</v>
      </c>
      <c r="M245" s="221">
        <v>0</v>
      </c>
      <c r="N245" s="221">
        <v>0</v>
      </c>
      <c r="O245" s="221" t="s">
        <v>624</v>
      </c>
      <c r="P245" s="221" t="s">
        <v>626</v>
      </c>
      <c r="Q245" s="221" t="s">
        <v>626</v>
      </c>
      <c r="R245" s="221" t="s">
        <v>1669</v>
      </c>
      <c r="S245" s="221" t="s">
        <v>1666</v>
      </c>
      <c r="T245" s="221">
        <v>0</v>
      </c>
      <c r="U245" s="290">
        <v>132000000</v>
      </c>
      <c r="V245" s="290">
        <v>43300000000000</v>
      </c>
      <c r="W245" s="221">
        <v>8380940</v>
      </c>
      <c r="X245" s="221">
        <v>0</v>
      </c>
      <c r="Y245" s="221" t="s">
        <v>626</v>
      </c>
      <c r="Z245" s="221" t="s">
        <v>626</v>
      </c>
    </row>
    <row r="246" spans="1:26" x14ac:dyDescent="0.25">
      <c r="A246" s="221" t="s">
        <v>1142</v>
      </c>
      <c r="B246" s="221" t="s">
        <v>219</v>
      </c>
      <c r="C246" s="221">
        <v>1039.028</v>
      </c>
      <c r="D246" s="221">
        <v>0</v>
      </c>
      <c r="E246" s="221" t="s">
        <v>620</v>
      </c>
      <c r="F246" s="221">
        <v>0.15</v>
      </c>
      <c r="G246" s="221">
        <v>0</v>
      </c>
      <c r="H246" s="221">
        <v>0</v>
      </c>
      <c r="I246" s="221">
        <v>0</v>
      </c>
      <c r="J246" s="221">
        <v>5.51</v>
      </c>
      <c r="K246" s="290">
        <v>314000000000</v>
      </c>
      <c r="L246" s="221" t="s">
        <v>621</v>
      </c>
      <c r="M246" s="221">
        <v>0</v>
      </c>
      <c r="N246" s="221">
        <v>0</v>
      </c>
      <c r="O246" s="221" t="s">
        <v>624</v>
      </c>
      <c r="P246" s="221" t="s">
        <v>626</v>
      </c>
      <c r="Q246" s="221" t="s">
        <v>626</v>
      </c>
      <c r="R246" s="221" t="s">
        <v>1669</v>
      </c>
      <c r="S246" s="221" t="s">
        <v>1672</v>
      </c>
      <c r="T246" s="221">
        <v>0</v>
      </c>
      <c r="U246" s="290">
        <v>303000000</v>
      </c>
      <c r="V246" s="290">
        <v>43300000000000</v>
      </c>
      <c r="W246" s="221">
        <v>8380940</v>
      </c>
      <c r="X246" s="221">
        <v>0</v>
      </c>
      <c r="Y246" s="221" t="s">
        <v>626</v>
      </c>
      <c r="Z246" s="221" t="s">
        <v>626</v>
      </c>
    </row>
    <row r="247" spans="1:26" x14ac:dyDescent="0.25">
      <c r="A247" s="221" t="s">
        <v>1549</v>
      </c>
      <c r="B247" s="221" t="s">
        <v>219</v>
      </c>
      <c r="C247" s="221">
        <v>1012.3</v>
      </c>
      <c r="D247" s="221">
        <v>0</v>
      </c>
      <c r="E247" s="221" t="s">
        <v>620</v>
      </c>
      <c r="F247" s="221">
        <v>0.22</v>
      </c>
      <c r="G247" s="221">
        <v>0</v>
      </c>
      <c r="H247" s="221">
        <v>0</v>
      </c>
      <c r="I247" s="221">
        <v>0</v>
      </c>
      <c r="J247" s="221">
        <v>7.7</v>
      </c>
      <c r="K247" s="290">
        <v>209000000000</v>
      </c>
      <c r="L247" s="221" t="s">
        <v>621</v>
      </c>
      <c r="M247" s="221">
        <v>0</v>
      </c>
      <c r="N247" s="221">
        <v>0</v>
      </c>
      <c r="O247" s="221" t="s">
        <v>624</v>
      </c>
      <c r="P247" s="221" t="s">
        <v>626</v>
      </c>
      <c r="Q247" s="221" t="s">
        <v>626</v>
      </c>
      <c r="R247" s="221" t="s">
        <v>1669</v>
      </c>
      <c r="S247" s="221" t="s">
        <v>1663</v>
      </c>
      <c r="T247" s="221">
        <v>0</v>
      </c>
      <c r="U247" s="290">
        <v>207000000</v>
      </c>
      <c r="V247" s="290">
        <v>43300000000000</v>
      </c>
      <c r="W247" s="221">
        <v>8380940</v>
      </c>
      <c r="X247" s="221">
        <v>0</v>
      </c>
      <c r="Y247" s="221" t="s">
        <v>626</v>
      </c>
      <c r="Z247" s="221" t="s">
        <v>626</v>
      </c>
    </row>
    <row r="248" spans="1:26" x14ac:dyDescent="0.25">
      <c r="A248" s="221" t="s">
        <v>1550</v>
      </c>
      <c r="B248" s="221" t="s">
        <v>219</v>
      </c>
      <c r="C248" s="221">
        <v>1005.64</v>
      </c>
      <c r="D248" s="221">
        <v>0</v>
      </c>
      <c r="E248" s="221" t="s">
        <v>620</v>
      </c>
      <c r="F248" s="221">
        <v>0.41</v>
      </c>
      <c r="G248" s="221">
        <v>0</v>
      </c>
      <c r="H248" s="221">
        <v>0</v>
      </c>
      <c r="I248" s="221">
        <v>0</v>
      </c>
      <c r="J248" s="221">
        <v>7.96</v>
      </c>
      <c r="K248" s="290">
        <v>158000000000</v>
      </c>
      <c r="L248" s="221" t="s">
        <v>621</v>
      </c>
      <c r="M248" s="221">
        <v>0</v>
      </c>
      <c r="N248" s="221">
        <v>0</v>
      </c>
      <c r="O248" s="221" t="s">
        <v>624</v>
      </c>
      <c r="P248" s="221" t="s">
        <v>626</v>
      </c>
      <c r="Q248" s="221" t="s">
        <v>626</v>
      </c>
      <c r="R248" s="221" t="s">
        <v>1669</v>
      </c>
      <c r="S248" s="221" t="s">
        <v>2089</v>
      </c>
      <c r="T248" s="221">
        <v>0</v>
      </c>
      <c r="U248" s="290">
        <v>155000000</v>
      </c>
      <c r="V248" s="290">
        <v>43300000000000</v>
      </c>
      <c r="W248" s="221">
        <v>8380940</v>
      </c>
      <c r="X248" s="221">
        <v>0</v>
      </c>
      <c r="Y248" s="221" t="s">
        <v>626</v>
      </c>
      <c r="Z248" s="221" t="s">
        <v>626</v>
      </c>
    </row>
    <row r="249" spans="1:26" x14ac:dyDescent="0.25">
      <c r="A249" s="221" t="s">
        <v>1443</v>
      </c>
      <c r="B249" s="221" t="s">
        <v>219</v>
      </c>
      <c r="C249" s="221">
        <v>1006.79</v>
      </c>
      <c r="D249" s="221">
        <v>0</v>
      </c>
      <c r="E249" s="221" t="s">
        <v>620</v>
      </c>
      <c r="F249" s="221">
        <v>-0.17</v>
      </c>
      <c r="G249" s="221">
        <v>0</v>
      </c>
      <c r="H249" s="221">
        <v>0</v>
      </c>
      <c r="I249" s="221">
        <v>0</v>
      </c>
      <c r="J249" s="221">
        <v>5.36</v>
      </c>
      <c r="K249" s="290">
        <v>169000000000</v>
      </c>
      <c r="L249" s="221" t="s">
        <v>621</v>
      </c>
      <c r="M249" s="221">
        <v>0</v>
      </c>
      <c r="N249" s="221">
        <v>0</v>
      </c>
      <c r="O249" s="221" t="s">
        <v>624</v>
      </c>
      <c r="P249" s="221" t="s">
        <v>626</v>
      </c>
      <c r="Q249" s="221" t="s">
        <v>626</v>
      </c>
      <c r="R249" s="221" t="s">
        <v>1669</v>
      </c>
      <c r="S249" s="221" t="s">
        <v>2089</v>
      </c>
      <c r="T249" s="221">
        <v>0</v>
      </c>
      <c r="U249" s="290">
        <v>167000000</v>
      </c>
      <c r="V249" s="290">
        <v>43300000000000</v>
      </c>
      <c r="W249" s="221">
        <v>8380940</v>
      </c>
      <c r="X249" s="221">
        <v>0</v>
      </c>
      <c r="Y249" s="221" t="s">
        <v>626</v>
      </c>
      <c r="Z249" s="221" t="s">
        <v>626</v>
      </c>
    </row>
    <row r="250" spans="1:26" x14ac:dyDescent="0.25">
      <c r="A250" s="221" t="s">
        <v>1551</v>
      </c>
      <c r="B250" s="221" t="s">
        <v>219</v>
      </c>
      <c r="C250" s="221">
        <v>1002.38</v>
      </c>
      <c r="D250" s="221">
        <v>0</v>
      </c>
      <c r="E250" s="221" t="s">
        <v>620</v>
      </c>
      <c r="F250" s="221">
        <v>0.39</v>
      </c>
      <c r="G250" s="221">
        <v>0</v>
      </c>
      <c r="H250" s="221">
        <v>0</v>
      </c>
      <c r="I250" s="221">
        <v>0</v>
      </c>
      <c r="J250" s="221">
        <v>7.42</v>
      </c>
      <c r="K250" s="290">
        <v>305000000000</v>
      </c>
      <c r="L250" s="221" t="s">
        <v>621</v>
      </c>
      <c r="M250" s="221">
        <v>0</v>
      </c>
      <c r="N250" s="221">
        <v>0</v>
      </c>
      <c r="O250" s="221" t="s">
        <v>624</v>
      </c>
      <c r="P250" s="221" t="s">
        <v>626</v>
      </c>
      <c r="Q250" s="221" t="s">
        <v>626</v>
      </c>
      <c r="R250" s="221" t="s">
        <v>1669</v>
      </c>
      <c r="S250" s="221" t="s">
        <v>2089</v>
      </c>
      <c r="T250" s="221">
        <v>0</v>
      </c>
      <c r="U250" s="290">
        <v>301000000</v>
      </c>
      <c r="V250" s="290">
        <v>43300000000000</v>
      </c>
      <c r="W250" s="221">
        <v>8380940</v>
      </c>
      <c r="X250" s="221">
        <v>0</v>
      </c>
      <c r="Y250" s="221" t="s">
        <v>626</v>
      </c>
      <c r="Z250" s="221" t="s">
        <v>626</v>
      </c>
    </row>
    <row r="251" spans="1:26" x14ac:dyDescent="0.25">
      <c r="A251" s="221" t="s">
        <v>1608</v>
      </c>
      <c r="B251" s="221" t="s">
        <v>219</v>
      </c>
      <c r="C251" s="221">
        <v>1013.41</v>
      </c>
      <c r="D251" s="221">
        <v>0</v>
      </c>
      <c r="E251" s="221" t="s">
        <v>620</v>
      </c>
      <c r="F251" s="221">
        <v>0.36</v>
      </c>
      <c r="G251" s="221">
        <v>0</v>
      </c>
      <c r="H251" s="221">
        <v>0</v>
      </c>
      <c r="I251" s="221">
        <v>0</v>
      </c>
      <c r="J251" s="221">
        <v>7.37</v>
      </c>
      <c r="K251" s="290">
        <v>266000000000</v>
      </c>
      <c r="L251" s="221" t="s">
        <v>621</v>
      </c>
      <c r="M251" s="221">
        <v>0</v>
      </c>
      <c r="N251" s="221">
        <v>0</v>
      </c>
      <c r="O251" s="221" t="s">
        <v>624</v>
      </c>
      <c r="P251" s="221" t="s">
        <v>626</v>
      </c>
      <c r="Q251" s="221" t="s">
        <v>626</v>
      </c>
      <c r="R251" s="221" t="s">
        <v>1669</v>
      </c>
      <c r="S251" s="221" t="s">
        <v>2089</v>
      </c>
      <c r="T251" s="221">
        <v>0</v>
      </c>
      <c r="U251" s="290">
        <v>264000000</v>
      </c>
      <c r="V251" s="290">
        <v>43300000000000</v>
      </c>
      <c r="W251" s="221">
        <v>8380940</v>
      </c>
      <c r="X251" s="221">
        <v>0</v>
      </c>
      <c r="Y251" s="221" t="s">
        <v>626</v>
      </c>
      <c r="Z251" s="221" t="s">
        <v>626</v>
      </c>
    </row>
    <row r="252" spans="1:26" x14ac:dyDescent="0.25">
      <c r="A252" s="221" t="s">
        <v>1467</v>
      </c>
      <c r="B252" s="221" t="s">
        <v>219</v>
      </c>
      <c r="C252" s="221">
        <v>1047.21</v>
      </c>
      <c r="D252" s="221">
        <v>0</v>
      </c>
      <c r="E252" s="221" t="s">
        <v>620</v>
      </c>
      <c r="F252" s="221">
        <v>0.22</v>
      </c>
      <c r="G252" s="221">
        <v>0</v>
      </c>
      <c r="H252" s="221">
        <v>0</v>
      </c>
      <c r="I252" s="221">
        <v>0</v>
      </c>
      <c r="J252" s="221">
        <v>10.42</v>
      </c>
      <c r="K252" s="290">
        <v>157000000000</v>
      </c>
      <c r="L252" s="221" t="s">
        <v>621</v>
      </c>
      <c r="M252" s="221">
        <v>0</v>
      </c>
      <c r="N252" s="221">
        <v>0</v>
      </c>
      <c r="O252" s="221" t="s">
        <v>624</v>
      </c>
      <c r="P252" s="221" t="s">
        <v>626</v>
      </c>
      <c r="Q252" s="221" t="s">
        <v>626</v>
      </c>
      <c r="R252" s="221" t="s">
        <v>1669</v>
      </c>
      <c r="S252" s="221" t="s">
        <v>1663</v>
      </c>
      <c r="T252" s="221">
        <v>0</v>
      </c>
      <c r="U252" s="290">
        <v>150000000</v>
      </c>
      <c r="V252" s="290">
        <v>43300000000000</v>
      </c>
      <c r="W252" s="221">
        <v>8380940</v>
      </c>
      <c r="X252" s="221">
        <v>0</v>
      </c>
      <c r="Y252" s="221" t="s">
        <v>626</v>
      </c>
      <c r="Z252" s="221" t="s">
        <v>626</v>
      </c>
    </row>
    <row r="253" spans="1:26" x14ac:dyDescent="0.25">
      <c r="A253" s="221" t="s">
        <v>1505</v>
      </c>
      <c r="B253" s="221" t="s">
        <v>219</v>
      </c>
      <c r="C253" s="221">
        <v>1009.83</v>
      </c>
      <c r="D253" s="221">
        <v>0</v>
      </c>
      <c r="E253" s="221" t="s">
        <v>620</v>
      </c>
      <c r="F253" s="221">
        <v>0.56000000000000005</v>
      </c>
      <c r="G253" s="221">
        <v>0</v>
      </c>
      <c r="H253" s="221">
        <v>0</v>
      </c>
      <c r="I253" s="221">
        <v>0</v>
      </c>
      <c r="J253" s="221">
        <v>8.41</v>
      </c>
      <c r="K253" s="290">
        <v>128000000000</v>
      </c>
      <c r="L253" s="221" t="s">
        <v>621</v>
      </c>
      <c r="M253" s="221">
        <v>0</v>
      </c>
      <c r="N253" s="221">
        <v>0</v>
      </c>
      <c r="O253" s="221" t="s">
        <v>624</v>
      </c>
      <c r="P253" s="221" t="s">
        <v>626</v>
      </c>
      <c r="Q253" s="221" t="s">
        <v>626</v>
      </c>
      <c r="R253" s="221" t="s">
        <v>1669</v>
      </c>
      <c r="S253" s="221" t="s">
        <v>2089</v>
      </c>
      <c r="T253" s="221">
        <v>0</v>
      </c>
      <c r="U253" s="290">
        <v>127000000</v>
      </c>
      <c r="V253" s="290">
        <v>43300000000000</v>
      </c>
      <c r="W253" s="221">
        <v>8380940</v>
      </c>
      <c r="X253" s="221">
        <v>0</v>
      </c>
      <c r="Y253" s="221" t="s">
        <v>626</v>
      </c>
      <c r="Z253" s="221" t="s">
        <v>626</v>
      </c>
    </row>
    <row r="254" spans="1:26" x14ac:dyDescent="0.25">
      <c r="A254" s="221" t="s">
        <v>1552</v>
      </c>
      <c r="B254" s="221" t="s">
        <v>219</v>
      </c>
      <c r="C254" s="221">
        <v>1010.52</v>
      </c>
      <c r="D254" s="221">
        <v>0</v>
      </c>
      <c r="E254" s="221" t="s">
        <v>620</v>
      </c>
      <c r="F254" s="221">
        <v>0.55000000000000004</v>
      </c>
      <c r="G254" s="221">
        <v>0</v>
      </c>
      <c r="H254" s="221">
        <v>0</v>
      </c>
      <c r="I254" s="221">
        <v>0</v>
      </c>
      <c r="J254" s="221">
        <v>8.34</v>
      </c>
      <c r="K254" s="290">
        <v>125000000000</v>
      </c>
      <c r="L254" s="221" t="s">
        <v>621</v>
      </c>
      <c r="M254" s="221">
        <v>0</v>
      </c>
      <c r="N254" s="221">
        <v>0</v>
      </c>
      <c r="O254" s="221" t="s">
        <v>624</v>
      </c>
      <c r="P254" s="221" t="s">
        <v>626</v>
      </c>
      <c r="Q254" s="221" t="s">
        <v>626</v>
      </c>
      <c r="R254" s="221" t="s">
        <v>1669</v>
      </c>
      <c r="S254" s="221" t="s">
        <v>2089</v>
      </c>
      <c r="T254" s="221">
        <v>0</v>
      </c>
      <c r="U254" s="290">
        <v>124000000</v>
      </c>
      <c r="V254" s="290">
        <v>43300000000000</v>
      </c>
      <c r="W254" s="221">
        <v>8380940</v>
      </c>
      <c r="X254" s="221">
        <v>0</v>
      </c>
      <c r="Y254" s="221" t="s">
        <v>626</v>
      </c>
      <c r="Z254" s="221" t="s">
        <v>626</v>
      </c>
    </row>
    <row r="255" spans="1:26" x14ac:dyDescent="0.25">
      <c r="A255" s="221" t="s">
        <v>1553</v>
      </c>
      <c r="B255" s="221" t="s">
        <v>219</v>
      </c>
      <c r="C255" s="221">
        <v>1018.641</v>
      </c>
      <c r="D255" s="221">
        <v>0</v>
      </c>
      <c r="E255" s="221" t="s">
        <v>620</v>
      </c>
      <c r="F255" s="221">
        <v>0.62</v>
      </c>
      <c r="G255" s="221">
        <v>0</v>
      </c>
      <c r="H255" s="221">
        <v>0</v>
      </c>
      <c r="I255" s="221">
        <v>0</v>
      </c>
      <c r="J255" s="221">
        <v>1.28</v>
      </c>
      <c r="K255" s="290">
        <v>334000000000</v>
      </c>
      <c r="L255" s="221" t="s">
        <v>621</v>
      </c>
      <c r="M255" s="221">
        <v>0</v>
      </c>
      <c r="N255" s="221">
        <v>0</v>
      </c>
      <c r="O255" s="221" t="s">
        <v>624</v>
      </c>
      <c r="P255" s="221" t="s">
        <v>626</v>
      </c>
      <c r="Q255" s="221" t="s">
        <v>626</v>
      </c>
      <c r="R255" s="221" t="s">
        <v>1669</v>
      </c>
      <c r="S255" s="221" t="s">
        <v>2092</v>
      </c>
      <c r="T255" s="221">
        <v>0</v>
      </c>
      <c r="U255" s="290">
        <v>329000000</v>
      </c>
      <c r="V255" s="290">
        <v>43300000000000</v>
      </c>
      <c r="W255" s="221">
        <v>8380940</v>
      </c>
      <c r="X255" s="221">
        <v>0</v>
      </c>
      <c r="Y255" s="221" t="s">
        <v>626</v>
      </c>
      <c r="Z255" s="221" t="s">
        <v>626</v>
      </c>
    </row>
    <row r="256" spans="1:26" x14ac:dyDescent="0.25">
      <c r="A256" s="221" t="s">
        <v>1554</v>
      </c>
      <c r="B256" s="221" t="s">
        <v>219</v>
      </c>
      <c r="C256" s="221">
        <v>1009.81</v>
      </c>
      <c r="D256" s="221">
        <v>0</v>
      </c>
      <c r="E256" s="221" t="s">
        <v>620</v>
      </c>
      <c r="F256" s="221">
        <v>0.27</v>
      </c>
      <c r="G256" s="221">
        <v>0</v>
      </c>
      <c r="H256" s="221">
        <v>0</v>
      </c>
      <c r="I256" s="221">
        <v>0</v>
      </c>
      <c r="J256" s="221">
        <v>6.98</v>
      </c>
      <c r="K256" s="290">
        <v>43300000000</v>
      </c>
      <c r="L256" s="221" t="s">
        <v>621</v>
      </c>
      <c r="M256" s="221">
        <v>0</v>
      </c>
      <c r="N256" s="221">
        <v>0</v>
      </c>
      <c r="O256" s="221" t="s">
        <v>624</v>
      </c>
      <c r="P256" s="221" t="s">
        <v>626</v>
      </c>
      <c r="Q256" s="221" t="s">
        <v>626</v>
      </c>
      <c r="R256" s="221" t="s">
        <v>1669</v>
      </c>
      <c r="S256" s="221" t="s">
        <v>1666</v>
      </c>
      <c r="T256" s="221">
        <v>0</v>
      </c>
      <c r="U256" s="221">
        <v>42298000</v>
      </c>
      <c r="V256" s="290">
        <v>43300000000000</v>
      </c>
      <c r="W256" s="221">
        <v>8380940</v>
      </c>
      <c r="X256" s="221">
        <v>0</v>
      </c>
      <c r="Y256" s="221" t="s">
        <v>626</v>
      </c>
      <c r="Z256" s="221" t="s">
        <v>626</v>
      </c>
    </row>
    <row r="257" spans="1:26" x14ac:dyDescent="0.25">
      <c r="A257" s="221" t="s">
        <v>1555</v>
      </c>
      <c r="B257" s="221" t="s">
        <v>219</v>
      </c>
      <c r="C257" s="221">
        <v>1052.1500000000001</v>
      </c>
      <c r="D257" s="221">
        <v>0</v>
      </c>
      <c r="E257" s="221" t="s">
        <v>620</v>
      </c>
      <c r="F257" s="221">
        <v>1.37</v>
      </c>
      <c r="G257" s="221">
        <v>0</v>
      </c>
      <c r="H257" s="221">
        <v>0</v>
      </c>
      <c r="I257" s="221">
        <v>0</v>
      </c>
      <c r="J257" s="221">
        <v>10.75</v>
      </c>
      <c r="K257" s="290">
        <v>235000000000</v>
      </c>
      <c r="L257" s="221" t="s">
        <v>621</v>
      </c>
      <c r="M257" s="221">
        <v>0</v>
      </c>
      <c r="N257" s="221">
        <v>0</v>
      </c>
      <c r="O257" s="221" t="s">
        <v>624</v>
      </c>
      <c r="P257" s="221" t="s">
        <v>626</v>
      </c>
      <c r="Q257" s="221" t="s">
        <v>626</v>
      </c>
      <c r="R257" s="221" t="s">
        <v>1669</v>
      </c>
      <c r="S257" s="221" t="s">
        <v>2089</v>
      </c>
      <c r="T257" s="221">
        <v>0</v>
      </c>
      <c r="U257" s="290">
        <v>226000000</v>
      </c>
      <c r="V257" s="290">
        <v>43300000000000</v>
      </c>
      <c r="W257" s="221">
        <v>8380940</v>
      </c>
      <c r="X257" s="221">
        <v>0</v>
      </c>
      <c r="Y257" s="221" t="s">
        <v>626</v>
      </c>
      <c r="Z257" s="221" t="s">
        <v>626</v>
      </c>
    </row>
    <row r="258" spans="1:26" x14ac:dyDescent="0.25">
      <c r="A258" s="221" t="s">
        <v>2098</v>
      </c>
      <c r="B258" s="221" t="s">
        <v>219</v>
      </c>
      <c r="C258" s="221">
        <v>1046.106</v>
      </c>
      <c r="D258" s="221">
        <v>0</v>
      </c>
      <c r="E258" s="221" t="s">
        <v>620</v>
      </c>
      <c r="F258" s="221">
        <v>0.14000000000000001</v>
      </c>
      <c r="G258" s="221">
        <v>0</v>
      </c>
      <c r="H258" s="221">
        <v>0</v>
      </c>
      <c r="I258" s="221">
        <v>0</v>
      </c>
      <c r="J258" s="221">
        <v>10.69</v>
      </c>
      <c r="K258" s="290">
        <v>162000000000</v>
      </c>
      <c r="L258" s="221" t="s">
        <v>621</v>
      </c>
      <c r="M258" s="221">
        <v>0</v>
      </c>
      <c r="N258" s="221">
        <v>0</v>
      </c>
      <c r="O258" s="221" t="s">
        <v>624</v>
      </c>
      <c r="P258" s="221" t="s">
        <v>626</v>
      </c>
      <c r="Q258" s="221" t="s">
        <v>626</v>
      </c>
      <c r="R258" s="221" t="s">
        <v>1669</v>
      </c>
      <c r="S258" s="221" t="s">
        <v>1672</v>
      </c>
      <c r="T258" s="221">
        <v>0</v>
      </c>
      <c r="U258" s="290">
        <v>156000000</v>
      </c>
      <c r="V258" s="290">
        <v>43300000000000</v>
      </c>
      <c r="W258" s="221">
        <v>8380940</v>
      </c>
      <c r="X258" s="221">
        <v>0</v>
      </c>
      <c r="Y258" s="221" t="s">
        <v>626</v>
      </c>
      <c r="Z258" s="221" t="s">
        <v>626</v>
      </c>
    </row>
    <row r="259" spans="1:26" x14ac:dyDescent="0.25">
      <c r="A259" s="221" t="s">
        <v>2301</v>
      </c>
      <c r="B259" s="221" t="s">
        <v>219</v>
      </c>
      <c r="C259" s="221">
        <v>1036.9069999999999</v>
      </c>
      <c r="D259" s="221">
        <v>0</v>
      </c>
      <c r="E259" s="221" t="s">
        <v>620</v>
      </c>
      <c r="F259" s="221">
        <v>0.65</v>
      </c>
      <c r="G259" s="221">
        <v>0</v>
      </c>
      <c r="H259" s="221">
        <v>0</v>
      </c>
      <c r="I259" s="221">
        <v>0</v>
      </c>
      <c r="J259" s="221">
        <v>0</v>
      </c>
      <c r="K259" s="290">
        <v>262000000000</v>
      </c>
      <c r="L259" s="221" t="s">
        <v>621</v>
      </c>
      <c r="M259" s="221">
        <v>0</v>
      </c>
      <c r="N259" s="221">
        <v>0</v>
      </c>
      <c r="O259" s="221" t="s">
        <v>624</v>
      </c>
      <c r="P259" s="221" t="s">
        <v>626</v>
      </c>
      <c r="Q259" s="221" t="s">
        <v>626</v>
      </c>
      <c r="R259" s="221" t="s">
        <v>1669</v>
      </c>
      <c r="S259" s="221" t="s">
        <v>1672</v>
      </c>
      <c r="T259" s="221">
        <v>0</v>
      </c>
      <c r="U259" s="290">
        <v>250000000</v>
      </c>
      <c r="V259" s="290">
        <v>43300000000000</v>
      </c>
      <c r="W259" s="221">
        <v>8380940</v>
      </c>
      <c r="X259" s="221">
        <v>0</v>
      </c>
      <c r="Y259" s="221" t="s">
        <v>626</v>
      </c>
      <c r="Z259" s="221" t="s">
        <v>626</v>
      </c>
    </row>
    <row r="260" spans="1:26" x14ac:dyDescent="0.25">
      <c r="A260" s="221" t="s">
        <v>2501</v>
      </c>
      <c r="B260" s="221" t="s">
        <v>219</v>
      </c>
      <c r="C260" s="221">
        <v>1003.963</v>
      </c>
      <c r="D260" s="221">
        <v>0</v>
      </c>
      <c r="E260" s="221" t="s">
        <v>620</v>
      </c>
      <c r="F260" s="221">
        <v>0.33</v>
      </c>
      <c r="G260" s="221">
        <v>0</v>
      </c>
      <c r="H260" s="221">
        <v>0</v>
      </c>
      <c r="I260" s="221">
        <v>0</v>
      </c>
      <c r="J260" s="221">
        <v>0</v>
      </c>
      <c r="K260" s="290">
        <v>200000000000</v>
      </c>
      <c r="L260" s="221" t="s">
        <v>621</v>
      </c>
      <c r="M260" s="221">
        <v>0</v>
      </c>
      <c r="N260" s="221">
        <v>0</v>
      </c>
      <c r="O260" s="221" t="s">
        <v>624</v>
      </c>
      <c r="P260" s="221" t="s">
        <v>626</v>
      </c>
      <c r="Q260" s="221" t="s">
        <v>626</v>
      </c>
      <c r="R260" s="221" t="s">
        <v>1669</v>
      </c>
      <c r="S260" s="221" t="s">
        <v>1672</v>
      </c>
      <c r="T260" s="221">
        <v>0</v>
      </c>
      <c r="U260" s="290">
        <v>200000000</v>
      </c>
      <c r="V260" s="290">
        <v>43300000000000</v>
      </c>
      <c r="W260" s="221">
        <v>8380940</v>
      </c>
      <c r="X260" s="221">
        <v>0</v>
      </c>
      <c r="Y260" s="221" t="s">
        <v>626</v>
      </c>
      <c r="Z260" s="221" t="s">
        <v>626</v>
      </c>
    </row>
    <row r="261" spans="1:26" x14ac:dyDescent="0.25">
      <c r="A261" s="221" t="s">
        <v>1689</v>
      </c>
      <c r="B261" s="221" t="s">
        <v>219</v>
      </c>
      <c r="C261" s="221">
        <v>1020.862</v>
      </c>
      <c r="D261" s="221">
        <v>0</v>
      </c>
      <c r="E261" s="221" t="s">
        <v>620</v>
      </c>
      <c r="F261" s="221">
        <v>0.37</v>
      </c>
      <c r="G261" s="221">
        <v>0</v>
      </c>
      <c r="H261" s="221">
        <v>0</v>
      </c>
      <c r="I261" s="221">
        <v>0</v>
      </c>
      <c r="J261" s="221">
        <v>8.32</v>
      </c>
      <c r="K261" s="290">
        <v>219000000000</v>
      </c>
      <c r="L261" s="221" t="s">
        <v>621</v>
      </c>
      <c r="M261" s="221">
        <v>0</v>
      </c>
      <c r="N261" s="221">
        <v>0</v>
      </c>
      <c r="O261" s="221" t="s">
        <v>624</v>
      </c>
      <c r="P261" s="221" t="s">
        <v>626</v>
      </c>
      <c r="Q261" s="221" t="s">
        <v>626</v>
      </c>
      <c r="R261" s="221" t="s">
        <v>1669</v>
      </c>
      <c r="S261" s="221" t="s">
        <v>1672</v>
      </c>
      <c r="T261" s="221">
        <v>0</v>
      </c>
      <c r="U261" s="290">
        <v>215000000</v>
      </c>
      <c r="V261" s="290">
        <v>43300000000000</v>
      </c>
      <c r="W261" s="221">
        <v>8380940</v>
      </c>
      <c r="X261" s="221">
        <v>0</v>
      </c>
      <c r="Y261" s="221" t="s">
        <v>626</v>
      </c>
      <c r="Z261" s="221" t="s">
        <v>626</v>
      </c>
    </row>
    <row r="262" spans="1:26" x14ac:dyDescent="0.25">
      <c r="A262" s="221" t="s">
        <v>1886</v>
      </c>
      <c r="B262" s="221" t="s">
        <v>219</v>
      </c>
      <c r="C262" s="221">
        <v>1051.191</v>
      </c>
      <c r="D262" s="221">
        <v>0</v>
      </c>
      <c r="E262" s="221" t="s">
        <v>620</v>
      </c>
      <c r="F262" s="221">
        <v>0.55000000000000004</v>
      </c>
      <c r="G262" s="221">
        <v>0</v>
      </c>
      <c r="H262" s="221">
        <v>0</v>
      </c>
      <c r="I262" s="221">
        <v>0</v>
      </c>
      <c r="J262" s="221">
        <v>9.18</v>
      </c>
      <c r="K262" s="290">
        <v>263000000000</v>
      </c>
      <c r="L262" s="221" t="s">
        <v>621</v>
      </c>
      <c r="M262" s="221">
        <v>0</v>
      </c>
      <c r="N262" s="221">
        <v>0</v>
      </c>
      <c r="O262" s="221" t="s">
        <v>624</v>
      </c>
      <c r="P262" s="221" t="s">
        <v>626</v>
      </c>
      <c r="Q262" s="221" t="s">
        <v>626</v>
      </c>
      <c r="R262" s="221" t="s">
        <v>1669</v>
      </c>
      <c r="S262" s="221" t="s">
        <v>1672</v>
      </c>
      <c r="T262" s="221">
        <v>0</v>
      </c>
      <c r="U262" s="290">
        <v>252000000</v>
      </c>
      <c r="V262" s="290">
        <v>43300000000000</v>
      </c>
      <c r="W262" s="221">
        <v>8380940</v>
      </c>
      <c r="X262" s="221">
        <v>0</v>
      </c>
      <c r="Y262" s="221" t="s">
        <v>626</v>
      </c>
      <c r="Z262" s="221" t="s">
        <v>626</v>
      </c>
    </row>
    <row r="263" spans="1:26" x14ac:dyDescent="0.25">
      <c r="A263" s="221" t="s">
        <v>1961</v>
      </c>
      <c r="B263" s="221" t="s">
        <v>219</v>
      </c>
      <c r="C263" s="221">
        <v>1043.0550000000001</v>
      </c>
      <c r="D263" s="221">
        <v>0</v>
      </c>
      <c r="E263" s="221" t="s">
        <v>620</v>
      </c>
      <c r="F263" s="221">
        <v>0.04</v>
      </c>
      <c r="G263" s="221">
        <v>0</v>
      </c>
      <c r="H263" s="221">
        <v>0</v>
      </c>
      <c r="I263" s="221">
        <v>0</v>
      </c>
      <c r="J263" s="221">
        <v>9.1199999999999992</v>
      </c>
      <c r="K263" s="290">
        <v>167000000000</v>
      </c>
      <c r="L263" s="221" t="s">
        <v>621</v>
      </c>
      <c r="M263" s="221">
        <v>0</v>
      </c>
      <c r="N263" s="221">
        <v>0</v>
      </c>
      <c r="O263" s="221" t="s">
        <v>624</v>
      </c>
      <c r="P263" s="221" t="s">
        <v>626</v>
      </c>
      <c r="Q263" s="221" t="s">
        <v>626</v>
      </c>
      <c r="R263" s="221" t="s">
        <v>1669</v>
      </c>
      <c r="S263" s="221" t="s">
        <v>1672</v>
      </c>
      <c r="T263" s="221">
        <v>0</v>
      </c>
      <c r="U263" s="290">
        <v>157000000</v>
      </c>
      <c r="V263" s="290">
        <v>43300000000000</v>
      </c>
      <c r="W263" s="221">
        <v>8380940</v>
      </c>
      <c r="X263" s="221">
        <v>0</v>
      </c>
      <c r="Y263" s="221" t="s">
        <v>626</v>
      </c>
      <c r="Z263" s="221" t="s">
        <v>626</v>
      </c>
    </row>
    <row r="264" spans="1:26" x14ac:dyDescent="0.25">
      <c r="A264" s="221" t="s">
        <v>703</v>
      </c>
      <c r="B264" s="221" t="s">
        <v>219</v>
      </c>
      <c r="C264" s="221">
        <v>1028.2329999999999</v>
      </c>
      <c r="D264" s="221">
        <v>0</v>
      </c>
      <c r="E264" s="221" t="s">
        <v>620</v>
      </c>
      <c r="F264" s="221">
        <v>0.28999999999999998</v>
      </c>
      <c r="G264" s="221">
        <v>0</v>
      </c>
      <c r="H264" s="221">
        <v>0</v>
      </c>
      <c r="I264" s="221">
        <v>0</v>
      </c>
      <c r="J264" s="221">
        <v>-0.11</v>
      </c>
      <c r="K264" s="290">
        <v>99100000000</v>
      </c>
      <c r="L264" s="221" t="s">
        <v>621</v>
      </c>
      <c r="M264" s="221">
        <v>0</v>
      </c>
      <c r="N264" s="221">
        <v>0</v>
      </c>
      <c r="O264" s="221" t="s">
        <v>624</v>
      </c>
      <c r="P264" s="221" t="s">
        <v>626</v>
      </c>
      <c r="Q264" s="221" t="s">
        <v>626</v>
      </c>
      <c r="R264" s="221" t="s">
        <v>1669</v>
      </c>
      <c r="S264" s="221" t="s">
        <v>2092</v>
      </c>
      <c r="T264" s="221">
        <v>0</v>
      </c>
      <c r="U264" s="221">
        <v>96630012</v>
      </c>
      <c r="V264" s="290">
        <v>43300000000000</v>
      </c>
      <c r="W264" s="221">
        <v>8380940</v>
      </c>
      <c r="X264" s="221">
        <v>0</v>
      </c>
      <c r="Y264" s="221" t="s">
        <v>626</v>
      </c>
      <c r="Z264" s="221" t="s">
        <v>626</v>
      </c>
    </row>
    <row r="265" spans="1:26" x14ac:dyDescent="0.25">
      <c r="A265" s="221" t="s">
        <v>2227</v>
      </c>
      <c r="B265" s="221" t="s">
        <v>219</v>
      </c>
      <c r="C265" s="221">
        <v>1038.6099999999999</v>
      </c>
      <c r="D265" s="221">
        <v>0</v>
      </c>
      <c r="E265" s="221" t="s">
        <v>620</v>
      </c>
      <c r="F265" s="221">
        <v>0.25</v>
      </c>
      <c r="G265" s="221">
        <v>0</v>
      </c>
      <c r="H265" s="221">
        <v>0</v>
      </c>
      <c r="I265" s="221">
        <v>0</v>
      </c>
      <c r="J265" s="221">
        <v>0</v>
      </c>
      <c r="K265" s="290">
        <v>312000000000</v>
      </c>
      <c r="L265" s="221" t="s">
        <v>621</v>
      </c>
      <c r="M265" s="221">
        <v>0</v>
      </c>
      <c r="N265" s="221">
        <v>0</v>
      </c>
      <c r="O265" s="221" t="s">
        <v>624</v>
      </c>
      <c r="P265" s="221" t="s">
        <v>626</v>
      </c>
      <c r="Q265" s="221" t="s">
        <v>626</v>
      </c>
      <c r="R265" s="221" t="s">
        <v>1669</v>
      </c>
      <c r="S265" s="221" t="s">
        <v>2089</v>
      </c>
      <c r="T265" s="221">
        <v>0</v>
      </c>
      <c r="U265" s="290">
        <v>301000000</v>
      </c>
      <c r="V265" s="290">
        <v>43300000000000</v>
      </c>
      <c r="W265" s="221">
        <v>8380940</v>
      </c>
      <c r="X265" s="221">
        <v>0</v>
      </c>
      <c r="Y265" s="221" t="s">
        <v>626</v>
      </c>
      <c r="Z265" s="221" t="s">
        <v>626</v>
      </c>
    </row>
    <row r="266" spans="1:26" x14ac:dyDescent="0.25">
      <c r="A266" s="221" t="s">
        <v>2302</v>
      </c>
      <c r="B266" s="221" t="s">
        <v>219</v>
      </c>
      <c r="C266" s="221">
        <v>1028.03</v>
      </c>
      <c r="D266" s="221">
        <v>0</v>
      </c>
      <c r="E266" s="221" t="s">
        <v>620</v>
      </c>
      <c r="F266" s="221">
        <v>0.65</v>
      </c>
      <c r="G266" s="221">
        <v>0</v>
      </c>
      <c r="H266" s="221">
        <v>0</v>
      </c>
      <c r="I266" s="221">
        <v>0</v>
      </c>
      <c r="J266" s="221">
        <v>0</v>
      </c>
      <c r="K266" s="290">
        <v>104000000000</v>
      </c>
      <c r="L266" s="221" t="s">
        <v>621</v>
      </c>
      <c r="M266" s="221">
        <v>0</v>
      </c>
      <c r="N266" s="221">
        <v>0</v>
      </c>
      <c r="O266" s="221" t="s">
        <v>624</v>
      </c>
      <c r="P266" s="221" t="s">
        <v>626</v>
      </c>
      <c r="Q266" s="221" t="s">
        <v>626</v>
      </c>
      <c r="R266" s="221" t="s">
        <v>1669</v>
      </c>
      <c r="S266" s="221" t="s">
        <v>2089</v>
      </c>
      <c r="T266" s="221">
        <v>0</v>
      </c>
      <c r="U266" s="290">
        <v>100000000</v>
      </c>
      <c r="V266" s="290">
        <v>43300000000000</v>
      </c>
      <c r="W266" s="221">
        <v>8380940</v>
      </c>
      <c r="X266" s="221">
        <v>0</v>
      </c>
      <c r="Y266" s="221" t="s">
        <v>626</v>
      </c>
      <c r="Z266" s="221" t="s">
        <v>626</v>
      </c>
    </row>
    <row r="267" spans="1:26" x14ac:dyDescent="0.25">
      <c r="A267" s="221" t="s">
        <v>2147</v>
      </c>
      <c r="B267" s="221" t="s">
        <v>219</v>
      </c>
      <c r="C267" s="221">
        <v>1023.59</v>
      </c>
      <c r="D267" s="221">
        <v>0</v>
      </c>
      <c r="E267" s="221" t="s">
        <v>620</v>
      </c>
      <c r="F267" s="221">
        <v>-0.84</v>
      </c>
      <c r="G267" s="221">
        <v>0</v>
      </c>
      <c r="H267" s="221">
        <v>0</v>
      </c>
      <c r="I267" s="221">
        <v>0</v>
      </c>
      <c r="J267" s="221">
        <v>8.93</v>
      </c>
      <c r="K267" s="290">
        <v>129000000000</v>
      </c>
      <c r="L267" s="221" t="s">
        <v>621</v>
      </c>
      <c r="M267" s="221">
        <v>0</v>
      </c>
      <c r="N267" s="221">
        <v>0</v>
      </c>
      <c r="O267" s="221" t="s">
        <v>624</v>
      </c>
      <c r="P267" s="221" t="s">
        <v>626</v>
      </c>
      <c r="Q267" s="221" t="s">
        <v>626</v>
      </c>
      <c r="R267" s="221" t="s">
        <v>1669</v>
      </c>
      <c r="S267" s="221" t="s">
        <v>2089</v>
      </c>
      <c r="T267" s="221">
        <v>0</v>
      </c>
      <c r="U267" s="290">
        <v>125000000</v>
      </c>
      <c r="V267" s="290">
        <v>43300000000000</v>
      </c>
      <c r="W267" s="221">
        <v>8380940</v>
      </c>
      <c r="X267" s="221">
        <v>0</v>
      </c>
      <c r="Y267" s="221" t="s">
        <v>626</v>
      </c>
      <c r="Z267" s="221" t="s">
        <v>626</v>
      </c>
    </row>
    <row r="268" spans="1:26" x14ac:dyDescent="0.25">
      <c r="A268" s="221" t="s">
        <v>2303</v>
      </c>
      <c r="B268" s="221" t="s">
        <v>219</v>
      </c>
      <c r="C268" s="221">
        <v>1029.5899999999999</v>
      </c>
      <c r="D268" s="221">
        <v>0</v>
      </c>
      <c r="E268" s="221" t="s">
        <v>620</v>
      </c>
      <c r="F268" s="221">
        <v>1.57</v>
      </c>
      <c r="G268" s="221">
        <v>0</v>
      </c>
      <c r="H268" s="221">
        <v>0</v>
      </c>
      <c r="I268" s="221">
        <v>0</v>
      </c>
      <c r="J268" s="221">
        <v>0</v>
      </c>
      <c r="K268" s="290">
        <v>132000000000</v>
      </c>
      <c r="L268" s="221" t="s">
        <v>621</v>
      </c>
      <c r="M268" s="221">
        <v>0</v>
      </c>
      <c r="N268" s="221">
        <v>0</v>
      </c>
      <c r="O268" s="221" t="s">
        <v>624</v>
      </c>
      <c r="P268" s="221" t="s">
        <v>626</v>
      </c>
      <c r="Q268" s="221" t="s">
        <v>626</v>
      </c>
      <c r="R268" s="221" t="s">
        <v>1669</v>
      </c>
      <c r="S268" s="221" t="s">
        <v>2089</v>
      </c>
      <c r="T268" s="221">
        <v>0</v>
      </c>
      <c r="U268" s="290">
        <v>130000000</v>
      </c>
      <c r="V268" s="290">
        <v>43300000000000</v>
      </c>
      <c r="W268" s="221">
        <v>8380940</v>
      </c>
      <c r="X268" s="221">
        <v>0</v>
      </c>
      <c r="Y268" s="221" t="s">
        <v>626</v>
      </c>
      <c r="Z268" s="221" t="s">
        <v>626</v>
      </c>
    </row>
    <row r="269" spans="1:26" x14ac:dyDescent="0.25">
      <c r="A269" s="221" t="s">
        <v>2304</v>
      </c>
      <c r="B269" s="221" t="s">
        <v>219</v>
      </c>
      <c r="C269" s="221">
        <v>1022.39</v>
      </c>
      <c r="D269" s="221">
        <v>0</v>
      </c>
      <c r="E269" s="221" t="s">
        <v>620</v>
      </c>
      <c r="F269" s="221">
        <v>0.46</v>
      </c>
      <c r="G269" s="221">
        <v>0</v>
      </c>
      <c r="H269" s="221">
        <v>0</v>
      </c>
      <c r="I269" s="221">
        <v>0</v>
      </c>
      <c r="J269" s="221">
        <v>0</v>
      </c>
      <c r="K269" s="290">
        <v>212000000000</v>
      </c>
      <c r="L269" s="221" t="s">
        <v>621</v>
      </c>
      <c r="M269" s="221">
        <v>0</v>
      </c>
      <c r="N269" s="221">
        <v>0</v>
      </c>
      <c r="O269" s="221" t="s">
        <v>624</v>
      </c>
      <c r="P269" s="221" t="s">
        <v>626</v>
      </c>
      <c r="Q269" s="221" t="s">
        <v>626</v>
      </c>
      <c r="R269" s="221" t="s">
        <v>1669</v>
      </c>
      <c r="S269" s="221" t="s">
        <v>2089</v>
      </c>
      <c r="T269" s="221">
        <v>0</v>
      </c>
      <c r="U269" s="290">
        <v>205000000</v>
      </c>
      <c r="V269" s="290">
        <v>43300000000000</v>
      </c>
      <c r="W269" s="221">
        <v>8380940</v>
      </c>
      <c r="X269" s="221">
        <v>0</v>
      </c>
      <c r="Y269" s="221" t="s">
        <v>626</v>
      </c>
      <c r="Z269" s="221" t="s">
        <v>626</v>
      </c>
    </row>
    <row r="270" spans="1:26" x14ac:dyDescent="0.25">
      <c r="A270" s="221" t="s">
        <v>2305</v>
      </c>
      <c r="B270" s="221" t="s">
        <v>219</v>
      </c>
      <c r="C270" s="221">
        <v>1028.28</v>
      </c>
      <c r="D270" s="221">
        <v>0</v>
      </c>
      <c r="E270" s="221" t="s">
        <v>620</v>
      </c>
      <c r="F270" s="221">
        <v>0.65</v>
      </c>
      <c r="G270" s="221">
        <v>0</v>
      </c>
      <c r="H270" s="221">
        <v>0</v>
      </c>
      <c r="I270" s="221">
        <v>0</v>
      </c>
      <c r="J270" s="221">
        <v>0</v>
      </c>
      <c r="K270" s="290">
        <v>280000000000</v>
      </c>
      <c r="L270" s="221" t="s">
        <v>621</v>
      </c>
      <c r="M270" s="221">
        <v>0</v>
      </c>
      <c r="N270" s="221">
        <v>0</v>
      </c>
      <c r="O270" s="221" t="s">
        <v>624</v>
      </c>
      <c r="P270" s="221" t="s">
        <v>626</v>
      </c>
      <c r="Q270" s="221" t="s">
        <v>626</v>
      </c>
      <c r="R270" s="221" t="s">
        <v>1669</v>
      </c>
      <c r="S270" s="221" t="s">
        <v>2089</v>
      </c>
      <c r="T270" s="221">
        <v>0</v>
      </c>
      <c r="U270" s="290">
        <v>270000000</v>
      </c>
      <c r="V270" s="290">
        <v>43300000000000</v>
      </c>
      <c r="W270" s="221">
        <v>8380940</v>
      </c>
      <c r="X270" s="221">
        <v>0</v>
      </c>
      <c r="Y270" s="221" t="s">
        <v>626</v>
      </c>
      <c r="Z270" s="221" t="s">
        <v>626</v>
      </c>
    </row>
    <row r="271" spans="1:26" x14ac:dyDescent="0.25">
      <c r="A271" s="221" t="s">
        <v>2558</v>
      </c>
      <c r="B271" s="221" t="s">
        <v>219</v>
      </c>
      <c r="C271" s="221">
        <v>999.63639999999998</v>
      </c>
      <c r="D271" s="221">
        <v>0</v>
      </c>
      <c r="E271" s="221" t="s">
        <v>620</v>
      </c>
      <c r="F271" s="221">
        <v>0</v>
      </c>
      <c r="G271" s="221">
        <v>0</v>
      </c>
      <c r="H271" s="221">
        <v>0</v>
      </c>
      <c r="I271" s="221">
        <v>0</v>
      </c>
      <c r="J271" s="221">
        <v>0</v>
      </c>
      <c r="K271" s="221">
        <v>0</v>
      </c>
      <c r="L271" s="221" t="s">
        <v>621</v>
      </c>
      <c r="M271" s="221">
        <v>0</v>
      </c>
      <c r="N271" s="221">
        <v>0</v>
      </c>
      <c r="O271" s="221" t="s">
        <v>624</v>
      </c>
      <c r="P271" s="221" t="s">
        <v>626</v>
      </c>
      <c r="Q271" s="221" t="s">
        <v>626</v>
      </c>
      <c r="R271" s="221" t="s">
        <v>1669</v>
      </c>
      <c r="S271" s="221" t="s">
        <v>1692</v>
      </c>
      <c r="T271" s="221">
        <v>0</v>
      </c>
      <c r="U271" s="221">
        <v>0</v>
      </c>
      <c r="V271" s="290">
        <v>43300000000000</v>
      </c>
      <c r="W271" s="221">
        <v>8380940</v>
      </c>
      <c r="X271" s="221">
        <v>0</v>
      </c>
      <c r="Y271" s="221" t="s">
        <v>626</v>
      </c>
      <c r="Z271" s="221" t="s">
        <v>626</v>
      </c>
    </row>
    <row r="272" spans="1:26" x14ac:dyDescent="0.25">
      <c r="A272" s="221" t="s">
        <v>2189</v>
      </c>
      <c r="B272" s="221" t="s">
        <v>219</v>
      </c>
      <c r="C272" s="221">
        <v>1023.745</v>
      </c>
      <c r="D272" s="221">
        <v>0</v>
      </c>
      <c r="E272" s="221" t="s">
        <v>620</v>
      </c>
      <c r="F272" s="221">
        <v>0.2</v>
      </c>
      <c r="G272" s="221">
        <v>0</v>
      </c>
      <c r="H272" s="221">
        <v>0</v>
      </c>
      <c r="I272" s="221">
        <v>0</v>
      </c>
      <c r="J272" s="221">
        <v>0</v>
      </c>
      <c r="K272" s="290">
        <v>134000000000</v>
      </c>
      <c r="L272" s="221" t="s">
        <v>621</v>
      </c>
      <c r="M272" s="221">
        <v>0</v>
      </c>
      <c r="N272" s="221">
        <v>0</v>
      </c>
      <c r="O272" s="221" t="s">
        <v>624</v>
      </c>
      <c r="P272" s="221" t="s">
        <v>626</v>
      </c>
      <c r="Q272" s="221" t="s">
        <v>626</v>
      </c>
      <c r="R272" s="221" t="s">
        <v>1669</v>
      </c>
      <c r="S272" s="221" t="s">
        <v>2092</v>
      </c>
      <c r="T272" s="221">
        <v>0</v>
      </c>
      <c r="U272" s="290">
        <v>131000000</v>
      </c>
      <c r="V272" s="290">
        <v>43300000000000</v>
      </c>
      <c r="W272" s="221">
        <v>8380940</v>
      </c>
      <c r="X272" s="221">
        <v>0</v>
      </c>
      <c r="Y272" s="221" t="s">
        <v>626</v>
      </c>
      <c r="Z272" s="221" t="s">
        <v>626</v>
      </c>
    </row>
    <row r="273" spans="1:26" x14ac:dyDescent="0.25">
      <c r="A273" s="221" t="s">
        <v>2502</v>
      </c>
      <c r="B273" s="221" t="s">
        <v>219</v>
      </c>
      <c r="C273" s="221">
        <v>991.6</v>
      </c>
      <c r="D273" s="221">
        <v>0</v>
      </c>
      <c r="E273" s="221" t="s">
        <v>620</v>
      </c>
      <c r="F273" s="221">
        <v>2.73</v>
      </c>
      <c r="G273" s="221">
        <v>0</v>
      </c>
      <c r="H273" s="221">
        <v>0</v>
      </c>
      <c r="I273" s="221">
        <v>0</v>
      </c>
      <c r="J273" s="221">
        <v>0</v>
      </c>
      <c r="K273" s="290">
        <v>177000000000</v>
      </c>
      <c r="L273" s="221" t="s">
        <v>621</v>
      </c>
      <c r="M273" s="221">
        <v>0</v>
      </c>
      <c r="N273" s="221">
        <v>0</v>
      </c>
      <c r="O273" s="221" t="s">
        <v>624</v>
      </c>
      <c r="P273" s="221" t="s">
        <v>626</v>
      </c>
      <c r="Q273" s="221" t="s">
        <v>626</v>
      </c>
      <c r="R273" s="221" t="s">
        <v>1669</v>
      </c>
      <c r="S273" s="221" t="s">
        <v>2089</v>
      </c>
      <c r="T273" s="221">
        <v>0</v>
      </c>
      <c r="U273" s="290">
        <v>180000000</v>
      </c>
      <c r="V273" s="290">
        <v>43300000000000</v>
      </c>
      <c r="W273" s="221">
        <v>8380940</v>
      </c>
      <c r="X273" s="221">
        <v>0</v>
      </c>
      <c r="Y273" s="221" t="s">
        <v>626</v>
      </c>
      <c r="Z273" s="221" t="s">
        <v>626</v>
      </c>
    </row>
    <row r="274" spans="1:26" x14ac:dyDescent="0.25">
      <c r="A274" s="221" t="s">
        <v>2559</v>
      </c>
      <c r="B274" s="221" t="s">
        <v>219</v>
      </c>
      <c r="C274" s="221">
        <v>998.26</v>
      </c>
      <c r="D274" s="221">
        <v>0</v>
      </c>
      <c r="E274" s="221" t="s">
        <v>620</v>
      </c>
      <c r="F274" s="221">
        <v>-2</v>
      </c>
      <c r="G274" s="221">
        <v>0</v>
      </c>
      <c r="H274" s="221">
        <v>0</v>
      </c>
      <c r="I274" s="221">
        <v>0</v>
      </c>
      <c r="J274" s="221">
        <v>0</v>
      </c>
      <c r="K274" s="290">
        <v>231000000000</v>
      </c>
      <c r="L274" s="221" t="s">
        <v>621</v>
      </c>
      <c r="M274" s="221">
        <v>0</v>
      </c>
      <c r="N274" s="221">
        <v>0</v>
      </c>
      <c r="O274" s="221" t="s">
        <v>624</v>
      </c>
      <c r="P274" s="221" t="s">
        <v>626</v>
      </c>
      <c r="Q274" s="221" t="s">
        <v>626</v>
      </c>
      <c r="R274" s="221" t="s">
        <v>1669</v>
      </c>
      <c r="S274" s="221" t="s">
        <v>2089</v>
      </c>
      <c r="T274" s="221">
        <v>0</v>
      </c>
      <c r="U274" s="290">
        <v>227000000</v>
      </c>
      <c r="V274" s="290">
        <v>43300000000000</v>
      </c>
      <c r="W274" s="221">
        <v>8380940</v>
      </c>
      <c r="X274" s="221">
        <v>0</v>
      </c>
      <c r="Y274" s="221" t="s">
        <v>626</v>
      </c>
      <c r="Z274" s="221" t="s">
        <v>626</v>
      </c>
    </row>
    <row r="275" spans="1:26" x14ac:dyDescent="0.25">
      <c r="A275" s="221" t="s">
        <v>2472</v>
      </c>
      <c r="B275" s="221" t="s">
        <v>219</v>
      </c>
      <c r="C275" s="221">
        <v>1003.34</v>
      </c>
      <c r="D275" s="221">
        <v>0</v>
      </c>
      <c r="E275" s="221" t="s">
        <v>620</v>
      </c>
      <c r="F275" s="221">
        <v>1.33</v>
      </c>
      <c r="G275" s="221">
        <v>0</v>
      </c>
      <c r="H275" s="221">
        <v>0</v>
      </c>
      <c r="I275" s="221">
        <v>0</v>
      </c>
      <c r="J275" s="221">
        <v>0</v>
      </c>
      <c r="K275" s="290">
        <v>97900000000</v>
      </c>
      <c r="L275" s="221" t="s">
        <v>621</v>
      </c>
      <c r="M275" s="221">
        <v>0</v>
      </c>
      <c r="N275" s="221">
        <v>0</v>
      </c>
      <c r="O275" s="221" t="s">
        <v>624</v>
      </c>
      <c r="P275" s="221" t="s">
        <v>626</v>
      </c>
      <c r="Q275" s="221" t="s">
        <v>626</v>
      </c>
      <c r="R275" s="221" t="s">
        <v>1669</v>
      </c>
      <c r="S275" s="221" t="s">
        <v>2089</v>
      </c>
      <c r="T275" s="221">
        <v>0</v>
      </c>
      <c r="U275" s="221">
        <v>98855000</v>
      </c>
      <c r="V275" s="290">
        <v>43300000000000</v>
      </c>
      <c r="W275" s="221">
        <v>8380940</v>
      </c>
      <c r="X275" s="221">
        <v>0</v>
      </c>
      <c r="Y275" s="221" t="s">
        <v>626</v>
      </c>
      <c r="Z275" s="221" t="s">
        <v>626</v>
      </c>
    </row>
    <row r="276" spans="1:26" x14ac:dyDescent="0.25">
      <c r="A276" s="221" t="s">
        <v>2560</v>
      </c>
      <c r="B276" s="221" t="s">
        <v>219</v>
      </c>
      <c r="C276" s="221">
        <v>999.82</v>
      </c>
      <c r="D276" s="221">
        <v>0</v>
      </c>
      <c r="E276" s="221" t="s">
        <v>620</v>
      </c>
      <c r="F276" s="221">
        <v>-1.22</v>
      </c>
      <c r="G276" s="221">
        <v>0</v>
      </c>
      <c r="H276" s="221">
        <v>0</v>
      </c>
      <c r="I276" s="221">
        <v>0</v>
      </c>
      <c r="J276" s="221">
        <v>0</v>
      </c>
      <c r="K276" s="290">
        <v>226000000000</v>
      </c>
      <c r="L276" s="221" t="s">
        <v>621</v>
      </c>
      <c r="M276" s="221">
        <v>0</v>
      </c>
      <c r="N276" s="221">
        <v>0</v>
      </c>
      <c r="O276" s="221" t="s">
        <v>624</v>
      </c>
      <c r="P276" s="221" t="s">
        <v>626</v>
      </c>
      <c r="Q276" s="221" t="s">
        <v>626</v>
      </c>
      <c r="R276" s="221" t="s">
        <v>1669</v>
      </c>
      <c r="S276" s="221" t="s">
        <v>2089</v>
      </c>
      <c r="T276" s="221">
        <v>0</v>
      </c>
      <c r="U276" s="290">
        <v>224000000</v>
      </c>
      <c r="V276" s="290">
        <v>43300000000000</v>
      </c>
      <c r="W276" s="221">
        <v>8380940</v>
      </c>
      <c r="X276" s="221">
        <v>0</v>
      </c>
      <c r="Y276" s="221" t="s">
        <v>626</v>
      </c>
      <c r="Z276" s="221" t="s">
        <v>626</v>
      </c>
    </row>
    <row r="277" spans="1:26" x14ac:dyDescent="0.25">
      <c r="A277" s="221" t="s">
        <v>2561</v>
      </c>
      <c r="B277" s="221" t="s">
        <v>219</v>
      </c>
      <c r="C277" s="221">
        <v>1011.3440000000001</v>
      </c>
      <c r="D277" s="221">
        <v>0</v>
      </c>
      <c r="E277" s="221" t="s">
        <v>620</v>
      </c>
      <c r="F277" s="221">
        <v>0.68</v>
      </c>
      <c r="G277" s="221">
        <v>0</v>
      </c>
      <c r="H277" s="221">
        <v>0</v>
      </c>
      <c r="I277" s="221">
        <v>0</v>
      </c>
      <c r="J277" s="221">
        <v>0</v>
      </c>
      <c r="K277" s="290">
        <v>151000000000</v>
      </c>
      <c r="L277" s="221" t="s">
        <v>621</v>
      </c>
      <c r="M277" s="221">
        <v>0</v>
      </c>
      <c r="N277" s="221">
        <v>0</v>
      </c>
      <c r="O277" s="221" t="s">
        <v>624</v>
      </c>
      <c r="P277" s="221" t="s">
        <v>626</v>
      </c>
      <c r="Q277" s="221" t="s">
        <v>626</v>
      </c>
      <c r="R277" s="221" t="s">
        <v>1669</v>
      </c>
      <c r="S277" s="221" t="s">
        <v>1672</v>
      </c>
      <c r="T277" s="221">
        <v>0</v>
      </c>
      <c r="U277" s="290">
        <v>150000000</v>
      </c>
      <c r="V277" s="290">
        <v>43300000000000</v>
      </c>
      <c r="W277" s="221">
        <v>8380940</v>
      </c>
      <c r="X277" s="221">
        <v>0</v>
      </c>
      <c r="Y277" s="221" t="s">
        <v>626</v>
      </c>
      <c r="Z277" s="221" t="s">
        <v>626</v>
      </c>
    </row>
    <row r="278" spans="1:26" x14ac:dyDescent="0.25">
      <c r="A278" s="221" t="s">
        <v>2099</v>
      </c>
      <c r="B278" s="221" t="s">
        <v>219</v>
      </c>
      <c r="C278" s="221">
        <v>1018.91</v>
      </c>
      <c r="D278" s="221">
        <v>0</v>
      </c>
      <c r="E278" s="221" t="s">
        <v>620</v>
      </c>
      <c r="F278" s="221">
        <v>0.21</v>
      </c>
      <c r="G278" s="221">
        <v>0</v>
      </c>
      <c r="H278" s="221">
        <v>0</v>
      </c>
      <c r="I278" s="221">
        <v>0</v>
      </c>
      <c r="J278" s="221">
        <v>11.74</v>
      </c>
      <c r="K278" s="290">
        <v>154000000000</v>
      </c>
      <c r="L278" s="221" t="s">
        <v>621</v>
      </c>
      <c r="M278" s="221">
        <v>0</v>
      </c>
      <c r="N278" s="221">
        <v>0</v>
      </c>
      <c r="O278" s="221" t="s">
        <v>624</v>
      </c>
      <c r="P278" s="221" t="s">
        <v>626</v>
      </c>
      <c r="Q278" s="221" t="s">
        <v>626</v>
      </c>
      <c r="R278" s="221" t="s">
        <v>1669</v>
      </c>
      <c r="S278" s="221" t="s">
        <v>2089</v>
      </c>
      <c r="T278" s="221">
        <v>0</v>
      </c>
      <c r="U278" s="290">
        <v>149000000</v>
      </c>
      <c r="V278" s="290">
        <v>43300000000000</v>
      </c>
      <c r="W278" s="221">
        <v>8380940</v>
      </c>
      <c r="X278" s="221">
        <v>0</v>
      </c>
      <c r="Y278" s="221" t="s">
        <v>626</v>
      </c>
      <c r="Z278" s="221" t="s">
        <v>626</v>
      </c>
    </row>
    <row r="279" spans="1:26" x14ac:dyDescent="0.25">
      <c r="A279" s="221" t="s">
        <v>2148</v>
      </c>
      <c r="B279" s="221" t="s">
        <v>219</v>
      </c>
      <c r="C279" s="221">
        <v>1047.96</v>
      </c>
      <c r="D279" s="221">
        <v>0</v>
      </c>
      <c r="E279" s="221" t="s">
        <v>620</v>
      </c>
      <c r="F279" s="221">
        <v>1.26</v>
      </c>
      <c r="G279" s="221">
        <v>0</v>
      </c>
      <c r="H279" s="221">
        <v>0</v>
      </c>
      <c r="I279" s="221">
        <v>0</v>
      </c>
      <c r="J279" s="221">
        <v>9.49</v>
      </c>
      <c r="K279" s="290">
        <v>155000000000</v>
      </c>
      <c r="L279" s="221" t="s">
        <v>621</v>
      </c>
      <c r="M279" s="221">
        <v>0</v>
      </c>
      <c r="N279" s="221">
        <v>0</v>
      </c>
      <c r="O279" s="221" t="s">
        <v>624</v>
      </c>
      <c r="P279" s="221" t="s">
        <v>626</v>
      </c>
      <c r="Q279" s="221" t="s">
        <v>626</v>
      </c>
      <c r="R279" s="221" t="s">
        <v>1669</v>
      </c>
      <c r="S279" s="221" t="s">
        <v>2089</v>
      </c>
      <c r="T279" s="221">
        <v>0</v>
      </c>
      <c r="U279" s="290">
        <v>150000000</v>
      </c>
      <c r="V279" s="290">
        <v>43300000000000</v>
      </c>
      <c r="W279" s="221">
        <v>8380940</v>
      </c>
      <c r="X279" s="221">
        <v>0</v>
      </c>
      <c r="Y279" s="221" t="s">
        <v>626</v>
      </c>
      <c r="Z279" s="221" t="s">
        <v>626</v>
      </c>
    </row>
    <row r="280" spans="1:26" x14ac:dyDescent="0.25">
      <c r="A280" s="221" t="s">
        <v>2228</v>
      </c>
      <c r="B280" s="221" t="s">
        <v>219</v>
      </c>
      <c r="C280" s="221">
        <v>1022.939</v>
      </c>
      <c r="D280" s="221">
        <v>0</v>
      </c>
      <c r="E280" s="221" t="s">
        <v>620</v>
      </c>
      <c r="F280" s="221">
        <v>0.49</v>
      </c>
      <c r="G280" s="221">
        <v>0</v>
      </c>
      <c r="H280" s="221">
        <v>0</v>
      </c>
      <c r="I280" s="221">
        <v>0</v>
      </c>
      <c r="J280" s="221">
        <v>0</v>
      </c>
      <c r="K280" s="290">
        <v>175000000000</v>
      </c>
      <c r="L280" s="221" t="s">
        <v>621</v>
      </c>
      <c r="M280" s="221">
        <v>0</v>
      </c>
      <c r="N280" s="221">
        <v>0</v>
      </c>
      <c r="O280" s="221" t="s">
        <v>624</v>
      </c>
      <c r="P280" s="221" t="s">
        <v>626</v>
      </c>
      <c r="Q280" s="221" t="s">
        <v>626</v>
      </c>
      <c r="R280" s="221" t="s">
        <v>1669</v>
      </c>
      <c r="S280" s="221" t="s">
        <v>2092</v>
      </c>
      <c r="T280" s="221">
        <v>0</v>
      </c>
      <c r="U280" s="290">
        <v>171000000</v>
      </c>
      <c r="V280" s="290">
        <v>43300000000000</v>
      </c>
      <c r="W280" s="221">
        <v>8380940</v>
      </c>
      <c r="X280" s="221">
        <v>0</v>
      </c>
      <c r="Y280" s="221" t="s">
        <v>626</v>
      </c>
      <c r="Z280" s="221" t="s">
        <v>626</v>
      </c>
    </row>
    <row r="281" spans="1:26" x14ac:dyDescent="0.25">
      <c r="A281" s="221" t="s">
        <v>2149</v>
      </c>
      <c r="B281" s="221" t="s">
        <v>219</v>
      </c>
      <c r="C281" s="221">
        <v>1036.6600000000001</v>
      </c>
      <c r="D281" s="221">
        <v>0</v>
      </c>
      <c r="E281" s="221" t="s">
        <v>620</v>
      </c>
      <c r="F281" s="221">
        <v>-0.01</v>
      </c>
      <c r="G281" s="221">
        <v>0</v>
      </c>
      <c r="H281" s="221">
        <v>0</v>
      </c>
      <c r="I281" s="221">
        <v>0</v>
      </c>
      <c r="J281" s="221">
        <v>9.6999999999999993</v>
      </c>
      <c r="K281" s="290">
        <v>104000000000</v>
      </c>
      <c r="L281" s="221" t="s">
        <v>621</v>
      </c>
      <c r="M281" s="221">
        <v>0</v>
      </c>
      <c r="N281" s="221">
        <v>0</v>
      </c>
      <c r="O281" s="221" t="s">
        <v>624</v>
      </c>
      <c r="P281" s="221" t="s">
        <v>626</v>
      </c>
      <c r="Q281" s="221" t="s">
        <v>626</v>
      </c>
      <c r="R281" s="221" t="s">
        <v>1669</v>
      </c>
      <c r="S281" s="221" t="s">
        <v>2089</v>
      </c>
      <c r="T281" s="221">
        <v>0</v>
      </c>
      <c r="U281" s="290">
        <v>100000000</v>
      </c>
      <c r="V281" s="290">
        <v>43300000000000</v>
      </c>
      <c r="W281" s="221">
        <v>8380940</v>
      </c>
      <c r="X281" s="221">
        <v>0</v>
      </c>
      <c r="Y281" s="221" t="s">
        <v>626</v>
      </c>
      <c r="Z281" s="221" t="s">
        <v>626</v>
      </c>
    </row>
    <row r="282" spans="1:26" x14ac:dyDescent="0.25">
      <c r="A282" s="221" t="s">
        <v>2150</v>
      </c>
      <c r="B282" s="221" t="s">
        <v>219</v>
      </c>
      <c r="C282" s="221">
        <v>1046.817</v>
      </c>
      <c r="D282" s="221">
        <v>0</v>
      </c>
      <c r="E282" s="221" t="s">
        <v>620</v>
      </c>
      <c r="F282" s="221">
        <v>1.71</v>
      </c>
      <c r="G282" s="221">
        <v>0</v>
      </c>
      <c r="H282" s="221">
        <v>0</v>
      </c>
      <c r="I282" s="221">
        <v>0</v>
      </c>
      <c r="J282" s="221">
        <v>9.52</v>
      </c>
      <c r="K282" s="290">
        <v>515000000000</v>
      </c>
      <c r="L282" s="221" t="s">
        <v>621</v>
      </c>
      <c r="M282" s="221">
        <v>0</v>
      </c>
      <c r="N282" s="221">
        <v>0</v>
      </c>
      <c r="O282" s="221" t="s">
        <v>624</v>
      </c>
      <c r="P282" s="221" t="s">
        <v>626</v>
      </c>
      <c r="Q282" s="221" t="s">
        <v>626</v>
      </c>
      <c r="R282" s="221" t="s">
        <v>1669</v>
      </c>
      <c r="S282" s="221" t="s">
        <v>1672</v>
      </c>
      <c r="T282" s="221">
        <v>0</v>
      </c>
      <c r="U282" s="290">
        <v>500000000</v>
      </c>
      <c r="V282" s="290">
        <v>43300000000000</v>
      </c>
      <c r="W282" s="221">
        <v>8380940</v>
      </c>
      <c r="X282" s="221">
        <v>0</v>
      </c>
      <c r="Y282" s="221" t="s">
        <v>626</v>
      </c>
      <c r="Z282" s="221" t="s">
        <v>626</v>
      </c>
    </row>
    <row r="283" spans="1:26" x14ac:dyDescent="0.25">
      <c r="A283" s="221" t="s">
        <v>2229</v>
      </c>
      <c r="B283" s="221" t="s">
        <v>219</v>
      </c>
      <c r="C283" s="221">
        <v>1028.97</v>
      </c>
      <c r="D283" s="221">
        <v>0</v>
      </c>
      <c r="E283" s="221" t="s">
        <v>620</v>
      </c>
      <c r="F283" s="221">
        <v>-0.8</v>
      </c>
      <c r="G283" s="221">
        <v>0</v>
      </c>
      <c r="H283" s="221">
        <v>0</v>
      </c>
      <c r="I283" s="221">
        <v>0</v>
      </c>
      <c r="J283" s="221">
        <v>0</v>
      </c>
      <c r="K283" s="290">
        <v>207000000000</v>
      </c>
      <c r="L283" s="221" t="s">
        <v>621</v>
      </c>
      <c r="M283" s="221">
        <v>0</v>
      </c>
      <c r="N283" s="221">
        <v>0</v>
      </c>
      <c r="O283" s="221" t="s">
        <v>624</v>
      </c>
      <c r="P283" s="221" t="s">
        <v>626</v>
      </c>
      <c r="Q283" s="221" t="s">
        <v>626</v>
      </c>
      <c r="R283" s="221" t="s">
        <v>1669</v>
      </c>
      <c r="S283" s="221" t="s">
        <v>1663</v>
      </c>
      <c r="T283" s="221">
        <v>0</v>
      </c>
      <c r="U283" s="290">
        <v>200000000</v>
      </c>
      <c r="V283" s="290">
        <v>43300000000000</v>
      </c>
      <c r="W283" s="221">
        <v>8380940</v>
      </c>
      <c r="X283" s="221">
        <v>0</v>
      </c>
      <c r="Y283" s="221" t="s">
        <v>626</v>
      </c>
      <c r="Z283" s="221" t="s">
        <v>626</v>
      </c>
    </row>
    <row r="284" spans="1:26" x14ac:dyDescent="0.25">
      <c r="A284" s="221" t="s">
        <v>2190</v>
      </c>
      <c r="B284" s="221" t="s">
        <v>219</v>
      </c>
      <c r="C284" s="221">
        <v>1022.8579999999999</v>
      </c>
      <c r="D284" s="221">
        <v>0</v>
      </c>
      <c r="E284" s="221" t="s">
        <v>620</v>
      </c>
      <c r="F284" s="221">
        <v>0.61</v>
      </c>
      <c r="G284" s="221">
        <v>0</v>
      </c>
      <c r="H284" s="221">
        <v>0</v>
      </c>
      <c r="I284" s="221">
        <v>0</v>
      </c>
      <c r="J284" s="221">
        <v>0</v>
      </c>
      <c r="K284" s="290">
        <v>1620000000000</v>
      </c>
      <c r="L284" s="221" t="s">
        <v>621</v>
      </c>
      <c r="M284" s="221">
        <v>0</v>
      </c>
      <c r="N284" s="221">
        <v>0</v>
      </c>
      <c r="O284" s="221" t="s">
        <v>618</v>
      </c>
      <c r="P284" s="221" t="s">
        <v>626</v>
      </c>
      <c r="Q284" s="221" t="s">
        <v>626</v>
      </c>
      <c r="R284" s="221" t="s">
        <v>1669</v>
      </c>
      <c r="S284" s="221" t="s">
        <v>1671</v>
      </c>
      <c r="T284" s="221">
        <v>0</v>
      </c>
      <c r="U284" s="290">
        <v>1590000000</v>
      </c>
      <c r="V284" s="290">
        <v>43300000000000</v>
      </c>
      <c r="W284" s="221">
        <v>8380940</v>
      </c>
      <c r="X284" s="221">
        <v>0</v>
      </c>
      <c r="Y284" s="221" t="s">
        <v>626</v>
      </c>
      <c r="Z284" s="221" t="s">
        <v>626</v>
      </c>
    </row>
    <row r="285" spans="1:26" x14ac:dyDescent="0.25">
      <c r="A285" s="221" t="s">
        <v>2306</v>
      </c>
      <c r="B285" s="221" t="s">
        <v>219</v>
      </c>
      <c r="C285" s="221">
        <v>1017.002</v>
      </c>
      <c r="D285" s="221">
        <v>0</v>
      </c>
      <c r="E285" s="221" t="s">
        <v>620</v>
      </c>
      <c r="F285" s="221">
        <v>0.64</v>
      </c>
      <c r="G285" s="221">
        <v>0</v>
      </c>
      <c r="H285" s="221">
        <v>0</v>
      </c>
      <c r="I285" s="221">
        <v>0</v>
      </c>
      <c r="J285" s="221">
        <v>0</v>
      </c>
      <c r="K285" s="290">
        <v>1260000000000</v>
      </c>
      <c r="L285" s="221" t="s">
        <v>621</v>
      </c>
      <c r="M285" s="221">
        <v>0</v>
      </c>
      <c r="N285" s="221">
        <v>0</v>
      </c>
      <c r="O285" s="221" t="s">
        <v>618</v>
      </c>
      <c r="P285" s="221" t="s">
        <v>626</v>
      </c>
      <c r="Q285" s="221" t="s">
        <v>626</v>
      </c>
      <c r="R285" s="221" t="s">
        <v>1669</v>
      </c>
      <c r="S285" s="221" t="s">
        <v>1671</v>
      </c>
      <c r="T285" s="221">
        <v>0</v>
      </c>
      <c r="U285" s="290">
        <v>1250000000</v>
      </c>
      <c r="V285" s="290">
        <v>43300000000000</v>
      </c>
      <c r="W285" s="221">
        <v>8380940</v>
      </c>
      <c r="X285" s="221">
        <v>0</v>
      </c>
      <c r="Y285" s="221" t="s">
        <v>626</v>
      </c>
      <c r="Z285" s="221" t="s">
        <v>626</v>
      </c>
    </row>
    <row r="286" spans="1:26" x14ac:dyDescent="0.25">
      <c r="A286" s="221" t="s">
        <v>2438</v>
      </c>
      <c r="B286" s="221" t="s">
        <v>219</v>
      </c>
      <c r="C286" s="221">
        <v>1012.556</v>
      </c>
      <c r="D286" s="221">
        <v>0</v>
      </c>
      <c r="E286" s="221" t="s">
        <v>620</v>
      </c>
      <c r="F286" s="221">
        <v>-1.5</v>
      </c>
      <c r="G286" s="221">
        <v>0</v>
      </c>
      <c r="H286" s="221">
        <v>0</v>
      </c>
      <c r="I286" s="221">
        <v>0</v>
      </c>
      <c r="J286" s="221">
        <v>0</v>
      </c>
      <c r="K286" s="290">
        <v>481000000000</v>
      </c>
      <c r="L286" s="221" t="s">
        <v>621</v>
      </c>
      <c r="M286" s="221">
        <v>0</v>
      </c>
      <c r="N286" s="221">
        <v>0</v>
      </c>
      <c r="O286" s="221" t="s">
        <v>618</v>
      </c>
      <c r="P286" s="221" t="s">
        <v>626</v>
      </c>
      <c r="Q286" s="221" t="s">
        <v>626</v>
      </c>
      <c r="R286" s="221" t="s">
        <v>1669</v>
      </c>
      <c r="S286" s="221" t="s">
        <v>1671</v>
      </c>
      <c r="T286" s="221">
        <v>0</v>
      </c>
      <c r="U286" s="290">
        <v>468000000</v>
      </c>
      <c r="V286" s="290">
        <v>43300000000000</v>
      </c>
      <c r="W286" s="221">
        <v>8380940</v>
      </c>
      <c r="X286" s="221">
        <v>0</v>
      </c>
      <c r="Y286" s="221" t="s">
        <v>626</v>
      </c>
      <c r="Z286" s="221" t="s">
        <v>626</v>
      </c>
    </row>
    <row r="287" spans="1:26" x14ac:dyDescent="0.25">
      <c r="A287" s="221" t="s">
        <v>2640</v>
      </c>
      <c r="B287" s="221" t="s">
        <v>219</v>
      </c>
      <c r="C287" s="221">
        <v>1004.766</v>
      </c>
      <c r="D287" s="221">
        <v>0</v>
      </c>
      <c r="E287" s="221" t="s">
        <v>620</v>
      </c>
      <c r="F287" s="221">
        <v>0</v>
      </c>
      <c r="G287" s="221">
        <v>0</v>
      </c>
      <c r="H287" s="221">
        <v>0</v>
      </c>
      <c r="I287" s="221">
        <v>0</v>
      </c>
      <c r="J287" s="221">
        <v>0</v>
      </c>
      <c r="K287" s="221">
        <v>0</v>
      </c>
      <c r="L287" s="221" t="s">
        <v>621</v>
      </c>
      <c r="M287" s="221">
        <v>0</v>
      </c>
      <c r="N287" s="221">
        <v>0</v>
      </c>
      <c r="O287" s="221" t="s">
        <v>618</v>
      </c>
      <c r="P287" s="221" t="s">
        <v>626</v>
      </c>
      <c r="Q287" s="221" t="s">
        <v>626</v>
      </c>
      <c r="R287" s="221" t="s">
        <v>1669</v>
      </c>
      <c r="S287" s="221" t="s">
        <v>1671</v>
      </c>
      <c r="T287" s="221">
        <v>0</v>
      </c>
      <c r="U287" s="221">
        <v>0</v>
      </c>
      <c r="V287" s="290">
        <v>43300000000000</v>
      </c>
      <c r="W287" s="221">
        <v>8380940</v>
      </c>
      <c r="X287" s="221">
        <v>0</v>
      </c>
      <c r="Y287" s="221" t="s">
        <v>626</v>
      </c>
      <c r="Z287" s="221" t="s">
        <v>626</v>
      </c>
    </row>
    <row r="288" spans="1:26" x14ac:dyDescent="0.25">
      <c r="A288" s="221" t="s">
        <v>1630</v>
      </c>
      <c r="B288" s="221" t="s">
        <v>219</v>
      </c>
      <c r="C288" s="221">
        <v>988.34519999999998</v>
      </c>
      <c r="D288" s="221">
        <v>0</v>
      </c>
      <c r="E288" s="221" t="s">
        <v>620</v>
      </c>
      <c r="F288" s="221">
        <v>0.22</v>
      </c>
      <c r="G288" s="221">
        <v>0</v>
      </c>
      <c r="H288" s="221">
        <v>0</v>
      </c>
      <c r="I288" s="221">
        <v>0</v>
      </c>
      <c r="J288" s="221">
        <v>4.28</v>
      </c>
      <c r="K288" s="290">
        <v>200000000000</v>
      </c>
      <c r="L288" s="221" t="s">
        <v>621</v>
      </c>
      <c r="M288" s="221">
        <v>0</v>
      </c>
      <c r="N288" s="221">
        <v>0</v>
      </c>
      <c r="O288" s="221" t="s">
        <v>624</v>
      </c>
      <c r="P288" s="221" t="s">
        <v>626</v>
      </c>
      <c r="Q288" s="221" t="s">
        <v>626</v>
      </c>
      <c r="R288" s="221" t="s">
        <v>1669</v>
      </c>
      <c r="S288" s="221" t="s">
        <v>2092</v>
      </c>
      <c r="T288" s="221">
        <v>0</v>
      </c>
      <c r="U288" s="290">
        <v>203000000</v>
      </c>
      <c r="V288" s="290">
        <v>43300000000000</v>
      </c>
      <c r="W288" s="221">
        <v>8380940</v>
      </c>
      <c r="X288" s="221">
        <v>0</v>
      </c>
      <c r="Y288" s="221" t="s">
        <v>626</v>
      </c>
      <c r="Z288" s="221" t="s">
        <v>626</v>
      </c>
    </row>
    <row r="289" spans="1:26" x14ac:dyDescent="0.25">
      <c r="A289" s="221" t="s">
        <v>1821</v>
      </c>
      <c r="B289" s="221" t="s">
        <v>219</v>
      </c>
      <c r="C289" s="221">
        <v>1013.42</v>
      </c>
      <c r="D289" s="221">
        <v>0</v>
      </c>
      <c r="E289" s="221" t="s">
        <v>620</v>
      </c>
      <c r="F289" s="221">
        <v>-0.79</v>
      </c>
      <c r="G289" s="221">
        <v>0</v>
      </c>
      <c r="H289" s="221">
        <v>0</v>
      </c>
      <c r="I289" s="221">
        <v>0</v>
      </c>
      <c r="J289" s="221">
        <v>3.26</v>
      </c>
      <c r="K289" s="290">
        <v>40100000000</v>
      </c>
      <c r="L289" s="221" t="s">
        <v>621</v>
      </c>
      <c r="M289" s="221">
        <v>0</v>
      </c>
      <c r="N289" s="221">
        <v>0</v>
      </c>
      <c r="O289" s="221" t="s">
        <v>624</v>
      </c>
      <c r="P289" s="221" t="s">
        <v>626</v>
      </c>
      <c r="Q289" s="221" t="s">
        <v>626</v>
      </c>
      <c r="R289" s="221" t="s">
        <v>1669</v>
      </c>
      <c r="S289" s="221" t="s">
        <v>1671</v>
      </c>
      <c r="T289" s="221">
        <v>0</v>
      </c>
      <c r="U289" s="221">
        <v>39303000</v>
      </c>
      <c r="V289" s="290">
        <v>43300000000000</v>
      </c>
      <c r="W289" s="221">
        <v>8380940</v>
      </c>
      <c r="X289" s="221">
        <v>0</v>
      </c>
      <c r="Y289" s="221" t="s">
        <v>626</v>
      </c>
      <c r="Z289" s="221" t="s">
        <v>626</v>
      </c>
    </row>
    <row r="290" spans="1:26" x14ac:dyDescent="0.25">
      <c r="A290" s="221" t="s">
        <v>1720</v>
      </c>
      <c r="B290" s="221" t="s">
        <v>219</v>
      </c>
      <c r="C290" s="221">
        <v>1020.52</v>
      </c>
      <c r="D290" s="221">
        <v>0</v>
      </c>
      <c r="E290" s="221" t="s">
        <v>620</v>
      </c>
      <c r="F290" s="221">
        <v>0.47</v>
      </c>
      <c r="G290" s="221">
        <v>0</v>
      </c>
      <c r="H290" s="221">
        <v>0</v>
      </c>
      <c r="I290" s="221">
        <v>0</v>
      </c>
      <c r="J290" s="221">
        <v>9.32</v>
      </c>
      <c r="K290" s="290">
        <v>341000000000</v>
      </c>
      <c r="L290" s="221" t="s">
        <v>621</v>
      </c>
      <c r="M290" s="221">
        <v>0</v>
      </c>
      <c r="N290" s="221">
        <v>0</v>
      </c>
      <c r="O290" s="221" t="s">
        <v>624</v>
      </c>
      <c r="P290" s="221" t="s">
        <v>626</v>
      </c>
      <c r="Q290" s="221" t="s">
        <v>626</v>
      </c>
      <c r="R290" s="221" t="s">
        <v>1669</v>
      </c>
      <c r="S290" s="221" t="s">
        <v>1663</v>
      </c>
      <c r="T290" s="221">
        <v>0</v>
      </c>
      <c r="U290" s="290">
        <v>336000000</v>
      </c>
      <c r="V290" s="290">
        <v>43300000000000</v>
      </c>
      <c r="W290" s="221">
        <v>8380940</v>
      </c>
      <c r="X290" s="221">
        <v>0</v>
      </c>
      <c r="Y290" s="221" t="s">
        <v>626</v>
      </c>
      <c r="Z290" s="221" t="s">
        <v>626</v>
      </c>
    </row>
    <row r="291" spans="1:26" x14ac:dyDescent="0.25">
      <c r="A291" s="221" t="s">
        <v>1690</v>
      </c>
      <c r="B291" s="221" t="s">
        <v>219</v>
      </c>
      <c r="C291" s="221">
        <v>981.42780000000005</v>
      </c>
      <c r="D291" s="221">
        <v>0</v>
      </c>
      <c r="E291" s="221" t="s">
        <v>620</v>
      </c>
      <c r="F291" s="221">
        <v>-0.89</v>
      </c>
      <c r="G291" s="221">
        <v>0</v>
      </c>
      <c r="H291" s="221">
        <v>0</v>
      </c>
      <c r="I291" s="221">
        <v>0</v>
      </c>
      <c r="J291" s="221">
        <v>4.8</v>
      </c>
      <c r="K291" s="290">
        <v>101000000000</v>
      </c>
      <c r="L291" s="221" t="s">
        <v>621</v>
      </c>
      <c r="M291" s="221">
        <v>0</v>
      </c>
      <c r="N291" s="221">
        <v>0</v>
      </c>
      <c r="O291" s="221" t="s">
        <v>624</v>
      </c>
      <c r="P291" s="221" t="s">
        <v>626</v>
      </c>
      <c r="Q291" s="221" t="s">
        <v>626</v>
      </c>
      <c r="R291" s="221" t="s">
        <v>1669</v>
      </c>
      <c r="S291" s="221" t="s">
        <v>2092</v>
      </c>
      <c r="T291" s="221">
        <v>0</v>
      </c>
      <c r="U291" s="290">
        <v>102000000</v>
      </c>
      <c r="V291" s="290">
        <v>43300000000000</v>
      </c>
      <c r="W291" s="221">
        <v>8380940</v>
      </c>
      <c r="X291" s="221">
        <v>0</v>
      </c>
      <c r="Y291" s="221" t="s">
        <v>626</v>
      </c>
      <c r="Z291" s="221" t="s">
        <v>626</v>
      </c>
    </row>
    <row r="292" spans="1:26" x14ac:dyDescent="0.25">
      <c r="A292" s="221" t="s">
        <v>1764</v>
      </c>
      <c r="B292" s="221" t="s">
        <v>219</v>
      </c>
      <c r="C292" s="221">
        <v>1012.64</v>
      </c>
      <c r="D292" s="221">
        <v>0</v>
      </c>
      <c r="E292" s="221" t="s">
        <v>620</v>
      </c>
      <c r="F292" s="221">
        <v>0.33</v>
      </c>
      <c r="G292" s="221">
        <v>0</v>
      </c>
      <c r="H292" s="221">
        <v>0</v>
      </c>
      <c r="I292" s="221">
        <v>0</v>
      </c>
      <c r="J292" s="221">
        <v>8.99</v>
      </c>
      <c r="K292" s="290">
        <v>207000000000</v>
      </c>
      <c r="L292" s="221" t="s">
        <v>621</v>
      </c>
      <c r="M292" s="221">
        <v>0</v>
      </c>
      <c r="N292" s="221">
        <v>0</v>
      </c>
      <c r="O292" s="221" t="s">
        <v>624</v>
      </c>
      <c r="P292" s="221" t="s">
        <v>626</v>
      </c>
      <c r="Q292" s="221" t="s">
        <v>626</v>
      </c>
      <c r="R292" s="221" t="s">
        <v>1669</v>
      </c>
      <c r="S292" s="221" t="s">
        <v>2089</v>
      </c>
      <c r="T292" s="221">
        <v>0</v>
      </c>
      <c r="U292" s="290">
        <v>202000000</v>
      </c>
      <c r="V292" s="290">
        <v>43300000000000</v>
      </c>
      <c r="W292" s="221">
        <v>8380940</v>
      </c>
      <c r="X292" s="221">
        <v>0</v>
      </c>
      <c r="Y292" s="221" t="s">
        <v>626</v>
      </c>
      <c r="Z292" s="221" t="s">
        <v>626</v>
      </c>
    </row>
    <row r="293" spans="1:26" x14ac:dyDescent="0.25">
      <c r="A293" s="221" t="s">
        <v>2040</v>
      </c>
      <c r="B293" s="221" t="s">
        <v>219</v>
      </c>
      <c r="C293" s="221">
        <v>1007.319</v>
      </c>
      <c r="D293" s="221">
        <v>0</v>
      </c>
      <c r="E293" s="221" t="s">
        <v>620</v>
      </c>
      <c r="F293" s="221">
        <v>2.4700000000000002</v>
      </c>
      <c r="G293" s="221">
        <v>0</v>
      </c>
      <c r="H293" s="221">
        <v>0</v>
      </c>
      <c r="I293" s="221">
        <v>0</v>
      </c>
      <c r="J293" s="221">
        <v>7.5</v>
      </c>
      <c r="K293" s="290">
        <v>90900000000</v>
      </c>
      <c r="L293" s="221" t="s">
        <v>621</v>
      </c>
      <c r="M293" s="221">
        <v>0</v>
      </c>
      <c r="N293" s="221">
        <v>0</v>
      </c>
      <c r="O293" s="221" t="s">
        <v>624</v>
      </c>
      <c r="P293" s="221" t="s">
        <v>626</v>
      </c>
      <c r="Q293" s="221" t="s">
        <v>626</v>
      </c>
      <c r="R293" s="221" t="s">
        <v>1669</v>
      </c>
      <c r="S293" s="221" t="s">
        <v>1672</v>
      </c>
      <c r="T293" s="221">
        <v>0</v>
      </c>
      <c r="U293" s="221">
        <v>92500000</v>
      </c>
      <c r="V293" s="290">
        <v>43300000000000</v>
      </c>
      <c r="W293" s="221">
        <v>8380940</v>
      </c>
      <c r="X293" s="221">
        <v>0</v>
      </c>
      <c r="Y293" s="221" t="s">
        <v>626</v>
      </c>
      <c r="Z293" s="221" t="s">
        <v>626</v>
      </c>
    </row>
    <row r="294" spans="1:26" x14ac:dyDescent="0.25">
      <c r="A294" s="221" t="s">
        <v>1765</v>
      </c>
      <c r="B294" s="221" t="s">
        <v>219</v>
      </c>
      <c r="C294" s="221">
        <v>1010.8</v>
      </c>
      <c r="D294" s="221">
        <v>0</v>
      </c>
      <c r="E294" s="221" t="s">
        <v>620</v>
      </c>
      <c r="F294" s="221">
        <v>0.57999999999999996</v>
      </c>
      <c r="G294" s="221">
        <v>0</v>
      </c>
      <c r="H294" s="221">
        <v>0</v>
      </c>
      <c r="I294" s="221">
        <v>0</v>
      </c>
      <c r="J294" s="221">
        <v>8.83</v>
      </c>
      <c r="K294" s="290">
        <v>107000000000</v>
      </c>
      <c r="L294" s="221" t="s">
        <v>621</v>
      </c>
      <c r="M294" s="221">
        <v>0</v>
      </c>
      <c r="N294" s="221">
        <v>0</v>
      </c>
      <c r="O294" s="221" t="s">
        <v>624</v>
      </c>
      <c r="P294" s="221" t="s">
        <v>626</v>
      </c>
      <c r="Q294" s="221" t="s">
        <v>626</v>
      </c>
      <c r="R294" s="221" t="s">
        <v>1669</v>
      </c>
      <c r="S294" s="221" t="s">
        <v>2089</v>
      </c>
      <c r="T294" s="221">
        <v>0</v>
      </c>
      <c r="U294" s="290">
        <v>107000000</v>
      </c>
      <c r="V294" s="290">
        <v>43300000000000</v>
      </c>
      <c r="W294" s="221">
        <v>8380940</v>
      </c>
      <c r="X294" s="221">
        <v>0</v>
      </c>
      <c r="Y294" s="221" t="s">
        <v>626</v>
      </c>
      <c r="Z294" s="221" t="s">
        <v>626</v>
      </c>
    </row>
    <row r="295" spans="1:26" x14ac:dyDescent="0.25">
      <c r="A295" s="221" t="s">
        <v>1766</v>
      </c>
      <c r="B295" s="221" t="s">
        <v>219</v>
      </c>
      <c r="C295" s="221">
        <v>1019.68</v>
      </c>
      <c r="D295" s="221">
        <v>0</v>
      </c>
      <c r="E295" s="221" t="s">
        <v>620</v>
      </c>
      <c r="F295" s="221">
        <v>0.38</v>
      </c>
      <c r="G295" s="221">
        <v>0</v>
      </c>
      <c r="H295" s="221">
        <v>0</v>
      </c>
      <c r="I295" s="221">
        <v>0</v>
      </c>
      <c r="J295" s="221">
        <v>8.61</v>
      </c>
      <c r="K295" s="290">
        <v>82800000000</v>
      </c>
      <c r="L295" s="221" t="s">
        <v>621</v>
      </c>
      <c r="M295" s="221">
        <v>0</v>
      </c>
      <c r="N295" s="221">
        <v>0</v>
      </c>
      <c r="O295" s="221" t="s">
        <v>624</v>
      </c>
      <c r="P295" s="221" t="s">
        <v>626</v>
      </c>
      <c r="Q295" s="221" t="s">
        <v>626</v>
      </c>
      <c r="R295" s="221" t="s">
        <v>1669</v>
      </c>
      <c r="S295" s="221" t="s">
        <v>1666</v>
      </c>
      <c r="T295" s="221">
        <v>0</v>
      </c>
      <c r="U295" s="221">
        <v>81518000</v>
      </c>
      <c r="V295" s="290">
        <v>43300000000000</v>
      </c>
      <c r="W295" s="221">
        <v>8380940</v>
      </c>
      <c r="X295" s="221">
        <v>0</v>
      </c>
      <c r="Y295" s="221" t="s">
        <v>626</v>
      </c>
      <c r="Z295" s="221" t="s">
        <v>626</v>
      </c>
    </row>
    <row r="296" spans="1:26" x14ac:dyDescent="0.25">
      <c r="A296" s="221" t="s">
        <v>1721</v>
      </c>
      <c r="B296" s="221" t="s">
        <v>219</v>
      </c>
      <c r="C296" s="221">
        <v>1029.498</v>
      </c>
      <c r="D296" s="221">
        <v>0</v>
      </c>
      <c r="E296" s="221" t="s">
        <v>620</v>
      </c>
      <c r="F296" s="221">
        <v>0.78</v>
      </c>
      <c r="G296" s="221">
        <v>0</v>
      </c>
      <c r="H296" s="221">
        <v>0</v>
      </c>
      <c r="I296" s="221">
        <v>0</v>
      </c>
      <c r="J296" s="221">
        <v>7.38</v>
      </c>
      <c r="K296" s="290">
        <v>300000000000</v>
      </c>
      <c r="L296" s="221" t="s">
        <v>621</v>
      </c>
      <c r="M296" s="221">
        <v>0</v>
      </c>
      <c r="N296" s="221">
        <v>0</v>
      </c>
      <c r="O296" s="221" t="s">
        <v>624</v>
      </c>
      <c r="P296" s="221" t="s">
        <v>626</v>
      </c>
      <c r="Q296" s="221" t="s">
        <v>626</v>
      </c>
      <c r="R296" s="221" t="s">
        <v>1669</v>
      </c>
      <c r="S296" s="221" t="s">
        <v>1672</v>
      </c>
      <c r="T296" s="221">
        <v>0</v>
      </c>
      <c r="U296" s="290">
        <v>293000000</v>
      </c>
      <c r="V296" s="290">
        <v>43300000000000</v>
      </c>
      <c r="W296" s="221">
        <v>8380940</v>
      </c>
      <c r="X296" s="221">
        <v>0</v>
      </c>
      <c r="Y296" s="221" t="s">
        <v>626</v>
      </c>
      <c r="Z296" s="221" t="s">
        <v>626</v>
      </c>
    </row>
    <row r="297" spans="1:26" x14ac:dyDescent="0.25">
      <c r="A297" s="221" t="s">
        <v>1794</v>
      </c>
      <c r="B297" s="221" t="s">
        <v>219</v>
      </c>
      <c r="C297" s="221">
        <v>990.59</v>
      </c>
      <c r="D297" s="221">
        <v>0</v>
      </c>
      <c r="E297" s="221" t="s">
        <v>620</v>
      </c>
      <c r="F297" s="221">
        <v>0.65</v>
      </c>
      <c r="G297" s="221">
        <v>0</v>
      </c>
      <c r="H297" s="221">
        <v>0</v>
      </c>
      <c r="I297" s="221">
        <v>0</v>
      </c>
      <c r="J297" s="221">
        <v>2.61</v>
      </c>
      <c r="K297" s="290">
        <v>508000000000</v>
      </c>
      <c r="L297" s="221" t="s">
        <v>621</v>
      </c>
      <c r="M297" s="221">
        <v>0</v>
      </c>
      <c r="N297" s="221">
        <v>0</v>
      </c>
      <c r="O297" s="221" t="s">
        <v>624</v>
      </c>
      <c r="P297" s="221" t="s">
        <v>626</v>
      </c>
      <c r="Q297" s="221" t="s">
        <v>626</v>
      </c>
      <c r="R297" s="221" t="s">
        <v>1669</v>
      </c>
      <c r="S297" s="221" t="s">
        <v>1663</v>
      </c>
      <c r="T297" s="221">
        <v>0</v>
      </c>
      <c r="U297" s="290">
        <v>513000000</v>
      </c>
      <c r="V297" s="290">
        <v>43300000000000</v>
      </c>
      <c r="W297" s="221">
        <v>8380940</v>
      </c>
      <c r="X297" s="221">
        <v>0</v>
      </c>
      <c r="Y297" s="221" t="s">
        <v>626</v>
      </c>
      <c r="Z297" s="221" t="s">
        <v>626</v>
      </c>
    </row>
    <row r="298" spans="1:26" x14ac:dyDescent="0.25">
      <c r="A298" s="221" t="s">
        <v>1849</v>
      </c>
      <c r="B298" s="221" t="s">
        <v>219</v>
      </c>
      <c r="C298" s="221">
        <v>1018.95</v>
      </c>
      <c r="D298" s="221">
        <v>0</v>
      </c>
      <c r="E298" s="221" t="s">
        <v>620</v>
      </c>
      <c r="F298" s="221">
        <v>0.35</v>
      </c>
      <c r="G298" s="221">
        <v>0</v>
      </c>
      <c r="H298" s="221">
        <v>0</v>
      </c>
      <c r="I298" s="221">
        <v>0</v>
      </c>
      <c r="J298" s="221">
        <v>8.92</v>
      </c>
      <c r="K298" s="290">
        <v>201000000000</v>
      </c>
      <c r="L298" s="221" t="s">
        <v>621</v>
      </c>
      <c r="M298" s="221">
        <v>0</v>
      </c>
      <c r="N298" s="221">
        <v>0</v>
      </c>
      <c r="O298" s="221" t="s">
        <v>624</v>
      </c>
      <c r="P298" s="221" t="s">
        <v>626</v>
      </c>
      <c r="Q298" s="221" t="s">
        <v>626</v>
      </c>
      <c r="R298" s="221" t="s">
        <v>1669</v>
      </c>
      <c r="S298" s="221" t="s">
        <v>2089</v>
      </c>
      <c r="T298" s="221">
        <v>0</v>
      </c>
      <c r="U298" s="290">
        <v>194000000</v>
      </c>
      <c r="V298" s="290">
        <v>43300000000000</v>
      </c>
      <c r="W298" s="221">
        <v>8380940</v>
      </c>
      <c r="X298" s="221">
        <v>0</v>
      </c>
      <c r="Y298" s="221" t="s">
        <v>626</v>
      </c>
      <c r="Z298" s="221" t="s">
        <v>626</v>
      </c>
    </row>
    <row r="299" spans="1:26" x14ac:dyDescent="0.25">
      <c r="A299" s="221" t="s">
        <v>1887</v>
      </c>
      <c r="B299" s="221" t="s">
        <v>219</v>
      </c>
      <c r="C299" s="221">
        <v>1023.07</v>
      </c>
      <c r="D299" s="221">
        <v>0</v>
      </c>
      <c r="E299" s="221" t="s">
        <v>620</v>
      </c>
      <c r="F299" s="221">
        <v>0.33</v>
      </c>
      <c r="G299" s="221">
        <v>0</v>
      </c>
      <c r="H299" s="221">
        <v>0</v>
      </c>
      <c r="I299" s="221">
        <v>0</v>
      </c>
      <c r="J299" s="221">
        <v>9.32</v>
      </c>
      <c r="K299" s="290">
        <v>168000000000</v>
      </c>
      <c r="L299" s="221" t="s">
        <v>621</v>
      </c>
      <c r="M299" s="221">
        <v>0</v>
      </c>
      <c r="N299" s="221">
        <v>0</v>
      </c>
      <c r="O299" s="221" t="s">
        <v>624</v>
      </c>
      <c r="P299" s="221" t="s">
        <v>626</v>
      </c>
      <c r="Q299" s="221" t="s">
        <v>626</v>
      </c>
      <c r="R299" s="221" t="s">
        <v>1669</v>
      </c>
      <c r="S299" s="221" t="s">
        <v>2089</v>
      </c>
      <c r="T299" s="221">
        <v>0</v>
      </c>
      <c r="U299" s="290">
        <v>161000000</v>
      </c>
      <c r="V299" s="290">
        <v>43300000000000</v>
      </c>
      <c r="W299" s="221">
        <v>8380940</v>
      </c>
      <c r="X299" s="221">
        <v>0</v>
      </c>
      <c r="Y299" s="221" t="s">
        <v>626</v>
      </c>
      <c r="Z299" s="221" t="s">
        <v>626</v>
      </c>
    </row>
    <row r="300" spans="1:26" x14ac:dyDescent="0.25">
      <c r="A300" s="221" t="s">
        <v>1822</v>
      </c>
      <c r="B300" s="221" t="s">
        <v>219</v>
      </c>
      <c r="C300" s="221">
        <v>1022.55</v>
      </c>
      <c r="D300" s="221">
        <v>0</v>
      </c>
      <c r="E300" s="221" t="s">
        <v>620</v>
      </c>
      <c r="F300" s="221">
        <v>0.88</v>
      </c>
      <c r="G300" s="221">
        <v>0</v>
      </c>
      <c r="H300" s="221">
        <v>0</v>
      </c>
      <c r="I300" s="221">
        <v>0</v>
      </c>
      <c r="J300" s="221">
        <v>9.89</v>
      </c>
      <c r="K300" s="290">
        <v>126000000000</v>
      </c>
      <c r="L300" s="221" t="s">
        <v>621</v>
      </c>
      <c r="M300" s="221">
        <v>0</v>
      </c>
      <c r="N300" s="221">
        <v>0</v>
      </c>
      <c r="O300" s="221" t="s">
        <v>624</v>
      </c>
      <c r="P300" s="221" t="s">
        <v>626</v>
      </c>
      <c r="Q300" s="221" t="s">
        <v>626</v>
      </c>
      <c r="R300" s="221" t="s">
        <v>1669</v>
      </c>
      <c r="S300" s="221" t="s">
        <v>2089</v>
      </c>
      <c r="T300" s="221">
        <v>0</v>
      </c>
      <c r="U300" s="290">
        <v>124000000</v>
      </c>
      <c r="V300" s="290">
        <v>43300000000000</v>
      </c>
      <c r="W300" s="221">
        <v>8380940</v>
      </c>
      <c r="X300" s="221">
        <v>0</v>
      </c>
      <c r="Y300" s="221" t="s">
        <v>626</v>
      </c>
      <c r="Z300" s="221" t="s">
        <v>626</v>
      </c>
    </row>
    <row r="301" spans="1:26" x14ac:dyDescent="0.25">
      <c r="A301" s="221" t="s">
        <v>1795</v>
      </c>
      <c r="B301" s="221" t="s">
        <v>219</v>
      </c>
      <c r="C301" s="221">
        <v>1029.33</v>
      </c>
      <c r="D301" s="221">
        <v>0</v>
      </c>
      <c r="E301" s="221" t="s">
        <v>620</v>
      </c>
      <c r="F301" s="221">
        <v>0.66</v>
      </c>
      <c r="G301" s="221">
        <v>0</v>
      </c>
      <c r="H301" s="221">
        <v>0</v>
      </c>
      <c r="I301" s="221">
        <v>0</v>
      </c>
      <c r="J301" s="221">
        <v>7.64</v>
      </c>
      <c r="K301" s="290">
        <v>102000000000</v>
      </c>
      <c r="L301" s="221" t="s">
        <v>621</v>
      </c>
      <c r="M301" s="221">
        <v>0</v>
      </c>
      <c r="N301" s="221">
        <v>0</v>
      </c>
      <c r="O301" s="221" t="s">
        <v>624</v>
      </c>
      <c r="P301" s="221" t="s">
        <v>626</v>
      </c>
      <c r="Q301" s="221" t="s">
        <v>626</v>
      </c>
      <c r="R301" s="221" t="s">
        <v>1669</v>
      </c>
      <c r="S301" s="221" t="s">
        <v>1663</v>
      </c>
      <c r="T301" s="221">
        <v>0</v>
      </c>
      <c r="U301" s="290">
        <v>100000000</v>
      </c>
      <c r="V301" s="290">
        <v>43300000000000</v>
      </c>
      <c r="W301" s="221">
        <v>8380940</v>
      </c>
      <c r="X301" s="221">
        <v>0</v>
      </c>
      <c r="Y301" s="221" t="s">
        <v>626</v>
      </c>
      <c r="Z301" s="221" t="s">
        <v>626</v>
      </c>
    </row>
    <row r="302" spans="1:26" x14ac:dyDescent="0.25">
      <c r="A302" s="221" t="s">
        <v>1796</v>
      </c>
      <c r="B302" s="221" t="s">
        <v>219</v>
      </c>
      <c r="C302" s="221">
        <v>1048.7</v>
      </c>
      <c r="D302" s="221">
        <v>0</v>
      </c>
      <c r="E302" s="221" t="s">
        <v>620</v>
      </c>
      <c r="F302" s="221">
        <v>0.18</v>
      </c>
      <c r="G302" s="221">
        <v>0</v>
      </c>
      <c r="H302" s="221">
        <v>0</v>
      </c>
      <c r="I302" s="221">
        <v>0</v>
      </c>
      <c r="J302" s="221">
        <v>9.39</v>
      </c>
      <c r="K302" s="290">
        <v>107000000000</v>
      </c>
      <c r="L302" s="221" t="s">
        <v>621</v>
      </c>
      <c r="M302" s="221">
        <v>0</v>
      </c>
      <c r="N302" s="221">
        <v>0</v>
      </c>
      <c r="O302" s="221" t="s">
        <v>624</v>
      </c>
      <c r="P302" s="221" t="s">
        <v>626</v>
      </c>
      <c r="Q302" s="221" t="s">
        <v>626</v>
      </c>
      <c r="R302" s="221" t="s">
        <v>1669</v>
      </c>
      <c r="S302" s="221" t="s">
        <v>2089</v>
      </c>
      <c r="T302" s="221">
        <v>0</v>
      </c>
      <c r="U302" s="290">
        <v>101000000</v>
      </c>
      <c r="V302" s="290">
        <v>43300000000000</v>
      </c>
      <c r="W302" s="221">
        <v>8380940</v>
      </c>
      <c r="X302" s="221">
        <v>0</v>
      </c>
      <c r="Y302" s="221" t="s">
        <v>626</v>
      </c>
      <c r="Z302" s="221" t="s">
        <v>626</v>
      </c>
    </row>
    <row r="303" spans="1:26" x14ac:dyDescent="0.25">
      <c r="A303" s="221" t="s">
        <v>1904</v>
      </c>
      <c r="B303" s="221" t="s">
        <v>219</v>
      </c>
      <c r="C303" s="221">
        <v>1036.07</v>
      </c>
      <c r="D303" s="221">
        <v>0</v>
      </c>
      <c r="E303" s="221" t="s">
        <v>620</v>
      </c>
      <c r="F303" s="221">
        <v>0.32</v>
      </c>
      <c r="G303" s="221">
        <v>0</v>
      </c>
      <c r="H303" s="221">
        <v>0</v>
      </c>
      <c r="I303" s="221">
        <v>0</v>
      </c>
      <c r="J303" s="221">
        <v>8.77</v>
      </c>
      <c r="K303" s="290">
        <v>53700000000</v>
      </c>
      <c r="L303" s="221" t="s">
        <v>621</v>
      </c>
      <c r="M303" s="221">
        <v>0</v>
      </c>
      <c r="N303" s="221">
        <v>0</v>
      </c>
      <c r="O303" s="221" t="s">
        <v>624</v>
      </c>
      <c r="P303" s="221" t="s">
        <v>626</v>
      </c>
      <c r="Q303" s="221" t="s">
        <v>626</v>
      </c>
      <c r="R303" s="221" t="s">
        <v>1669</v>
      </c>
      <c r="S303" s="221" t="s">
        <v>1666</v>
      </c>
      <c r="T303" s="221">
        <v>0</v>
      </c>
      <c r="U303" s="221">
        <v>52009000</v>
      </c>
      <c r="V303" s="290">
        <v>43300000000000</v>
      </c>
      <c r="W303" s="221">
        <v>8380940</v>
      </c>
      <c r="X303" s="221">
        <v>0</v>
      </c>
      <c r="Y303" s="221" t="s">
        <v>626</v>
      </c>
      <c r="Z303" s="221" t="s">
        <v>626</v>
      </c>
    </row>
    <row r="304" spans="1:26" x14ac:dyDescent="0.25">
      <c r="A304" s="221" t="s">
        <v>1905</v>
      </c>
      <c r="B304" s="221" t="s">
        <v>219</v>
      </c>
      <c r="C304" s="221">
        <v>1033</v>
      </c>
      <c r="D304" s="221">
        <v>0</v>
      </c>
      <c r="E304" s="221" t="s">
        <v>620</v>
      </c>
      <c r="F304" s="221">
        <v>0.4</v>
      </c>
      <c r="G304" s="221">
        <v>0</v>
      </c>
      <c r="H304" s="221">
        <v>0</v>
      </c>
      <c r="I304" s="221">
        <v>0</v>
      </c>
      <c r="J304" s="221">
        <v>8.7799999999999994</v>
      </c>
      <c r="K304" s="290">
        <v>117000000000</v>
      </c>
      <c r="L304" s="221" t="s">
        <v>621</v>
      </c>
      <c r="M304" s="221">
        <v>0</v>
      </c>
      <c r="N304" s="221">
        <v>0</v>
      </c>
      <c r="O304" s="221" t="s">
        <v>624</v>
      </c>
      <c r="P304" s="221" t="s">
        <v>626</v>
      </c>
      <c r="Q304" s="221" t="s">
        <v>626</v>
      </c>
      <c r="R304" s="221" t="s">
        <v>1669</v>
      </c>
      <c r="S304" s="221" t="s">
        <v>1663</v>
      </c>
      <c r="T304" s="221">
        <v>0</v>
      </c>
      <c r="U304" s="290">
        <v>114000000</v>
      </c>
      <c r="V304" s="290">
        <v>43300000000000</v>
      </c>
      <c r="W304" s="221">
        <v>8380940</v>
      </c>
      <c r="X304" s="221">
        <v>0</v>
      </c>
      <c r="Y304" s="221" t="s">
        <v>626</v>
      </c>
      <c r="Z304" s="221" t="s">
        <v>626</v>
      </c>
    </row>
    <row r="305" spans="1:26" x14ac:dyDescent="0.25">
      <c r="A305" s="221" t="s">
        <v>1767</v>
      </c>
      <c r="B305" s="221" t="s">
        <v>219</v>
      </c>
      <c r="C305" s="221">
        <v>1005.273</v>
      </c>
      <c r="D305" s="221">
        <v>0</v>
      </c>
      <c r="E305" s="221" t="s">
        <v>620</v>
      </c>
      <c r="F305" s="221">
        <v>-7.11</v>
      </c>
      <c r="G305" s="221">
        <v>0</v>
      </c>
      <c r="H305" s="221">
        <v>0</v>
      </c>
      <c r="I305" s="221">
        <v>0</v>
      </c>
      <c r="J305" s="221">
        <v>1.48</v>
      </c>
      <c r="K305" s="290">
        <v>409000000000</v>
      </c>
      <c r="L305" s="221" t="s">
        <v>621</v>
      </c>
      <c r="M305" s="221">
        <v>0</v>
      </c>
      <c r="N305" s="221">
        <v>0</v>
      </c>
      <c r="O305" s="221" t="s">
        <v>624</v>
      </c>
      <c r="P305" s="221" t="s">
        <v>626</v>
      </c>
      <c r="Q305" s="221" t="s">
        <v>626</v>
      </c>
      <c r="R305" s="221" t="s">
        <v>1669</v>
      </c>
      <c r="S305" s="221" t="s">
        <v>2092</v>
      </c>
      <c r="T305" s="221">
        <v>0</v>
      </c>
      <c r="U305" s="290">
        <v>410000000</v>
      </c>
      <c r="V305" s="290">
        <v>43300000000000</v>
      </c>
      <c r="W305" s="221">
        <v>8380940</v>
      </c>
      <c r="X305" s="221">
        <v>0</v>
      </c>
      <c r="Y305" s="221" t="s">
        <v>626</v>
      </c>
      <c r="Z305" s="221" t="s">
        <v>626</v>
      </c>
    </row>
    <row r="306" spans="1:26" x14ac:dyDescent="0.25">
      <c r="A306" s="221" t="s">
        <v>1797</v>
      </c>
      <c r="B306" s="221" t="s">
        <v>219</v>
      </c>
      <c r="C306" s="221">
        <v>1006.25</v>
      </c>
      <c r="D306" s="221">
        <v>0</v>
      </c>
      <c r="E306" s="221" t="s">
        <v>620</v>
      </c>
      <c r="F306" s="221">
        <v>0.77</v>
      </c>
      <c r="G306" s="221">
        <v>0</v>
      </c>
      <c r="H306" s="221">
        <v>0</v>
      </c>
      <c r="I306" s="221">
        <v>0</v>
      </c>
      <c r="J306" s="221">
        <v>8.26</v>
      </c>
      <c r="K306" s="290">
        <v>127000000000</v>
      </c>
      <c r="L306" s="221" t="s">
        <v>621</v>
      </c>
      <c r="M306" s="221">
        <v>0</v>
      </c>
      <c r="N306" s="221">
        <v>0</v>
      </c>
      <c r="O306" s="221" t="s">
        <v>624</v>
      </c>
      <c r="P306" s="221" t="s">
        <v>626</v>
      </c>
      <c r="Q306" s="221" t="s">
        <v>626</v>
      </c>
      <c r="R306" s="221" t="s">
        <v>1669</v>
      </c>
      <c r="S306" s="221" t="s">
        <v>2089</v>
      </c>
      <c r="T306" s="221">
        <v>0</v>
      </c>
      <c r="U306" s="290">
        <v>125000000</v>
      </c>
      <c r="V306" s="290">
        <v>43300000000000</v>
      </c>
      <c r="W306" s="221">
        <v>8380940</v>
      </c>
      <c r="X306" s="221">
        <v>0</v>
      </c>
      <c r="Y306" s="221" t="s">
        <v>626</v>
      </c>
      <c r="Z306" s="221" t="s">
        <v>626</v>
      </c>
    </row>
    <row r="307" spans="1:26" x14ac:dyDescent="0.25">
      <c r="A307" s="221" t="s">
        <v>1722</v>
      </c>
      <c r="B307" s="221" t="s">
        <v>219</v>
      </c>
      <c r="C307" s="221">
        <v>1003.33</v>
      </c>
      <c r="D307" s="221">
        <v>0</v>
      </c>
      <c r="E307" s="221" t="s">
        <v>620</v>
      </c>
      <c r="F307" s="221">
        <v>0.87</v>
      </c>
      <c r="G307" s="221">
        <v>0</v>
      </c>
      <c r="H307" s="221">
        <v>0</v>
      </c>
      <c r="I307" s="221">
        <v>0</v>
      </c>
      <c r="J307" s="221">
        <v>9.49</v>
      </c>
      <c r="K307" s="290">
        <v>79900000000</v>
      </c>
      <c r="L307" s="221" t="s">
        <v>621</v>
      </c>
      <c r="M307" s="221">
        <v>0</v>
      </c>
      <c r="N307" s="221">
        <v>0</v>
      </c>
      <c r="O307" s="221" t="s">
        <v>624</v>
      </c>
      <c r="P307" s="221" t="s">
        <v>626</v>
      </c>
      <c r="Q307" s="221" t="s">
        <v>626</v>
      </c>
      <c r="R307" s="221" t="s">
        <v>1669</v>
      </c>
      <c r="S307" s="221" t="s">
        <v>2089</v>
      </c>
      <c r="T307" s="221">
        <v>0</v>
      </c>
      <c r="U307" s="221">
        <v>79047000</v>
      </c>
      <c r="V307" s="290">
        <v>43300000000000</v>
      </c>
      <c r="W307" s="221">
        <v>8380940</v>
      </c>
      <c r="X307" s="221">
        <v>0</v>
      </c>
      <c r="Y307" s="221" t="s">
        <v>626</v>
      </c>
      <c r="Z307" s="221" t="s">
        <v>626</v>
      </c>
    </row>
    <row r="308" spans="1:26" x14ac:dyDescent="0.25">
      <c r="A308" s="221" t="s">
        <v>1723</v>
      </c>
      <c r="B308" s="221" t="s">
        <v>219</v>
      </c>
      <c r="C308" s="221">
        <v>1017.12</v>
      </c>
      <c r="D308" s="221">
        <v>0</v>
      </c>
      <c r="E308" s="221" t="s">
        <v>620</v>
      </c>
      <c r="F308" s="221">
        <v>0.3</v>
      </c>
      <c r="G308" s="221">
        <v>0</v>
      </c>
      <c r="H308" s="221">
        <v>0</v>
      </c>
      <c r="I308" s="221">
        <v>0</v>
      </c>
      <c r="J308" s="221">
        <v>9.0399999999999991</v>
      </c>
      <c r="K308" s="290">
        <v>267000000000</v>
      </c>
      <c r="L308" s="221" t="s">
        <v>621</v>
      </c>
      <c r="M308" s="221">
        <v>0</v>
      </c>
      <c r="N308" s="221">
        <v>0</v>
      </c>
      <c r="O308" s="221" t="s">
        <v>624</v>
      </c>
      <c r="P308" s="221" t="s">
        <v>626</v>
      </c>
      <c r="Q308" s="221" t="s">
        <v>626</v>
      </c>
      <c r="R308" s="221" t="s">
        <v>1669</v>
      </c>
      <c r="S308" s="221" t="s">
        <v>2089</v>
      </c>
      <c r="T308" s="221">
        <v>0</v>
      </c>
      <c r="U308" s="290">
        <v>263000000</v>
      </c>
      <c r="V308" s="290">
        <v>43300000000000</v>
      </c>
      <c r="W308" s="221">
        <v>8380940</v>
      </c>
      <c r="X308" s="221">
        <v>0</v>
      </c>
      <c r="Y308" s="221" t="s">
        <v>626</v>
      </c>
      <c r="Z308" s="221" t="s">
        <v>626</v>
      </c>
    </row>
    <row r="309" spans="1:26" x14ac:dyDescent="0.25">
      <c r="A309" s="221" t="s">
        <v>1798</v>
      </c>
      <c r="B309" s="221" t="s">
        <v>219</v>
      </c>
      <c r="C309" s="221">
        <v>1010.51</v>
      </c>
      <c r="D309" s="221">
        <v>0</v>
      </c>
      <c r="E309" s="221" t="s">
        <v>620</v>
      </c>
      <c r="F309" s="221">
        <v>0.22</v>
      </c>
      <c r="G309" s="221">
        <v>0</v>
      </c>
      <c r="H309" s="221">
        <v>0</v>
      </c>
      <c r="I309" s="221">
        <v>0</v>
      </c>
      <c r="J309" s="221">
        <v>8.67</v>
      </c>
      <c r="K309" s="290">
        <v>120000000000</v>
      </c>
      <c r="L309" s="221" t="s">
        <v>621</v>
      </c>
      <c r="M309" s="221">
        <v>0</v>
      </c>
      <c r="N309" s="221">
        <v>0</v>
      </c>
      <c r="O309" s="221" t="s">
        <v>624</v>
      </c>
      <c r="P309" s="221" t="s">
        <v>626</v>
      </c>
      <c r="Q309" s="221" t="s">
        <v>626</v>
      </c>
      <c r="R309" s="221" t="s">
        <v>1669</v>
      </c>
      <c r="S309" s="221" t="s">
        <v>1663</v>
      </c>
      <c r="T309" s="221">
        <v>0</v>
      </c>
      <c r="U309" s="290">
        <v>117000000</v>
      </c>
      <c r="V309" s="290">
        <v>43300000000000</v>
      </c>
      <c r="W309" s="221">
        <v>8380940</v>
      </c>
      <c r="X309" s="221">
        <v>0</v>
      </c>
      <c r="Y309" s="221" t="s">
        <v>626</v>
      </c>
      <c r="Z309" s="221" t="s">
        <v>626</v>
      </c>
    </row>
    <row r="310" spans="1:26" x14ac:dyDescent="0.25">
      <c r="A310" s="221" t="s">
        <v>1823</v>
      </c>
      <c r="B310" s="221" t="s">
        <v>219</v>
      </c>
      <c r="C310" s="221">
        <v>1028.395</v>
      </c>
      <c r="D310" s="221">
        <v>0</v>
      </c>
      <c r="E310" s="221" t="s">
        <v>620</v>
      </c>
      <c r="F310" s="221">
        <v>0.85</v>
      </c>
      <c r="G310" s="221">
        <v>0</v>
      </c>
      <c r="H310" s="221">
        <v>0</v>
      </c>
      <c r="I310" s="221">
        <v>0</v>
      </c>
      <c r="J310" s="221">
        <v>2.06</v>
      </c>
      <c r="K310" s="290">
        <v>241000000000</v>
      </c>
      <c r="L310" s="221" t="s">
        <v>621</v>
      </c>
      <c r="M310" s="221">
        <v>0</v>
      </c>
      <c r="N310" s="221">
        <v>0</v>
      </c>
      <c r="O310" s="221" t="s">
        <v>624</v>
      </c>
      <c r="P310" s="221" t="s">
        <v>626</v>
      </c>
      <c r="Q310" s="221" t="s">
        <v>626</v>
      </c>
      <c r="R310" s="221" t="s">
        <v>1669</v>
      </c>
      <c r="S310" s="221" t="s">
        <v>2092</v>
      </c>
      <c r="T310" s="221">
        <v>0</v>
      </c>
      <c r="U310" s="290">
        <v>236000000</v>
      </c>
      <c r="V310" s="290">
        <v>43300000000000</v>
      </c>
      <c r="W310" s="221">
        <v>8380940</v>
      </c>
      <c r="X310" s="221">
        <v>0</v>
      </c>
      <c r="Y310" s="221" t="s">
        <v>626</v>
      </c>
      <c r="Z310" s="221" t="s">
        <v>626</v>
      </c>
    </row>
    <row r="311" spans="1:26" x14ac:dyDescent="0.25">
      <c r="A311" s="221" t="s">
        <v>2473</v>
      </c>
      <c r="B311" s="221" t="s">
        <v>219</v>
      </c>
      <c r="C311" s="221">
        <v>1158.54</v>
      </c>
      <c r="D311" s="221">
        <v>-1.5768</v>
      </c>
      <c r="E311" s="221" t="s">
        <v>620</v>
      </c>
      <c r="F311" s="221">
        <v>1.3569</v>
      </c>
      <c r="G311" s="221">
        <v>11.227</v>
      </c>
      <c r="H311" s="221">
        <v>0</v>
      </c>
      <c r="I311" s="221">
        <v>0</v>
      </c>
      <c r="J311" s="221">
        <v>0</v>
      </c>
      <c r="K311" s="290">
        <v>58000000000</v>
      </c>
      <c r="L311" s="221" t="s">
        <v>621</v>
      </c>
      <c r="M311" s="221">
        <v>0</v>
      </c>
      <c r="N311" s="221">
        <v>0</v>
      </c>
      <c r="O311" s="221" t="s">
        <v>624</v>
      </c>
      <c r="P311" s="221" t="s">
        <v>626</v>
      </c>
      <c r="Q311" s="221" t="s">
        <v>626</v>
      </c>
      <c r="R311" s="221" t="s">
        <v>1665</v>
      </c>
      <c r="S311" s="221" t="s">
        <v>2089</v>
      </c>
      <c r="T311" s="221">
        <v>1.3569</v>
      </c>
      <c r="U311" s="221">
        <v>50778239</v>
      </c>
      <c r="V311" s="290">
        <v>43300000000000</v>
      </c>
      <c r="W311" s="221">
        <v>8380940</v>
      </c>
      <c r="X311" s="221">
        <v>-0.96679999999999999</v>
      </c>
      <c r="Y311" s="221" t="s">
        <v>626</v>
      </c>
      <c r="Z311" s="221" t="s">
        <v>626</v>
      </c>
    </row>
    <row r="312" spans="1:26" x14ac:dyDescent="0.25">
      <c r="A312" s="221" t="s">
        <v>1468</v>
      </c>
      <c r="B312" s="221" t="s">
        <v>219</v>
      </c>
      <c r="C312" s="221">
        <v>955.84540000000004</v>
      </c>
      <c r="D312" s="221">
        <v>-2.2452999999999999</v>
      </c>
      <c r="E312" s="221" t="s">
        <v>620</v>
      </c>
      <c r="F312" s="221">
        <v>2.3224</v>
      </c>
      <c r="G312" s="221">
        <v>14.6189</v>
      </c>
      <c r="H312" s="221">
        <v>-5.0289000000000001</v>
      </c>
      <c r="I312" s="221">
        <v>-15.989100000000001</v>
      </c>
      <c r="J312" s="221">
        <v>-16.406199999999998</v>
      </c>
      <c r="K312" s="290">
        <v>1780000000000</v>
      </c>
      <c r="L312" s="221" t="s">
        <v>621</v>
      </c>
      <c r="M312" s="221">
        <v>0</v>
      </c>
      <c r="N312" s="221">
        <v>0</v>
      </c>
      <c r="O312" s="221" t="s">
        <v>624</v>
      </c>
      <c r="P312" s="221" t="s">
        <v>630</v>
      </c>
      <c r="Q312" s="221" t="s">
        <v>651</v>
      </c>
      <c r="R312" s="221" t="s">
        <v>1667</v>
      </c>
      <c r="S312" s="221" t="s">
        <v>2092</v>
      </c>
      <c r="T312" s="221">
        <v>2.3224</v>
      </c>
      <c r="U312" s="290">
        <v>1910000000</v>
      </c>
      <c r="V312" s="290">
        <v>43300000000000</v>
      </c>
      <c r="W312" s="221">
        <v>8380940</v>
      </c>
      <c r="X312" s="221">
        <v>-1.1113</v>
      </c>
      <c r="Y312" s="221" t="s">
        <v>626</v>
      </c>
      <c r="Z312" s="221" t="s">
        <v>626</v>
      </c>
    </row>
    <row r="313" spans="1:26" x14ac:dyDescent="0.25">
      <c r="A313" s="221" t="s">
        <v>2191</v>
      </c>
      <c r="B313" s="221" t="s">
        <v>219</v>
      </c>
      <c r="C313" s="221">
        <v>821.37</v>
      </c>
      <c r="D313" s="221">
        <v>-1.6488</v>
      </c>
      <c r="E313" s="221" t="s">
        <v>620</v>
      </c>
      <c r="F313" s="221">
        <v>1.9234</v>
      </c>
      <c r="G313" s="221">
        <v>14.303000000000001</v>
      </c>
      <c r="H313" s="221">
        <v>-7.0102000000000002</v>
      </c>
      <c r="I313" s="221">
        <v>-18.906700000000001</v>
      </c>
      <c r="J313" s="221">
        <v>0</v>
      </c>
      <c r="K313" s="290">
        <v>8870000000</v>
      </c>
      <c r="L313" s="221" t="s">
        <v>621</v>
      </c>
      <c r="M313" s="221">
        <v>0</v>
      </c>
      <c r="N313" s="221">
        <v>0</v>
      </c>
      <c r="O313" s="221" t="s">
        <v>624</v>
      </c>
      <c r="P313" s="221" t="s">
        <v>2012</v>
      </c>
      <c r="Q313" s="221" t="s">
        <v>626</v>
      </c>
      <c r="R313" s="221" t="s">
        <v>1667</v>
      </c>
      <c r="S313" s="221" t="s">
        <v>2089</v>
      </c>
      <c r="T313" s="221">
        <v>1.9234</v>
      </c>
      <c r="U313" s="221">
        <v>11001336</v>
      </c>
      <c r="V313" s="290">
        <v>43300000000000</v>
      </c>
      <c r="W313" s="221">
        <v>8380940</v>
      </c>
      <c r="X313" s="221">
        <v>-0.22470000000000001</v>
      </c>
      <c r="Y313" s="221" t="s">
        <v>626</v>
      </c>
      <c r="Z313" s="221" t="s">
        <v>626</v>
      </c>
    </row>
    <row r="314" spans="1:26" x14ac:dyDescent="0.25">
      <c r="A314" s="221" t="s">
        <v>1395</v>
      </c>
      <c r="B314" s="221" t="s">
        <v>219</v>
      </c>
      <c r="C314" s="221">
        <v>973.41160000000002</v>
      </c>
      <c r="D314" s="221">
        <v>-2.2448999999999999</v>
      </c>
      <c r="E314" s="221" t="s">
        <v>620</v>
      </c>
      <c r="F314" s="221">
        <v>2.3216000000000001</v>
      </c>
      <c r="G314" s="221">
        <v>14.614699999999999</v>
      </c>
      <c r="H314" s="221">
        <v>-5.0430000000000001</v>
      </c>
      <c r="I314" s="221">
        <v>-15.9635</v>
      </c>
      <c r="J314" s="221">
        <v>-16.381799999999998</v>
      </c>
      <c r="K314" s="290">
        <v>1650000000000</v>
      </c>
      <c r="L314" s="221" t="s">
        <v>621</v>
      </c>
      <c r="M314" s="221">
        <v>-4.1980000000000004</v>
      </c>
      <c r="N314" s="221">
        <v>0</v>
      </c>
      <c r="O314" s="221" t="s">
        <v>624</v>
      </c>
      <c r="P314" s="221" t="s">
        <v>630</v>
      </c>
      <c r="Q314" s="221" t="s">
        <v>632</v>
      </c>
      <c r="R314" s="221" t="s">
        <v>1667</v>
      </c>
      <c r="S314" s="221" t="s">
        <v>2092</v>
      </c>
      <c r="T314" s="221">
        <v>2.3216000000000001</v>
      </c>
      <c r="U314" s="290">
        <v>1740000000</v>
      </c>
      <c r="V314" s="290">
        <v>43300000000000</v>
      </c>
      <c r="W314" s="221">
        <v>8380940</v>
      </c>
      <c r="X314" s="221">
        <v>-1.1102000000000001</v>
      </c>
      <c r="Y314" s="221" t="s">
        <v>626</v>
      </c>
      <c r="Z314" s="221" t="s">
        <v>626</v>
      </c>
    </row>
    <row r="315" spans="1:26" x14ac:dyDescent="0.25">
      <c r="A315" s="221" t="s">
        <v>1691</v>
      </c>
      <c r="B315" s="221" t="s">
        <v>219</v>
      </c>
      <c r="C315" s="221">
        <v>409.7319</v>
      </c>
      <c r="D315" s="221">
        <v>-2.3974000000000002</v>
      </c>
      <c r="E315" s="221" t="s">
        <v>620</v>
      </c>
      <c r="F315" s="221">
        <v>2.6084000000000001</v>
      </c>
      <c r="G315" s="221">
        <v>14.9383</v>
      </c>
      <c r="H315" s="221">
        <v>-4.3597999999999999</v>
      </c>
      <c r="I315" s="221">
        <v>-16.374199999999998</v>
      </c>
      <c r="J315" s="221">
        <v>-17.373699999999999</v>
      </c>
      <c r="K315" s="290">
        <v>543000000000</v>
      </c>
      <c r="L315" s="221" t="s">
        <v>621</v>
      </c>
      <c r="M315" s="221">
        <v>0</v>
      </c>
      <c r="N315" s="221">
        <v>0</v>
      </c>
      <c r="O315" s="221" t="s">
        <v>624</v>
      </c>
      <c r="P315" s="221" t="s">
        <v>626</v>
      </c>
      <c r="Q315" s="221" t="s">
        <v>626</v>
      </c>
      <c r="R315" s="221" t="s">
        <v>1670</v>
      </c>
      <c r="S315" s="221" t="s">
        <v>2091</v>
      </c>
      <c r="T315" s="221">
        <v>2.6084000000000001</v>
      </c>
      <c r="U315" s="290">
        <v>1360000000</v>
      </c>
      <c r="V315" s="290">
        <v>43300000000000</v>
      </c>
      <c r="W315" s="221">
        <v>8380940</v>
      </c>
      <c r="X315" s="221">
        <v>-1.137</v>
      </c>
      <c r="Y315" s="221" t="s">
        <v>626</v>
      </c>
      <c r="Z315" s="221" t="s">
        <v>626</v>
      </c>
    </row>
    <row r="316" spans="1:26" x14ac:dyDescent="0.25">
      <c r="A316" s="221" t="s">
        <v>1983</v>
      </c>
      <c r="B316" s="221" t="s">
        <v>219</v>
      </c>
      <c r="C316" s="221">
        <v>345.63810000000001</v>
      </c>
      <c r="D316" s="221">
        <v>-3.0379999999999998</v>
      </c>
      <c r="E316" s="221" t="s">
        <v>620</v>
      </c>
      <c r="F316" s="221">
        <v>2.5482</v>
      </c>
      <c r="G316" s="221">
        <v>16.524000000000001</v>
      </c>
      <c r="H316" s="221">
        <v>-4.8361000000000001</v>
      </c>
      <c r="I316" s="221">
        <v>-14.910600000000001</v>
      </c>
      <c r="J316" s="221">
        <v>-14.781499999999999</v>
      </c>
      <c r="K316" s="290">
        <v>383000000000</v>
      </c>
      <c r="L316" s="221" t="s">
        <v>621</v>
      </c>
      <c r="M316" s="221">
        <v>0</v>
      </c>
      <c r="N316" s="221">
        <v>0</v>
      </c>
      <c r="O316" s="221" t="s">
        <v>624</v>
      </c>
      <c r="P316" s="221" t="s">
        <v>626</v>
      </c>
      <c r="Q316" s="221" t="s">
        <v>626</v>
      </c>
      <c r="R316" s="221" t="s">
        <v>1670</v>
      </c>
      <c r="S316" s="221" t="s">
        <v>2091</v>
      </c>
      <c r="T316" s="221">
        <v>2.5482</v>
      </c>
      <c r="U316" s="290">
        <v>1140000000</v>
      </c>
      <c r="V316" s="290">
        <v>43300000000000</v>
      </c>
      <c r="W316" s="221">
        <v>8380940</v>
      </c>
      <c r="X316" s="221">
        <v>-1.2996000000000001</v>
      </c>
      <c r="Y316" s="221" t="s">
        <v>626</v>
      </c>
      <c r="Z316" s="221" t="s">
        <v>626</v>
      </c>
    </row>
    <row r="317" spans="1:26" x14ac:dyDescent="0.25">
      <c r="A317" s="221" t="s">
        <v>704</v>
      </c>
      <c r="B317" s="221" t="s">
        <v>219</v>
      </c>
      <c r="C317" s="221">
        <v>1.2563</v>
      </c>
      <c r="D317" s="221">
        <v>7.9699999999999993E-2</v>
      </c>
      <c r="E317" s="221" t="s">
        <v>636</v>
      </c>
      <c r="F317" s="221">
        <v>0.87519999999999998</v>
      </c>
      <c r="G317" s="221">
        <v>5.8292999999999999</v>
      </c>
      <c r="H317" s="221">
        <v>-2.1648999999999998</v>
      </c>
      <c r="I317" s="221">
        <v>-4.9409999999999998</v>
      </c>
      <c r="J317" s="221">
        <v>-4.2308000000000003</v>
      </c>
      <c r="K317" s="221">
        <v>8380940</v>
      </c>
      <c r="L317" s="221" t="s">
        <v>621</v>
      </c>
      <c r="M317" s="221">
        <v>4.5087999999999999</v>
      </c>
      <c r="N317" s="221">
        <v>21.616700000000002</v>
      </c>
      <c r="O317" s="221" t="s">
        <v>624</v>
      </c>
      <c r="P317" s="221" t="s">
        <v>626</v>
      </c>
      <c r="Q317" s="221" t="s">
        <v>626</v>
      </c>
      <c r="R317" s="221" t="s">
        <v>1665</v>
      </c>
      <c r="S317" s="221" t="s">
        <v>2089</v>
      </c>
      <c r="T317" s="221">
        <v>0.87519999999999998</v>
      </c>
      <c r="U317" s="221">
        <v>6729120</v>
      </c>
      <c r="V317" s="290">
        <v>43300000000000</v>
      </c>
      <c r="W317" s="221">
        <v>8380940</v>
      </c>
      <c r="X317" s="221">
        <v>-0.2303</v>
      </c>
      <c r="Y317" s="221" t="s">
        <v>626</v>
      </c>
      <c r="Z317" s="221" t="s">
        <v>626</v>
      </c>
    </row>
    <row r="318" spans="1:26" x14ac:dyDescent="0.25">
      <c r="A318" s="221" t="s">
        <v>2151</v>
      </c>
      <c r="B318" s="221" t="s">
        <v>2152</v>
      </c>
      <c r="C318" s="221">
        <v>436.78039999999999</v>
      </c>
      <c r="D318" s="221">
        <v>-0.20799999999999999</v>
      </c>
      <c r="E318" s="221" t="s">
        <v>620</v>
      </c>
      <c r="F318" s="221">
        <v>-1.7299999999999999E-2</v>
      </c>
      <c r="G318" s="221">
        <v>-9.4427000000000003</v>
      </c>
      <c r="H318" s="221">
        <v>-44.530200000000001</v>
      </c>
      <c r="I318" s="221">
        <v>-55.439599999999999</v>
      </c>
      <c r="J318" s="221">
        <v>-56.665999999999997</v>
      </c>
      <c r="K318" s="290">
        <v>2570000000</v>
      </c>
      <c r="L318" s="221" t="s">
        <v>621</v>
      </c>
      <c r="M318" s="221">
        <v>0</v>
      </c>
      <c r="N318" s="221">
        <v>0</v>
      </c>
      <c r="O318" s="221" t="s">
        <v>624</v>
      </c>
      <c r="P318" s="221" t="s">
        <v>2012</v>
      </c>
      <c r="Q318" s="221" t="s">
        <v>2012</v>
      </c>
      <c r="R318" s="221" t="s">
        <v>1665</v>
      </c>
      <c r="S318" s="221" t="s">
        <v>1672</v>
      </c>
      <c r="T318" s="221">
        <v>-1.7299999999999999E-2</v>
      </c>
      <c r="U318" s="221">
        <v>5876207</v>
      </c>
      <c r="V318" s="290">
        <v>18400000000</v>
      </c>
      <c r="W318" s="221">
        <v>0</v>
      </c>
      <c r="X318" s="221">
        <v>-0.60870000000000002</v>
      </c>
      <c r="Y318" s="221" t="s">
        <v>626</v>
      </c>
      <c r="Z318" s="221" t="s">
        <v>626</v>
      </c>
    </row>
    <row r="319" spans="1:26" x14ac:dyDescent="0.25">
      <c r="A319" s="221" t="s">
        <v>2153</v>
      </c>
      <c r="B319" s="221" t="s">
        <v>2152</v>
      </c>
      <c r="C319" s="221">
        <v>405.85230000000001</v>
      </c>
      <c r="D319" s="221">
        <v>-0.59499999999999997</v>
      </c>
      <c r="E319" s="221" t="s">
        <v>620</v>
      </c>
      <c r="F319" s="221">
        <v>-8.5800000000000001E-2</v>
      </c>
      <c r="G319" s="221">
        <v>-15.7523</v>
      </c>
      <c r="H319" s="221">
        <v>-44.683500000000002</v>
      </c>
      <c r="I319" s="221">
        <v>-57.493899999999996</v>
      </c>
      <c r="J319" s="221">
        <v>-60.202300000000001</v>
      </c>
      <c r="K319" s="290">
        <v>15800000000</v>
      </c>
      <c r="L319" s="221" t="s">
        <v>621</v>
      </c>
      <c r="M319" s="221">
        <v>0</v>
      </c>
      <c r="N319" s="221">
        <v>0</v>
      </c>
      <c r="O319" s="221" t="s">
        <v>624</v>
      </c>
      <c r="P319" s="221" t="s">
        <v>634</v>
      </c>
      <c r="Q319" s="221" t="s">
        <v>625</v>
      </c>
      <c r="R319" s="221" t="s">
        <v>1667</v>
      </c>
      <c r="S319" s="221" t="s">
        <v>1672</v>
      </c>
      <c r="T319" s="221">
        <v>-8.5800000000000001E-2</v>
      </c>
      <c r="U319" s="221">
        <v>38966912</v>
      </c>
      <c r="V319" s="290">
        <v>18400000000</v>
      </c>
      <c r="W319" s="221">
        <v>0</v>
      </c>
      <c r="X319" s="221">
        <v>-1.7585999999999999</v>
      </c>
      <c r="Y319" s="221" t="s">
        <v>626</v>
      </c>
      <c r="Z319" s="221" t="s">
        <v>626</v>
      </c>
    </row>
    <row r="320" spans="1:26" x14ac:dyDescent="0.25">
      <c r="A320" s="221" t="s">
        <v>649</v>
      </c>
      <c r="B320" s="221" t="s">
        <v>650</v>
      </c>
      <c r="C320" s="221">
        <v>925.77089999999998</v>
      </c>
      <c r="D320" s="221">
        <v>-2.6335999999999999</v>
      </c>
      <c r="E320" s="221" t="s">
        <v>620</v>
      </c>
      <c r="F320" s="221">
        <v>1.7885</v>
      </c>
      <c r="G320" s="221">
        <v>13.8644</v>
      </c>
      <c r="H320" s="221">
        <v>-5.6795</v>
      </c>
      <c r="I320" s="221">
        <v>-17.001899999999999</v>
      </c>
      <c r="J320" s="221">
        <v>-17.960100000000001</v>
      </c>
      <c r="K320" s="290">
        <v>1200000000000</v>
      </c>
      <c r="L320" s="221" t="s">
        <v>621</v>
      </c>
      <c r="M320" s="221">
        <v>-19.22</v>
      </c>
      <c r="N320" s="221">
        <v>-3.8894000000000002</v>
      </c>
      <c r="O320" s="221" t="s">
        <v>624</v>
      </c>
      <c r="P320" s="221" t="s">
        <v>630</v>
      </c>
      <c r="Q320" s="221" t="s">
        <v>627</v>
      </c>
      <c r="R320" s="221" t="s">
        <v>1667</v>
      </c>
      <c r="S320" s="221" t="s">
        <v>1692</v>
      </c>
      <c r="T320" s="221">
        <v>1.7885</v>
      </c>
      <c r="U320" s="290">
        <v>1320000000</v>
      </c>
      <c r="V320" s="290">
        <v>22200000000000</v>
      </c>
      <c r="W320" s="221">
        <v>0</v>
      </c>
      <c r="X320" s="221">
        <v>-1.425</v>
      </c>
      <c r="Y320" s="221" t="s">
        <v>630</v>
      </c>
      <c r="Z320" s="221" t="s">
        <v>630</v>
      </c>
    </row>
    <row r="321" spans="1:26" x14ac:dyDescent="0.25">
      <c r="A321" s="221" t="s">
        <v>652</v>
      </c>
      <c r="B321" s="221" t="s">
        <v>650</v>
      </c>
      <c r="C321" s="221">
        <v>1277</v>
      </c>
      <c r="D321" s="221">
        <v>-1.3366</v>
      </c>
      <c r="E321" s="221" t="s">
        <v>620</v>
      </c>
      <c r="F321" s="221">
        <v>0.11840000000000001</v>
      </c>
      <c r="G321" s="221">
        <v>8.8124000000000002</v>
      </c>
      <c r="H321" s="221">
        <v>-1.8597999999999999</v>
      </c>
      <c r="I321" s="221">
        <v>-8.5236999999999998</v>
      </c>
      <c r="J321" s="221">
        <v>-10.7904</v>
      </c>
      <c r="K321" s="290">
        <v>5970000000</v>
      </c>
      <c r="L321" s="221" t="s">
        <v>621</v>
      </c>
      <c r="M321" s="221">
        <v>-15.527200000000001</v>
      </c>
      <c r="N321" s="221">
        <v>21.9617</v>
      </c>
      <c r="O321" s="221" t="s">
        <v>624</v>
      </c>
      <c r="P321" s="221" t="s">
        <v>2012</v>
      </c>
      <c r="Q321" s="221" t="s">
        <v>2012</v>
      </c>
      <c r="R321" s="221" t="s">
        <v>1665</v>
      </c>
      <c r="S321" s="221" t="s">
        <v>1666</v>
      </c>
      <c r="T321" s="221">
        <v>0.11840000000000001</v>
      </c>
      <c r="U321" s="221">
        <v>4678468</v>
      </c>
      <c r="V321" s="290">
        <v>22200000000000</v>
      </c>
      <c r="W321" s="221">
        <v>0</v>
      </c>
      <c r="X321" s="221">
        <v>-1.1304000000000001</v>
      </c>
      <c r="Y321" s="221" t="s">
        <v>2012</v>
      </c>
      <c r="Z321" s="221" t="s">
        <v>2012</v>
      </c>
    </row>
    <row r="322" spans="1:26" x14ac:dyDescent="0.25">
      <c r="A322" s="221" t="s">
        <v>1225</v>
      </c>
      <c r="B322" s="221" t="s">
        <v>650</v>
      </c>
      <c r="C322" s="221">
        <v>1218.6289999999999</v>
      </c>
      <c r="D322" s="221">
        <v>-2.9700000000000001E-2</v>
      </c>
      <c r="E322" s="221" t="s">
        <v>620</v>
      </c>
      <c r="F322" s="221">
        <v>-0.18529999999999999</v>
      </c>
      <c r="G322" s="221">
        <v>1.5004</v>
      </c>
      <c r="H322" s="221">
        <v>-0.49130000000000001</v>
      </c>
      <c r="I322" s="221">
        <v>0.53869999999999996</v>
      </c>
      <c r="J322" s="221">
        <v>1.2079</v>
      </c>
      <c r="K322" s="290">
        <v>73700000000</v>
      </c>
      <c r="L322" s="221" t="s">
        <v>621</v>
      </c>
      <c r="M322" s="221">
        <v>12.344200000000001</v>
      </c>
      <c r="N322" s="221">
        <v>0</v>
      </c>
      <c r="O322" s="221" t="s">
        <v>624</v>
      </c>
      <c r="P322" s="221" t="s">
        <v>625</v>
      </c>
      <c r="Q322" s="221" t="s">
        <v>625</v>
      </c>
      <c r="R322" s="221" t="s">
        <v>1662</v>
      </c>
      <c r="S322" s="221" t="s">
        <v>1671</v>
      </c>
      <c r="T322" s="221">
        <v>-0.18529999999999999</v>
      </c>
      <c r="U322" s="221">
        <v>60395643</v>
      </c>
      <c r="V322" s="290">
        <v>22200000000000</v>
      </c>
      <c r="W322" s="221">
        <v>0</v>
      </c>
      <c r="X322" s="221">
        <v>-0.56079999999999997</v>
      </c>
      <c r="Y322" s="221" t="s">
        <v>625</v>
      </c>
      <c r="Z322" s="221" t="s">
        <v>626</v>
      </c>
    </row>
    <row r="323" spans="1:26" x14ac:dyDescent="0.25">
      <c r="A323" s="221" t="s">
        <v>2641</v>
      </c>
      <c r="B323" s="221" t="s">
        <v>650</v>
      </c>
      <c r="C323" s="221">
        <v>1001.309</v>
      </c>
      <c r="D323" s="221">
        <v>0</v>
      </c>
      <c r="E323" s="221" t="s">
        <v>620</v>
      </c>
      <c r="F323" s="221">
        <v>0</v>
      </c>
      <c r="G323" s="221">
        <v>0</v>
      </c>
      <c r="H323" s="221">
        <v>0</v>
      </c>
      <c r="I323" s="221">
        <v>0</v>
      </c>
      <c r="J323" s="221">
        <v>0</v>
      </c>
      <c r="K323" s="221">
        <v>0</v>
      </c>
      <c r="L323" s="221" t="s">
        <v>621</v>
      </c>
      <c r="M323" s="221">
        <v>0</v>
      </c>
      <c r="N323" s="221">
        <v>0</v>
      </c>
      <c r="O323" s="221" t="s">
        <v>618</v>
      </c>
      <c r="R323" s="221" t="s">
        <v>1669</v>
      </c>
      <c r="S323" s="221" t="s">
        <v>1671</v>
      </c>
      <c r="T323" s="221">
        <v>0</v>
      </c>
      <c r="U323" s="221">
        <v>0</v>
      </c>
      <c r="V323" s="290">
        <v>22200000000000</v>
      </c>
      <c r="W323" s="221">
        <v>0</v>
      </c>
      <c r="X323" s="221">
        <v>0</v>
      </c>
    </row>
    <row r="324" spans="1:26" x14ac:dyDescent="0.25">
      <c r="A324" s="221" t="s">
        <v>1123</v>
      </c>
      <c r="B324" s="221" t="s">
        <v>650</v>
      </c>
      <c r="C324" s="221">
        <v>1324.69</v>
      </c>
      <c r="D324" s="221">
        <v>0.19059999999999999</v>
      </c>
      <c r="E324" s="221" t="s">
        <v>620</v>
      </c>
      <c r="F324" s="221">
        <v>1.4745999999999999</v>
      </c>
      <c r="G324" s="221">
        <v>5.8041999999999998</v>
      </c>
      <c r="H324" s="221">
        <v>4.4641999999999999</v>
      </c>
      <c r="I324" s="221">
        <v>7.2754000000000003</v>
      </c>
      <c r="J324" s="221">
        <v>11.7806</v>
      </c>
      <c r="K324" s="290">
        <v>66000000000</v>
      </c>
      <c r="L324" s="221" t="s">
        <v>621</v>
      </c>
      <c r="M324" s="221">
        <v>24.367699999999999</v>
      </c>
      <c r="N324" s="221">
        <v>0</v>
      </c>
      <c r="O324" s="221" t="s">
        <v>618</v>
      </c>
      <c r="P324" s="221" t="s">
        <v>627</v>
      </c>
      <c r="Q324" s="221" t="s">
        <v>638</v>
      </c>
      <c r="R324" s="221" t="s">
        <v>1662</v>
      </c>
      <c r="S324" s="221" t="s">
        <v>1663</v>
      </c>
      <c r="T324" s="221">
        <v>1.4745999999999999</v>
      </c>
      <c r="U324" s="221">
        <v>50580082</v>
      </c>
      <c r="V324" s="290">
        <v>22200000000000</v>
      </c>
      <c r="W324" s="221">
        <v>0</v>
      </c>
      <c r="X324" s="221">
        <v>-5.96E-2</v>
      </c>
      <c r="Y324" s="221" t="s">
        <v>637</v>
      </c>
      <c r="Z324" s="221" t="s">
        <v>626</v>
      </c>
    </row>
    <row r="325" spans="1:26" x14ac:dyDescent="0.25">
      <c r="A325" s="221" t="s">
        <v>1226</v>
      </c>
      <c r="B325" s="221" t="s">
        <v>650</v>
      </c>
      <c r="C325" s="221">
        <v>1230</v>
      </c>
      <c r="D325" s="221">
        <v>7.3000000000000001E-3</v>
      </c>
      <c r="E325" s="221" t="s">
        <v>620</v>
      </c>
      <c r="F325" s="221">
        <v>0.7157</v>
      </c>
      <c r="G325" s="221">
        <v>3.9500999999999999</v>
      </c>
      <c r="H325" s="221">
        <v>0.26079999999999998</v>
      </c>
      <c r="I325" s="221">
        <v>0.4803</v>
      </c>
      <c r="J325" s="221">
        <v>2.5512999999999999</v>
      </c>
      <c r="K325" s="290">
        <v>312000000000</v>
      </c>
      <c r="L325" s="221" t="s">
        <v>621</v>
      </c>
      <c r="M325" s="221">
        <v>14.5998</v>
      </c>
      <c r="N325" s="221">
        <v>0</v>
      </c>
      <c r="O325" s="221" t="s">
        <v>624</v>
      </c>
      <c r="P325" s="221" t="s">
        <v>627</v>
      </c>
      <c r="Q325" s="221" t="s">
        <v>638</v>
      </c>
      <c r="R325" s="221" t="s">
        <v>1665</v>
      </c>
      <c r="S325" s="221" t="s">
        <v>1663</v>
      </c>
      <c r="T325" s="221">
        <v>0.7157</v>
      </c>
      <c r="U325" s="290">
        <v>256000000</v>
      </c>
      <c r="V325" s="290">
        <v>22200000000000</v>
      </c>
      <c r="W325" s="221">
        <v>0</v>
      </c>
      <c r="X325" s="221">
        <v>-0.34510000000000002</v>
      </c>
      <c r="Y325" s="221" t="s">
        <v>637</v>
      </c>
      <c r="Z325" s="221" t="s">
        <v>626</v>
      </c>
    </row>
    <row r="326" spans="1:26" x14ac:dyDescent="0.25">
      <c r="A326" s="221" t="s">
        <v>1118</v>
      </c>
      <c r="B326" s="221" t="s">
        <v>650</v>
      </c>
      <c r="C326" s="221">
        <v>3152.2860000000001</v>
      </c>
      <c r="D326" s="221">
        <v>0</v>
      </c>
      <c r="E326" s="221" t="s">
        <v>620</v>
      </c>
      <c r="F326" s="221">
        <v>0.41</v>
      </c>
      <c r="G326" s="221">
        <v>0</v>
      </c>
      <c r="H326" s="221">
        <v>0</v>
      </c>
      <c r="I326" s="221">
        <v>0</v>
      </c>
      <c r="J326" s="221">
        <v>6.13</v>
      </c>
      <c r="K326" s="290">
        <v>60300000000</v>
      </c>
      <c r="L326" s="221" t="s">
        <v>617</v>
      </c>
      <c r="M326" s="221">
        <v>0</v>
      </c>
      <c r="N326" s="221">
        <v>0</v>
      </c>
      <c r="O326" s="221" t="s">
        <v>618</v>
      </c>
      <c r="P326" s="221" t="s">
        <v>626</v>
      </c>
      <c r="Q326" s="221" t="s">
        <v>626</v>
      </c>
      <c r="R326" s="221" t="s">
        <v>1662</v>
      </c>
      <c r="S326" s="221" t="s">
        <v>1671</v>
      </c>
      <c r="T326" s="221">
        <v>0</v>
      </c>
      <c r="U326" s="221">
        <v>19212557</v>
      </c>
      <c r="V326" s="290">
        <v>22200000000000</v>
      </c>
      <c r="W326" s="221">
        <v>0</v>
      </c>
      <c r="X326" s="221">
        <v>0</v>
      </c>
      <c r="Y326" s="221" t="s">
        <v>626</v>
      </c>
      <c r="Z326" s="221" t="s">
        <v>626</v>
      </c>
    </row>
    <row r="327" spans="1:26" x14ac:dyDescent="0.25">
      <c r="A327" s="221" t="s">
        <v>1352</v>
      </c>
      <c r="B327" s="221" t="s">
        <v>650</v>
      </c>
      <c r="C327" s="221">
        <v>1628.54</v>
      </c>
      <c r="D327" s="221">
        <v>2.3300000000000001E-2</v>
      </c>
      <c r="E327" s="221" t="s">
        <v>620</v>
      </c>
      <c r="F327" s="221">
        <v>0.30299999999999999</v>
      </c>
      <c r="G327" s="221">
        <v>1.0461</v>
      </c>
      <c r="H327" s="221">
        <v>2.2997000000000001</v>
      </c>
      <c r="I327" s="221">
        <v>3.3285</v>
      </c>
      <c r="J327" s="221">
        <v>5.7137000000000002</v>
      </c>
      <c r="K327" s="290">
        <v>2480000000000</v>
      </c>
      <c r="L327" s="221" t="s">
        <v>621</v>
      </c>
      <c r="M327" s="221">
        <v>18.458200000000001</v>
      </c>
      <c r="N327" s="221">
        <v>35.646299999999997</v>
      </c>
      <c r="O327" s="221" t="s">
        <v>624</v>
      </c>
      <c r="P327" s="221" t="s">
        <v>630</v>
      </c>
      <c r="Q327" s="221" t="s">
        <v>651</v>
      </c>
      <c r="R327" s="221" t="s">
        <v>1668</v>
      </c>
      <c r="S327" s="221" t="s">
        <v>1663</v>
      </c>
      <c r="T327" s="221">
        <v>0.30299999999999999</v>
      </c>
      <c r="U327" s="290">
        <v>1530000000</v>
      </c>
      <c r="V327" s="290">
        <v>22200000000000</v>
      </c>
      <c r="W327" s="221">
        <v>0</v>
      </c>
      <c r="X327" s="221">
        <v>3.9300000000000002E-2</v>
      </c>
      <c r="Y327" s="221" t="s">
        <v>638</v>
      </c>
      <c r="Z327" s="221" t="s">
        <v>651</v>
      </c>
    </row>
    <row r="328" spans="1:26" x14ac:dyDescent="0.25">
      <c r="A328" s="221" t="s">
        <v>1353</v>
      </c>
      <c r="B328" s="221" t="s">
        <v>650</v>
      </c>
      <c r="C328" s="221">
        <v>1601.9079999999999</v>
      </c>
      <c r="D328" s="221">
        <v>0.1022</v>
      </c>
      <c r="E328" s="221" t="s">
        <v>620</v>
      </c>
      <c r="F328" s="221">
        <v>0.26579999999999998</v>
      </c>
      <c r="G328" s="221">
        <v>5.1281999999999996</v>
      </c>
      <c r="H328" s="221">
        <v>2.3822000000000001</v>
      </c>
      <c r="I328" s="221">
        <v>2.9988000000000001</v>
      </c>
      <c r="J328" s="221">
        <v>6.3464</v>
      </c>
      <c r="K328" s="290">
        <v>1070000000000</v>
      </c>
      <c r="L328" s="221" t="s">
        <v>621</v>
      </c>
      <c r="M328" s="221">
        <v>9.3184000000000005</v>
      </c>
      <c r="N328" s="221">
        <v>35.963299999999997</v>
      </c>
      <c r="O328" s="221" t="s">
        <v>624</v>
      </c>
      <c r="P328" s="221" t="s">
        <v>622</v>
      </c>
      <c r="Q328" s="221" t="s">
        <v>625</v>
      </c>
      <c r="R328" s="221" t="s">
        <v>1662</v>
      </c>
      <c r="S328" s="221" t="s">
        <v>1673</v>
      </c>
      <c r="T328" s="221">
        <v>0.26579999999999998</v>
      </c>
      <c r="U328" s="290">
        <v>669000000</v>
      </c>
      <c r="V328" s="290">
        <v>22200000000000</v>
      </c>
      <c r="W328" s="221">
        <v>0</v>
      </c>
      <c r="X328" s="221">
        <v>-1.4874000000000001</v>
      </c>
      <c r="Y328" s="221" t="s">
        <v>625</v>
      </c>
      <c r="Z328" s="221" t="s">
        <v>623</v>
      </c>
    </row>
    <row r="329" spans="1:26" x14ac:dyDescent="0.25">
      <c r="A329" s="221" t="s">
        <v>1396</v>
      </c>
      <c r="B329" s="221" t="s">
        <v>650</v>
      </c>
      <c r="C329" s="221">
        <v>1131.874</v>
      </c>
      <c r="D329" s="221">
        <v>0.1138</v>
      </c>
      <c r="E329" s="221" t="s">
        <v>620</v>
      </c>
      <c r="F329" s="221">
        <v>0.91080000000000005</v>
      </c>
      <c r="G329" s="221">
        <v>5.4452999999999996</v>
      </c>
      <c r="H329" s="221">
        <v>3.4028999999999998</v>
      </c>
      <c r="I329" s="221">
        <v>3.6331000000000002</v>
      </c>
      <c r="J329" s="221">
        <v>3.4165999999999999</v>
      </c>
      <c r="K329" s="290">
        <v>50000000000</v>
      </c>
      <c r="L329" s="221" t="s">
        <v>621</v>
      </c>
      <c r="M329" s="221">
        <v>8.9215</v>
      </c>
      <c r="N329" s="221">
        <v>0</v>
      </c>
      <c r="O329" s="221" t="s">
        <v>624</v>
      </c>
      <c r="P329" s="221" t="s">
        <v>626</v>
      </c>
      <c r="Q329" s="221" t="s">
        <v>626</v>
      </c>
      <c r="R329" s="221" t="s">
        <v>1662</v>
      </c>
      <c r="S329" s="221" t="s">
        <v>1671</v>
      </c>
      <c r="T329" s="221">
        <v>0.91080000000000005</v>
      </c>
      <c r="U329" s="221">
        <v>44576387</v>
      </c>
      <c r="V329" s="290">
        <v>22200000000000</v>
      </c>
      <c r="W329" s="221">
        <v>0</v>
      </c>
      <c r="X329" s="221">
        <v>-0.3805</v>
      </c>
      <c r="Y329" s="221" t="s">
        <v>626</v>
      </c>
      <c r="Z329" s="221" t="s">
        <v>626</v>
      </c>
    </row>
    <row r="330" spans="1:26" x14ac:dyDescent="0.25">
      <c r="A330" s="221" t="s">
        <v>1506</v>
      </c>
      <c r="B330" s="221" t="s">
        <v>650</v>
      </c>
      <c r="C330" s="221">
        <v>1063.327</v>
      </c>
      <c r="D330" s="221">
        <v>-0.45140000000000002</v>
      </c>
      <c r="E330" s="221" t="s">
        <v>620</v>
      </c>
      <c r="F330" s="221">
        <v>5.0799999999999998E-2</v>
      </c>
      <c r="G330" s="221">
        <v>2.4744000000000002</v>
      </c>
      <c r="H330" s="221">
        <v>0.71189999999999998</v>
      </c>
      <c r="I330" s="221">
        <v>1.1395999999999999</v>
      </c>
      <c r="J330" s="221">
        <v>1.6771</v>
      </c>
      <c r="K330" s="290">
        <v>607000000000</v>
      </c>
      <c r="L330" s="221" t="s">
        <v>621</v>
      </c>
      <c r="M330" s="221">
        <v>0</v>
      </c>
      <c r="N330" s="221">
        <v>0</v>
      </c>
      <c r="O330" s="221" t="s">
        <v>624</v>
      </c>
      <c r="P330" s="221" t="s">
        <v>635</v>
      </c>
      <c r="Q330" s="221" t="s">
        <v>625</v>
      </c>
      <c r="R330" s="221" t="s">
        <v>1662</v>
      </c>
      <c r="S330" s="221" t="s">
        <v>1671</v>
      </c>
      <c r="T330" s="221">
        <v>5.0799999999999998E-2</v>
      </c>
      <c r="U330" s="290">
        <v>571000000</v>
      </c>
      <c r="V330" s="290">
        <v>22200000000000</v>
      </c>
      <c r="W330" s="221">
        <v>0</v>
      </c>
      <c r="X330" s="221">
        <v>-0.99850000000000005</v>
      </c>
      <c r="Y330" s="221" t="s">
        <v>626</v>
      </c>
      <c r="Z330" s="221" t="s">
        <v>626</v>
      </c>
    </row>
    <row r="331" spans="1:26" x14ac:dyDescent="0.25">
      <c r="A331" s="221" t="s">
        <v>1084</v>
      </c>
      <c r="B331" s="221" t="s">
        <v>650</v>
      </c>
      <c r="C331" s="221">
        <v>1348.13</v>
      </c>
      <c r="D331" s="221">
        <v>0.16270000000000001</v>
      </c>
      <c r="E331" s="221" t="s">
        <v>620</v>
      </c>
      <c r="F331" s="221">
        <v>0.99339999999999995</v>
      </c>
      <c r="G331" s="221">
        <v>5.4957000000000003</v>
      </c>
      <c r="H331" s="221">
        <v>3.8868999999999998</v>
      </c>
      <c r="I331" s="221">
        <v>5.8784999999999998</v>
      </c>
      <c r="J331" s="221">
        <v>9.8684999999999992</v>
      </c>
      <c r="K331" s="290">
        <v>309000000000</v>
      </c>
      <c r="L331" s="221" t="s">
        <v>621</v>
      </c>
      <c r="M331" s="221">
        <v>21.049700000000001</v>
      </c>
      <c r="N331" s="221">
        <v>0</v>
      </c>
      <c r="O331" s="221" t="s">
        <v>624</v>
      </c>
      <c r="P331" s="221" t="s">
        <v>635</v>
      </c>
      <c r="Q331" s="221" t="s">
        <v>630</v>
      </c>
      <c r="R331" s="221" t="s">
        <v>1662</v>
      </c>
      <c r="S331" s="221" t="s">
        <v>1663</v>
      </c>
      <c r="T331" s="221">
        <v>0.99339999999999995</v>
      </c>
      <c r="U331" s="290">
        <v>231000000</v>
      </c>
      <c r="V331" s="290">
        <v>22200000000000</v>
      </c>
      <c r="W331" s="221">
        <v>0</v>
      </c>
      <c r="X331" s="221">
        <v>-0.34370000000000001</v>
      </c>
      <c r="Y331" s="221" t="s">
        <v>627</v>
      </c>
      <c r="Z331" s="221" t="s">
        <v>626</v>
      </c>
    </row>
    <row r="332" spans="1:26" x14ac:dyDescent="0.25">
      <c r="A332" s="221" t="s">
        <v>2230</v>
      </c>
      <c r="B332" s="221" t="s">
        <v>650</v>
      </c>
      <c r="C332" s="221">
        <v>1067.42</v>
      </c>
      <c r="D332" s="221">
        <v>6.5600000000000006E-2</v>
      </c>
      <c r="E332" s="221" t="s">
        <v>620</v>
      </c>
      <c r="F332" s="221">
        <v>0.3327</v>
      </c>
      <c r="G332" s="221">
        <v>3.8376999999999999</v>
      </c>
      <c r="H332" s="221">
        <v>3.2351000000000001</v>
      </c>
      <c r="I332" s="221">
        <v>5.5566000000000004</v>
      </c>
      <c r="J332" s="221">
        <v>0</v>
      </c>
      <c r="K332" s="290">
        <v>549000000000</v>
      </c>
      <c r="L332" s="221" t="s">
        <v>621</v>
      </c>
      <c r="M332" s="221">
        <v>0</v>
      </c>
      <c r="N332" s="221">
        <v>0</v>
      </c>
      <c r="O332" s="221" t="s">
        <v>624</v>
      </c>
      <c r="P332" s="221" t="s">
        <v>627</v>
      </c>
      <c r="Q332" s="221" t="s">
        <v>626</v>
      </c>
      <c r="R332" s="221" t="s">
        <v>1662</v>
      </c>
      <c r="S332" s="221" t="s">
        <v>1663</v>
      </c>
      <c r="T332" s="221">
        <v>0.3327</v>
      </c>
      <c r="U332" s="290">
        <v>516000000</v>
      </c>
      <c r="V332" s="290">
        <v>22200000000000</v>
      </c>
      <c r="W332" s="221">
        <v>0</v>
      </c>
      <c r="X332" s="221">
        <v>-0.51449999999999996</v>
      </c>
      <c r="Y332" s="221" t="s">
        <v>626</v>
      </c>
      <c r="Z332" s="221" t="s">
        <v>626</v>
      </c>
    </row>
    <row r="333" spans="1:26" x14ac:dyDescent="0.25">
      <c r="A333" s="221" t="s">
        <v>1693</v>
      </c>
      <c r="B333" s="221" t="s">
        <v>650</v>
      </c>
      <c r="C333" s="221">
        <v>785.57830000000001</v>
      </c>
      <c r="D333" s="221">
        <v>-2.6272000000000002</v>
      </c>
      <c r="E333" s="221" t="s">
        <v>620</v>
      </c>
      <c r="F333" s="221">
        <v>1.9263999999999999</v>
      </c>
      <c r="G333" s="221">
        <v>15.1007</v>
      </c>
      <c r="H333" s="221">
        <v>-5.9744999999999999</v>
      </c>
      <c r="I333" s="221">
        <v>-17.220600000000001</v>
      </c>
      <c r="J333" s="221">
        <v>-17.400700000000001</v>
      </c>
      <c r="K333" s="290">
        <v>338000000000</v>
      </c>
      <c r="L333" s="221" t="s">
        <v>621</v>
      </c>
      <c r="M333" s="221">
        <v>0</v>
      </c>
      <c r="N333" s="221">
        <v>0</v>
      </c>
      <c r="O333" s="221" t="s">
        <v>624</v>
      </c>
      <c r="P333" s="221" t="s">
        <v>635</v>
      </c>
      <c r="Q333" s="221" t="s">
        <v>627</v>
      </c>
      <c r="R333" s="221" t="s">
        <v>1667</v>
      </c>
      <c r="S333" s="221" t="s">
        <v>1671</v>
      </c>
      <c r="T333" s="221">
        <v>1.9263999999999999</v>
      </c>
      <c r="U333" s="290">
        <v>439000000</v>
      </c>
      <c r="V333" s="290">
        <v>22200000000000</v>
      </c>
      <c r="W333" s="221">
        <v>0</v>
      </c>
      <c r="X333" s="221">
        <v>-1.3371</v>
      </c>
      <c r="Y333" s="221" t="s">
        <v>626</v>
      </c>
      <c r="Z333" s="221" t="s">
        <v>626</v>
      </c>
    </row>
    <row r="334" spans="1:26" x14ac:dyDescent="0.25">
      <c r="A334" s="221" t="s">
        <v>654</v>
      </c>
      <c r="B334" s="221" t="s">
        <v>650</v>
      </c>
      <c r="C334" s="221">
        <v>1059.4000000000001</v>
      </c>
      <c r="D334" s="221">
        <v>-1.98</v>
      </c>
      <c r="E334" s="221" t="s">
        <v>620</v>
      </c>
      <c r="F334" s="221">
        <v>-9.1499999999999998E-2</v>
      </c>
      <c r="G334" s="221">
        <v>9.4873999999999992</v>
      </c>
      <c r="H334" s="221">
        <v>-3.1654</v>
      </c>
      <c r="I334" s="221">
        <v>-19.8675</v>
      </c>
      <c r="J334" s="221">
        <v>-23.128799999999998</v>
      </c>
      <c r="K334" s="290">
        <v>14400000000</v>
      </c>
      <c r="L334" s="221" t="s">
        <v>621</v>
      </c>
      <c r="M334" s="221">
        <v>-16.1768</v>
      </c>
      <c r="N334" s="221">
        <v>0</v>
      </c>
      <c r="O334" s="221" t="s">
        <v>618</v>
      </c>
      <c r="P334" s="221" t="s">
        <v>630</v>
      </c>
      <c r="Q334" s="221" t="s">
        <v>627</v>
      </c>
      <c r="R334" s="221" t="s">
        <v>1667</v>
      </c>
      <c r="S334" s="221" t="s">
        <v>1663</v>
      </c>
      <c r="T334" s="221">
        <v>-9.1499999999999998E-2</v>
      </c>
      <c r="U334" s="221">
        <v>13561825</v>
      </c>
      <c r="V334" s="290">
        <v>22200000000000</v>
      </c>
      <c r="W334" s="221">
        <v>0</v>
      </c>
      <c r="X334" s="221">
        <v>-0.75409999999999999</v>
      </c>
      <c r="Y334" s="221" t="s">
        <v>635</v>
      </c>
      <c r="Z334" s="221" t="s">
        <v>626</v>
      </c>
    </row>
    <row r="335" spans="1:26" x14ac:dyDescent="0.25">
      <c r="A335" s="221" t="s">
        <v>2307</v>
      </c>
      <c r="B335" s="221" t="s">
        <v>650</v>
      </c>
      <c r="C335" s="221">
        <v>854.70749999999998</v>
      </c>
      <c r="D335" s="221">
        <v>-3.5085999999999999</v>
      </c>
      <c r="E335" s="221" t="s">
        <v>620</v>
      </c>
      <c r="F335" s="221">
        <v>3.5247999999999999</v>
      </c>
      <c r="G335" s="221">
        <v>18.997499999999999</v>
      </c>
      <c r="H335" s="221">
        <v>-4.1224999999999996</v>
      </c>
      <c r="I335" s="221">
        <v>0</v>
      </c>
      <c r="J335" s="221">
        <v>0</v>
      </c>
      <c r="K335" s="290">
        <v>513000000000</v>
      </c>
      <c r="L335" s="221" t="s">
        <v>621</v>
      </c>
      <c r="M335" s="221">
        <v>0</v>
      </c>
      <c r="N335" s="221">
        <v>0</v>
      </c>
      <c r="O335" s="221" t="s">
        <v>624</v>
      </c>
      <c r="P335" s="221" t="s">
        <v>626</v>
      </c>
      <c r="Q335" s="221" t="s">
        <v>626</v>
      </c>
      <c r="R335" s="221" t="s">
        <v>1670</v>
      </c>
      <c r="S335" s="221" t="s">
        <v>1672</v>
      </c>
      <c r="T335" s="221">
        <v>3.5247999999999999</v>
      </c>
      <c r="U335" s="290">
        <v>622000000</v>
      </c>
      <c r="V335" s="290">
        <v>22200000000000</v>
      </c>
      <c r="W335" s="221">
        <v>0</v>
      </c>
      <c r="X335" s="221">
        <v>-1.6681999999999999</v>
      </c>
      <c r="Y335" s="221" t="s">
        <v>626</v>
      </c>
      <c r="Z335" s="221" t="s">
        <v>626</v>
      </c>
    </row>
    <row r="336" spans="1:26" x14ac:dyDescent="0.25">
      <c r="A336" s="221" t="s">
        <v>1556</v>
      </c>
      <c r="B336" s="221" t="s">
        <v>650</v>
      </c>
      <c r="C336" s="221">
        <v>775.63</v>
      </c>
      <c r="D336" s="221">
        <v>-2.9504000000000001</v>
      </c>
      <c r="E336" s="221" t="s">
        <v>620</v>
      </c>
      <c r="F336" s="221">
        <v>2.6983999999999999</v>
      </c>
      <c r="G336" s="221">
        <v>12.553699999999999</v>
      </c>
      <c r="H336" s="221">
        <v>-6.3564999999999996</v>
      </c>
      <c r="I336" s="221">
        <v>-18.1264</v>
      </c>
      <c r="J336" s="221">
        <v>-17.129100000000001</v>
      </c>
      <c r="K336" s="290">
        <v>603000000000</v>
      </c>
      <c r="L336" s="221" t="s">
        <v>621</v>
      </c>
      <c r="M336" s="221">
        <v>0</v>
      </c>
      <c r="N336" s="221">
        <v>0</v>
      </c>
      <c r="O336" s="221" t="s">
        <v>624</v>
      </c>
      <c r="P336" s="221" t="s">
        <v>626</v>
      </c>
      <c r="Q336" s="221" t="s">
        <v>626</v>
      </c>
      <c r="R336" s="221" t="s">
        <v>1679</v>
      </c>
      <c r="S336" s="221" t="s">
        <v>1666</v>
      </c>
      <c r="T336" s="221">
        <v>2.6983999999999999</v>
      </c>
      <c r="U336" s="290">
        <v>799000000</v>
      </c>
      <c r="V336" s="290">
        <v>22200000000000</v>
      </c>
      <c r="W336" s="221">
        <v>0</v>
      </c>
      <c r="X336" s="221">
        <v>-1.5948</v>
      </c>
      <c r="Y336" s="221" t="s">
        <v>626</v>
      </c>
      <c r="Z336" s="221" t="s">
        <v>626</v>
      </c>
    </row>
    <row r="337" spans="1:26" x14ac:dyDescent="0.25">
      <c r="A337" s="221" t="s">
        <v>2562</v>
      </c>
      <c r="B337" s="221" t="s">
        <v>650</v>
      </c>
      <c r="C337" s="221">
        <v>1016.84</v>
      </c>
      <c r="D337" s="221">
        <v>3.3399999999999999E-2</v>
      </c>
      <c r="E337" s="221" t="s">
        <v>620</v>
      </c>
      <c r="F337" s="221">
        <v>6.4899999999999999E-2</v>
      </c>
      <c r="G337" s="221">
        <v>0</v>
      </c>
      <c r="H337" s="221">
        <v>0</v>
      </c>
      <c r="I337" s="221">
        <v>0</v>
      </c>
      <c r="J337" s="221">
        <v>1.0805</v>
      </c>
      <c r="K337" s="290">
        <v>300000000000</v>
      </c>
      <c r="L337" s="221" t="s">
        <v>621</v>
      </c>
      <c r="M337" s="221">
        <v>0</v>
      </c>
      <c r="N337" s="221">
        <v>0</v>
      </c>
      <c r="O337" s="221" t="s">
        <v>624</v>
      </c>
      <c r="P337" s="221" t="s">
        <v>626</v>
      </c>
      <c r="Q337" s="221" t="s">
        <v>626</v>
      </c>
      <c r="R337" s="221" t="s">
        <v>1668</v>
      </c>
      <c r="S337" s="221" t="s">
        <v>2090</v>
      </c>
      <c r="T337" s="221">
        <v>6.4899999999999999E-2</v>
      </c>
      <c r="U337" s="290">
        <v>296000000</v>
      </c>
      <c r="V337" s="290">
        <v>22200000000000</v>
      </c>
      <c r="W337" s="221">
        <v>0</v>
      </c>
      <c r="X337" s="221">
        <v>-0.2208</v>
      </c>
      <c r="Y337" s="221" t="s">
        <v>626</v>
      </c>
      <c r="Z337" s="221" t="s">
        <v>626</v>
      </c>
    </row>
    <row r="338" spans="1:26" x14ac:dyDescent="0.25">
      <c r="A338" s="221" t="s">
        <v>1984</v>
      </c>
      <c r="B338" s="221" t="s">
        <v>650</v>
      </c>
      <c r="C338" s="221">
        <v>1071.3699999999999</v>
      </c>
      <c r="D338" s="221">
        <v>3.73E-2</v>
      </c>
      <c r="E338" s="221" t="s">
        <v>620</v>
      </c>
      <c r="F338" s="221">
        <v>3.73E-2</v>
      </c>
      <c r="G338" s="221">
        <v>0.29389999999999999</v>
      </c>
      <c r="H338" s="221">
        <v>1.4939</v>
      </c>
      <c r="I338" s="221">
        <v>1.9954000000000001</v>
      </c>
      <c r="J338" s="221">
        <v>4.0418000000000003</v>
      </c>
      <c r="K338" s="221">
        <v>0</v>
      </c>
      <c r="L338" s="221" t="s">
        <v>621</v>
      </c>
      <c r="M338" s="221">
        <v>0</v>
      </c>
      <c r="N338" s="221">
        <v>0</v>
      </c>
      <c r="O338" s="221" t="s">
        <v>624</v>
      </c>
      <c r="P338" s="221" t="s">
        <v>626</v>
      </c>
      <c r="Q338" s="221" t="s">
        <v>626</v>
      </c>
      <c r="R338" s="221" t="s">
        <v>1668</v>
      </c>
      <c r="S338" s="221" t="s">
        <v>1663</v>
      </c>
      <c r="T338" s="221">
        <v>3.73E-2</v>
      </c>
      <c r="U338" s="221">
        <v>0</v>
      </c>
      <c r="V338" s="290">
        <v>22200000000000</v>
      </c>
      <c r="W338" s="221">
        <v>0</v>
      </c>
      <c r="X338" s="221">
        <v>3.73E-2</v>
      </c>
      <c r="Y338" s="221" t="s">
        <v>626</v>
      </c>
      <c r="Z338" s="221" t="s">
        <v>626</v>
      </c>
    </row>
    <row r="339" spans="1:26" x14ac:dyDescent="0.25">
      <c r="A339" s="221" t="s">
        <v>2100</v>
      </c>
      <c r="B339" s="221" t="s">
        <v>650</v>
      </c>
      <c r="C339" s="221">
        <v>1047.4570000000001</v>
      </c>
      <c r="D339" s="221">
        <v>0</v>
      </c>
      <c r="E339" s="221" t="s">
        <v>620</v>
      </c>
      <c r="F339" s="221">
        <v>0</v>
      </c>
      <c r="G339" s="221">
        <v>0</v>
      </c>
      <c r="H339" s="221">
        <v>0.80169999999999997</v>
      </c>
      <c r="I339" s="221">
        <v>1.7382</v>
      </c>
      <c r="J339" s="221">
        <v>3.7412000000000001</v>
      </c>
      <c r="K339" s="221">
        <v>0</v>
      </c>
      <c r="L339" s="221" t="s">
        <v>621</v>
      </c>
      <c r="M339" s="221">
        <v>0</v>
      </c>
      <c r="N339" s="221">
        <v>0</v>
      </c>
      <c r="O339" s="221" t="s">
        <v>624</v>
      </c>
      <c r="P339" s="221" t="s">
        <v>626</v>
      </c>
      <c r="Q339" s="221" t="s">
        <v>626</v>
      </c>
      <c r="R339" s="221" t="s">
        <v>1668</v>
      </c>
      <c r="S339" s="221" t="s">
        <v>1663</v>
      </c>
      <c r="T339" s="221">
        <v>0</v>
      </c>
      <c r="U339" s="221">
        <v>0</v>
      </c>
      <c r="V339" s="290">
        <v>22200000000000</v>
      </c>
      <c r="W339" s="221">
        <v>0</v>
      </c>
      <c r="X339" s="221">
        <v>0</v>
      </c>
      <c r="Y339" s="221" t="s">
        <v>626</v>
      </c>
      <c r="Z339" s="221" t="s">
        <v>626</v>
      </c>
    </row>
    <row r="340" spans="1:26" x14ac:dyDescent="0.25">
      <c r="A340" s="221" t="s">
        <v>2064</v>
      </c>
      <c r="B340" s="221" t="s">
        <v>650</v>
      </c>
      <c r="C340" s="221">
        <v>1037.5840000000001</v>
      </c>
      <c r="D340" s="221">
        <v>4.4400000000000002E-2</v>
      </c>
      <c r="E340" s="221" t="s">
        <v>620</v>
      </c>
      <c r="F340" s="221">
        <v>0.51419999999999999</v>
      </c>
      <c r="G340" s="221">
        <v>1.321</v>
      </c>
      <c r="H340" s="221">
        <v>2.7118000000000002</v>
      </c>
      <c r="I340" s="221">
        <v>0.50170000000000003</v>
      </c>
      <c r="J340" s="221">
        <v>2.6496</v>
      </c>
      <c r="K340" s="290">
        <v>510000000000</v>
      </c>
      <c r="L340" s="221" t="s">
        <v>621</v>
      </c>
      <c r="M340" s="221">
        <v>0</v>
      </c>
      <c r="N340" s="221">
        <v>0</v>
      </c>
      <c r="O340" s="221" t="s">
        <v>618</v>
      </c>
      <c r="P340" s="221" t="s">
        <v>623</v>
      </c>
      <c r="Q340" s="221" t="s">
        <v>622</v>
      </c>
      <c r="R340" s="221" t="s">
        <v>1668</v>
      </c>
      <c r="S340" s="221" t="s">
        <v>1671</v>
      </c>
      <c r="T340" s="221">
        <v>0.51419999999999999</v>
      </c>
      <c r="U340" s="290">
        <v>494000000</v>
      </c>
      <c r="V340" s="290">
        <v>22200000000000</v>
      </c>
      <c r="W340" s="221">
        <v>0</v>
      </c>
      <c r="X340" s="221">
        <v>8.9499999999999996E-2</v>
      </c>
      <c r="Y340" s="221" t="s">
        <v>626</v>
      </c>
      <c r="Z340" s="221" t="s">
        <v>626</v>
      </c>
    </row>
    <row r="341" spans="1:26" x14ac:dyDescent="0.25">
      <c r="A341" s="221" t="s">
        <v>1985</v>
      </c>
      <c r="B341" s="221" t="s">
        <v>650</v>
      </c>
      <c r="C341" s="221">
        <v>783.49</v>
      </c>
      <c r="D341" s="221">
        <v>-2.6949999999999998</v>
      </c>
      <c r="E341" s="221" t="s">
        <v>620</v>
      </c>
      <c r="F341" s="221">
        <v>1.4883</v>
      </c>
      <c r="G341" s="221">
        <v>13.7521</v>
      </c>
      <c r="H341" s="221">
        <v>-10.162599999999999</v>
      </c>
      <c r="I341" s="221">
        <v>-20.935500000000001</v>
      </c>
      <c r="J341" s="221">
        <v>-22.5624</v>
      </c>
      <c r="K341" s="290">
        <v>158000000000</v>
      </c>
      <c r="L341" s="221" t="s">
        <v>621</v>
      </c>
      <c r="M341" s="221">
        <v>0</v>
      </c>
      <c r="N341" s="221">
        <v>0</v>
      </c>
      <c r="O341" s="221" t="s">
        <v>624</v>
      </c>
      <c r="P341" s="221" t="s">
        <v>623</v>
      </c>
      <c r="Q341" s="221" t="s">
        <v>630</v>
      </c>
      <c r="R341" s="221" t="s">
        <v>1667</v>
      </c>
      <c r="S341" s="221" t="s">
        <v>1663</v>
      </c>
      <c r="T341" s="221">
        <v>1.4883</v>
      </c>
      <c r="U341" s="290">
        <v>205000000</v>
      </c>
      <c r="V341" s="290">
        <v>22200000000000</v>
      </c>
      <c r="W341" s="221">
        <v>0</v>
      </c>
      <c r="X341" s="221">
        <v>-1.4974000000000001</v>
      </c>
      <c r="Y341" s="221" t="s">
        <v>626</v>
      </c>
      <c r="Z341" s="221" t="s">
        <v>626</v>
      </c>
    </row>
    <row r="342" spans="1:26" x14ac:dyDescent="0.25">
      <c r="A342" s="221" t="s">
        <v>2101</v>
      </c>
      <c r="B342" s="221" t="s">
        <v>650</v>
      </c>
      <c r="C342" s="221">
        <v>1022.2910000000001</v>
      </c>
      <c r="D342" s="221">
        <v>0</v>
      </c>
      <c r="E342" s="221" t="s">
        <v>620</v>
      </c>
      <c r="F342" s="221">
        <v>0.62</v>
      </c>
      <c r="G342" s="221">
        <v>0</v>
      </c>
      <c r="H342" s="221">
        <v>0</v>
      </c>
      <c r="I342" s="221">
        <v>0</v>
      </c>
      <c r="J342" s="221">
        <v>1.07</v>
      </c>
      <c r="K342" s="290">
        <v>1630000000000</v>
      </c>
      <c r="L342" s="221" t="s">
        <v>621</v>
      </c>
      <c r="M342" s="221">
        <v>0</v>
      </c>
      <c r="N342" s="221">
        <v>0</v>
      </c>
      <c r="O342" s="221" t="s">
        <v>618</v>
      </c>
      <c r="P342" s="221" t="s">
        <v>626</v>
      </c>
      <c r="Q342" s="221" t="s">
        <v>626</v>
      </c>
      <c r="R342" s="221" t="s">
        <v>1669</v>
      </c>
      <c r="S342" s="221" t="s">
        <v>1671</v>
      </c>
      <c r="T342" s="221">
        <v>0</v>
      </c>
      <c r="U342" s="290">
        <v>1610000000</v>
      </c>
      <c r="V342" s="290">
        <v>22200000000000</v>
      </c>
      <c r="W342" s="221">
        <v>0</v>
      </c>
      <c r="X342" s="221">
        <v>0</v>
      </c>
      <c r="Y342" s="221" t="s">
        <v>626</v>
      </c>
      <c r="Z342" s="221" t="s">
        <v>626</v>
      </c>
    </row>
    <row r="343" spans="1:26" x14ac:dyDescent="0.25">
      <c r="A343" s="221" t="s">
        <v>1724</v>
      </c>
      <c r="B343" s="221" t="s">
        <v>650</v>
      </c>
      <c r="C343" s="221">
        <v>931.75620000000004</v>
      </c>
      <c r="D343" s="221">
        <v>-3.2155999999999998</v>
      </c>
      <c r="E343" s="221" t="s">
        <v>620</v>
      </c>
      <c r="F343" s="221">
        <v>2.1709999999999998</v>
      </c>
      <c r="G343" s="221">
        <v>13.636100000000001</v>
      </c>
      <c r="H343" s="221">
        <v>-5.2690999999999999</v>
      </c>
      <c r="I343" s="221">
        <v>-16.459900000000001</v>
      </c>
      <c r="J343" s="221">
        <v>-15.4048</v>
      </c>
      <c r="K343" s="290">
        <v>581000000000</v>
      </c>
      <c r="L343" s="221" t="s">
        <v>621</v>
      </c>
      <c r="M343" s="221">
        <v>0</v>
      </c>
      <c r="N343" s="221">
        <v>0</v>
      </c>
      <c r="O343" s="221" t="s">
        <v>624</v>
      </c>
      <c r="P343" s="221" t="s">
        <v>626</v>
      </c>
      <c r="Q343" s="221" t="s">
        <v>626</v>
      </c>
      <c r="R343" s="221" t="s">
        <v>1670</v>
      </c>
      <c r="S343" s="221" t="s">
        <v>1672</v>
      </c>
      <c r="T343" s="221">
        <v>2.1709999999999998</v>
      </c>
      <c r="U343" s="290">
        <v>637000000</v>
      </c>
      <c r="V343" s="290">
        <v>22200000000000</v>
      </c>
      <c r="W343" s="221">
        <v>0</v>
      </c>
      <c r="X343" s="221">
        <v>-1.7637</v>
      </c>
      <c r="Y343" s="221" t="s">
        <v>626</v>
      </c>
      <c r="Z343" s="221" t="s">
        <v>626</v>
      </c>
    </row>
    <row r="344" spans="1:26" x14ac:dyDescent="0.25">
      <c r="A344" s="221" t="s">
        <v>2192</v>
      </c>
      <c r="B344" s="221" t="s">
        <v>650</v>
      </c>
      <c r="C344" s="221">
        <v>1041.93</v>
      </c>
      <c r="D344" s="221">
        <v>3.4599999999999999E-2</v>
      </c>
      <c r="E344" s="221" t="s">
        <v>620</v>
      </c>
      <c r="F344" s="221">
        <v>0.37180000000000002</v>
      </c>
      <c r="G344" s="221">
        <v>1.117</v>
      </c>
      <c r="H344" s="221">
        <v>2.3395999999999999</v>
      </c>
      <c r="I344" s="221">
        <v>2.6804999999999999</v>
      </c>
      <c r="J344" s="221">
        <v>0</v>
      </c>
      <c r="K344" s="290">
        <v>246000000000</v>
      </c>
      <c r="L344" s="221" t="s">
        <v>621</v>
      </c>
      <c r="M344" s="221">
        <v>0</v>
      </c>
      <c r="N344" s="221">
        <v>0</v>
      </c>
      <c r="O344" s="221" t="s">
        <v>624</v>
      </c>
      <c r="P344" s="221" t="s">
        <v>630</v>
      </c>
      <c r="Q344" s="221" t="s">
        <v>626</v>
      </c>
      <c r="R344" s="221" t="s">
        <v>1668</v>
      </c>
      <c r="S344" s="221" t="s">
        <v>1663</v>
      </c>
      <c r="T344" s="221">
        <v>0.37180000000000002</v>
      </c>
      <c r="U344" s="290">
        <v>237000000</v>
      </c>
      <c r="V344" s="290">
        <v>22200000000000</v>
      </c>
      <c r="W344" s="221">
        <v>0</v>
      </c>
      <c r="X344" s="221">
        <v>8.0699999999999994E-2</v>
      </c>
      <c r="Y344" s="221" t="s">
        <v>626</v>
      </c>
      <c r="Z344" s="221" t="s">
        <v>626</v>
      </c>
    </row>
    <row r="345" spans="1:26" x14ac:dyDescent="0.25">
      <c r="A345" s="221" t="s">
        <v>2503</v>
      </c>
      <c r="B345" s="221" t="s">
        <v>650</v>
      </c>
      <c r="C345" s="221">
        <v>1042.1859999999999</v>
      </c>
      <c r="D345" s="221">
        <v>3.5999999999999999E-3</v>
      </c>
      <c r="E345" s="221" t="s">
        <v>620</v>
      </c>
      <c r="F345" s="221">
        <v>0.24859999999999999</v>
      </c>
      <c r="G345" s="221">
        <v>2.9843999999999999</v>
      </c>
      <c r="H345" s="221">
        <v>0</v>
      </c>
      <c r="I345" s="221">
        <v>0</v>
      </c>
      <c r="J345" s="221">
        <v>0</v>
      </c>
      <c r="K345" s="290">
        <v>14700000000</v>
      </c>
      <c r="L345" s="221" t="s">
        <v>621</v>
      </c>
      <c r="M345" s="221">
        <v>0</v>
      </c>
      <c r="N345" s="221">
        <v>0</v>
      </c>
      <c r="O345" s="221" t="s">
        <v>624</v>
      </c>
      <c r="P345" s="221" t="s">
        <v>626</v>
      </c>
      <c r="Q345" s="221" t="s">
        <v>626</v>
      </c>
      <c r="R345" s="221" t="s">
        <v>1665</v>
      </c>
      <c r="S345" s="221" t="s">
        <v>1675</v>
      </c>
      <c r="T345" s="221">
        <v>0.24859999999999999</v>
      </c>
      <c r="U345" s="221">
        <v>14131346</v>
      </c>
      <c r="V345" s="290">
        <v>22200000000000</v>
      </c>
      <c r="W345" s="221">
        <v>0</v>
      </c>
      <c r="X345" s="221">
        <v>-0.52849999999999997</v>
      </c>
      <c r="Y345" s="221" t="s">
        <v>626</v>
      </c>
      <c r="Z345" s="221" t="s">
        <v>626</v>
      </c>
    </row>
    <row r="346" spans="1:26" x14ac:dyDescent="0.25">
      <c r="A346" s="221" t="s">
        <v>2474</v>
      </c>
      <c r="B346" s="221" t="s">
        <v>650</v>
      </c>
      <c r="C346" s="221">
        <v>1090.588</v>
      </c>
      <c r="D346" s="221">
        <v>0.1462</v>
      </c>
      <c r="E346" s="221" t="s">
        <v>620</v>
      </c>
      <c r="F346" s="221">
        <v>0.95799999999999996</v>
      </c>
      <c r="G346" s="221">
        <v>4.6369999999999996</v>
      </c>
      <c r="H346" s="221">
        <v>0</v>
      </c>
      <c r="I346" s="221">
        <v>0</v>
      </c>
      <c r="J346" s="221">
        <v>0</v>
      </c>
      <c r="K346" s="290">
        <v>125000000000</v>
      </c>
      <c r="L346" s="221" t="s">
        <v>621</v>
      </c>
      <c r="M346" s="221">
        <v>0</v>
      </c>
      <c r="N346" s="221">
        <v>0</v>
      </c>
      <c r="O346" s="221" t="s">
        <v>624</v>
      </c>
      <c r="P346" s="221" t="s">
        <v>626</v>
      </c>
      <c r="Q346" s="221" t="s">
        <v>626</v>
      </c>
      <c r="R346" s="221" t="s">
        <v>1662</v>
      </c>
      <c r="S346" s="221" t="s">
        <v>1672</v>
      </c>
      <c r="T346" s="221">
        <v>0.95799999999999996</v>
      </c>
      <c r="U346" s="290">
        <v>115000000</v>
      </c>
      <c r="V346" s="290">
        <v>22200000000000</v>
      </c>
      <c r="W346" s="221">
        <v>0</v>
      </c>
      <c r="X346" s="221">
        <v>-0.30130000000000001</v>
      </c>
      <c r="Y346" s="221" t="s">
        <v>626</v>
      </c>
      <c r="Z346" s="221" t="s">
        <v>626</v>
      </c>
    </row>
    <row r="347" spans="1:26" x14ac:dyDescent="0.25">
      <c r="A347" s="221" t="s">
        <v>2065</v>
      </c>
      <c r="B347" s="221" t="s">
        <v>650</v>
      </c>
      <c r="C347" s="221">
        <v>1054.8440000000001</v>
      </c>
      <c r="D347" s="221">
        <v>0</v>
      </c>
      <c r="E347" s="221" t="s">
        <v>620</v>
      </c>
      <c r="F347" s="221">
        <v>0.83</v>
      </c>
      <c r="G347" s="221">
        <v>0</v>
      </c>
      <c r="H347" s="221">
        <v>0</v>
      </c>
      <c r="I347" s="221">
        <v>0</v>
      </c>
      <c r="J347" s="221">
        <v>2.42</v>
      </c>
      <c r="K347" s="290">
        <v>264000000000</v>
      </c>
      <c r="L347" s="221" t="s">
        <v>621</v>
      </c>
      <c r="M347" s="221">
        <v>0</v>
      </c>
      <c r="N347" s="221">
        <v>0</v>
      </c>
      <c r="O347" s="221" t="s">
        <v>624</v>
      </c>
      <c r="P347" s="221" t="s">
        <v>626</v>
      </c>
      <c r="Q347" s="221" t="s">
        <v>626</v>
      </c>
      <c r="R347" s="221" t="s">
        <v>1669</v>
      </c>
      <c r="S347" s="221" t="s">
        <v>1664</v>
      </c>
      <c r="T347" s="221">
        <v>0</v>
      </c>
      <c r="U347" s="290">
        <v>252000000</v>
      </c>
      <c r="V347" s="290">
        <v>22200000000000</v>
      </c>
      <c r="W347" s="221">
        <v>0</v>
      </c>
      <c r="X347" s="221">
        <v>0</v>
      </c>
      <c r="Y347" s="221" t="s">
        <v>626</v>
      </c>
      <c r="Z347" s="221" t="s">
        <v>626</v>
      </c>
    </row>
    <row r="348" spans="1:26" x14ac:dyDescent="0.25">
      <c r="A348" s="221" t="s">
        <v>2066</v>
      </c>
      <c r="B348" s="221" t="s">
        <v>650</v>
      </c>
      <c r="C348" s="221">
        <v>1034.538</v>
      </c>
      <c r="D348" s="221">
        <v>0</v>
      </c>
      <c r="E348" s="221" t="s">
        <v>620</v>
      </c>
      <c r="F348" s="221">
        <v>0.12</v>
      </c>
      <c r="G348" s="221">
        <v>0</v>
      </c>
      <c r="H348" s="221">
        <v>0</v>
      </c>
      <c r="I348" s="221">
        <v>0</v>
      </c>
      <c r="J348" s="221">
        <v>5.26</v>
      </c>
      <c r="K348" s="290">
        <v>159000000000</v>
      </c>
      <c r="L348" s="221" t="s">
        <v>621</v>
      </c>
      <c r="M348" s="221">
        <v>0</v>
      </c>
      <c r="N348" s="221">
        <v>0</v>
      </c>
      <c r="O348" s="221" t="s">
        <v>624</v>
      </c>
      <c r="P348" s="221" t="s">
        <v>626</v>
      </c>
      <c r="Q348" s="221" t="s">
        <v>626</v>
      </c>
      <c r="R348" s="221" t="s">
        <v>1669</v>
      </c>
      <c r="S348" s="221" t="s">
        <v>1664</v>
      </c>
      <c r="T348" s="221">
        <v>0</v>
      </c>
      <c r="U348" s="290">
        <v>151000000</v>
      </c>
      <c r="V348" s="290">
        <v>22200000000000</v>
      </c>
      <c r="W348" s="221">
        <v>0</v>
      </c>
      <c r="X348" s="221">
        <v>0</v>
      </c>
      <c r="Y348" s="221" t="s">
        <v>626</v>
      </c>
      <c r="Z348" s="221" t="s">
        <v>626</v>
      </c>
    </row>
    <row r="349" spans="1:26" x14ac:dyDescent="0.25">
      <c r="A349" s="221" t="s">
        <v>1334</v>
      </c>
      <c r="B349" s="221" t="s">
        <v>650</v>
      </c>
      <c r="C349" s="221">
        <v>1018.481</v>
      </c>
      <c r="D349" s="221">
        <v>0</v>
      </c>
      <c r="E349" s="221" t="s">
        <v>620</v>
      </c>
      <c r="F349" s="221">
        <v>1.39</v>
      </c>
      <c r="G349" s="221">
        <v>0</v>
      </c>
      <c r="H349" s="221">
        <v>0</v>
      </c>
      <c r="I349" s="221">
        <v>0</v>
      </c>
      <c r="J349" s="221">
        <v>7.84</v>
      </c>
      <c r="K349" s="290">
        <v>81900000000</v>
      </c>
      <c r="L349" s="221" t="s">
        <v>621</v>
      </c>
      <c r="M349" s="221">
        <v>0</v>
      </c>
      <c r="N349" s="221">
        <v>0</v>
      </c>
      <c r="O349" s="221" t="s">
        <v>624</v>
      </c>
      <c r="P349" s="221" t="s">
        <v>626</v>
      </c>
      <c r="Q349" s="221" t="s">
        <v>626</v>
      </c>
      <c r="R349" s="221" t="s">
        <v>1669</v>
      </c>
      <c r="S349" s="221" t="s">
        <v>1672</v>
      </c>
      <c r="T349" s="221">
        <v>0</v>
      </c>
      <c r="U349" s="221">
        <v>80000000</v>
      </c>
      <c r="V349" s="290">
        <v>22200000000000</v>
      </c>
      <c r="W349" s="221">
        <v>0</v>
      </c>
      <c r="X349" s="221">
        <v>0</v>
      </c>
      <c r="Y349" s="221" t="s">
        <v>626</v>
      </c>
      <c r="Z349" s="221" t="s">
        <v>626</v>
      </c>
    </row>
    <row r="350" spans="1:26" x14ac:dyDescent="0.25">
      <c r="A350" s="221" t="s">
        <v>2231</v>
      </c>
      <c r="B350" s="221" t="s">
        <v>650</v>
      </c>
      <c r="C350" s="221">
        <v>1039.58</v>
      </c>
      <c r="D350" s="221">
        <v>0</v>
      </c>
      <c r="E350" s="221" t="s">
        <v>620</v>
      </c>
      <c r="F350" s="221">
        <v>-0.94</v>
      </c>
      <c r="G350" s="221">
        <v>0</v>
      </c>
      <c r="H350" s="221">
        <v>0</v>
      </c>
      <c r="I350" s="221">
        <v>0</v>
      </c>
      <c r="J350" s="221">
        <v>0</v>
      </c>
      <c r="K350" s="290">
        <v>159000000000</v>
      </c>
      <c r="L350" s="221" t="s">
        <v>621</v>
      </c>
      <c r="M350" s="221">
        <v>0</v>
      </c>
      <c r="N350" s="221">
        <v>0</v>
      </c>
      <c r="O350" s="221" t="s">
        <v>624</v>
      </c>
      <c r="P350" s="221" t="s">
        <v>626</v>
      </c>
      <c r="Q350" s="221" t="s">
        <v>626</v>
      </c>
      <c r="R350" s="221" t="s">
        <v>1669</v>
      </c>
      <c r="S350" s="221" t="s">
        <v>1663</v>
      </c>
      <c r="T350" s="221">
        <v>0</v>
      </c>
      <c r="U350" s="290">
        <v>150000000</v>
      </c>
      <c r="V350" s="290">
        <v>22200000000000</v>
      </c>
      <c r="W350" s="221">
        <v>0</v>
      </c>
      <c r="X350" s="221">
        <v>0</v>
      </c>
      <c r="Y350" s="221" t="s">
        <v>626</v>
      </c>
      <c r="Z350" s="221" t="s">
        <v>626</v>
      </c>
    </row>
    <row r="351" spans="1:26" x14ac:dyDescent="0.25">
      <c r="A351" s="221" t="s">
        <v>2642</v>
      </c>
      <c r="B351" s="221" t="s">
        <v>650</v>
      </c>
      <c r="C351" s="221">
        <v>1006.46</v>
      </c>
      <c r="D351" s="221">
        <v>0</v>
      </c>
      <c r="E351" s="221" t="s">
        <v>620</v>
      </c>
      <c r="F351" s="221">
        <v>0</v>
      </c>
      <c r="G351" s="221">
        <v>0</v>
      </c>
      <c r="H351" s="221">
        <v>0</v>
      </c>
      <c r="I351" s="221">
        <v>0</v>
      </c>
      <c r="J351" s="221">
        <v>0</v>
      </c>
      <c r="K351" s="221">
        <v>0</v>
      </c>
      <c r="L351" s="221" t="s">
        <v>621</v>
      </c>
      <c r="M351" s="221">
        <v>0</v>
      </c>
      <c r="N351" s="221">
        <v>0</v>
      </c>
      <c r="O351" s="221" t="s">
        <v>624</v>
      </c>
      <c r="P351" s="221" t="s">
        <v>626</v>
      </c>
      <c r="Q351" s="221" t="s">
        <v>626</v>
      </c>
      <c r="R351" s="221" t="s">
        <v>1669</v>
      </c>
      <c r="S351" s="221" t="s">
        <v>1663</v>
      </c>
      <c r="T351" s="221">
        <v>0</v>
      </c>
      <c r="U351" s="221">
        <v>0</v>
      </c>
      <c r="V351" s="290">
        <v>22200000000000</v>
      </c>
      <c r="W351" s="221">
        <v>0</v>
      </c>
      <c r="X351" s="221">
        <v>0</v>
      </c>
      <c r="Y351" s="221" t="s">
        <v>626</v>
      </c>
      <c r="Z351" s="221" t="s">
        <v>626</v>
      </c>
    </row>
    <row r="352" spans="1:26" x14ac:dyDescent="0.25">
      <c r="A352" s="221" t="s">
        <v>2308</v>
      </c>
      <c r="B352" s="221" t="s">
        <v>650</v>
      </c>
      <c r="C352" s="221">
        <v>1028.1030000000001</v>
      </c>
      <c r="D352" s="221">
        <v>0</v>
      </c>
      <c r="E352" s="221" t="s">
        <v>620</v>
      </c>
      <c r="F352" s="221">
        <v>-0.38</v>
      </c>
      <c r="G352" s="221">
        <v>0</v>
      </c>
      <c r="H352" s="221">
        <v>0</v>
      </c>
      <c r="I352" s="221">
        <v>0</v>
      </c>
      <c r="J352" s="221">
        <v>0</v>
      </c>
      <c r="K352" s="290">
        <v>155000000000</v>
      </c>
      <c r="L352" s="221" t="s">
        <v>621</v>
      </c>
      <c r="M352" s="221">
        <v>0</v>
      </c>
      <c r="N352" s="221">
        <v>0</v>
      </c>
      <c r="O352" s="221" t="s">
        <v>624</v>
      </c>
      <c r="P352" s="221" t="s">
        <v>626</v>
      </c>
      <c r="Q352" s="221" t="s">
        <v>626</v>
      </c>
      <c r="R352" s="221" t="s">
        <v>1669</v>
      </c>
      <c r="S352" s="221" t="s">
        <v>1672</v>
      </c>
      <c r="T352" s="221">
        <v>0</v>
      </c>
      <c r="U352" s="290">
        <v>150000000</v>
      </c>
      <c r="V352" s="290">
        <v>22200000000000</v>
      </c>
      <c r="W352" s="221">
        <v>0</v>
      </c>
      <c r="X352" s="221">
        <v>0</v>
      </c>
      <c r="Y352" s="221" t="s">
        <v>626</v>
      </c>
      <c r="Z352" s="221" t="s">
        <v>626</v>
      </c>
    </row>
    <row r="353" spans="1:26" x14ac:dyDescent="0.25">
      <c r="A353" s="221" t="s">
        <v>1631</v>
      </c>
      <c r="B353" s="221" t="s">
        <v>650</v>
      </c>
      <c r="C353" s="221">
        <v>1006.476</v>
      </c>
      <c r="D353" s="221">
        <v>0</v>
      </c>
      <c r="E353" s="221" t="s">
        <v>620</v>
      </c>
      <c r="F353" s="221">
        <v>0.41</v>
      </c>
      <c r="G353" s="221">
        <v>0</v>
      </c>
      <c r="H353" s="221">
        <v>0</v>
      </c>
      <c r="I353" s="221">
        <v>0</v>
      </c>
      <c r="J353" s="221">
        <v>8.1199999999999992</v>
      </c>
      <c r="K353" s="290">
        <v>57300000000</v>
      </c>
      <c r="L353" s="221" t="s">
        <v>621</v>
      </c>
      <c r="M353" s="221">
        <v>0</v>
      </c>
      <c r="N353" s="221">
        <v>0</v>
      </c>
      <c r="O353" s="221" t="s">
        <v>624</v>
      </c>
      <c r="P353" s="221" t="s">
        <v>626</v>
      </c>
      <c r="Q353" s="221" t="s">
        <v>626</v>
      </c>
      <c r="R353" s="221" t="s">
        <v>1669</v>
      </c>
      <c r="S353" s="221" t="s">
        <v>1672</v>
      </c>
      <c r="T353" s="221">
        <v>0</v>
      </c>
      <c r="U353" s="221">
        <v>56000000</v>
      </c>
      <c r="V353" s="290">
        <v>22200000000000</v>
      </c>
      <c r="W353" s="221">
        <v>0</v>
      </c>
      <c r="X353" s="221">
        <v>0</v>
      </c>
      <c r="Y353" s="221" t="s">
        <v>626</v>
      </c>
      <c r="Z353" s="221" t="s">
        <v>626</v>
      </c>
    </row>
    <row r="354" spans="1:26" x14ac:dyDescent="0.25">
      <c r="A354" s="221" t="s">
        <v>2529</v>
      </c>
      <c r="B354" s="221" t="s">
        <v>650</v>
      </c>
      <c r="C354" s="221">
        <v>1009.587</v>
      </c>
      <c r="D354" s="221">
        <v>0</v>
      </c>
      <c r="E354" s="221" t="s">
        <v>620</v>
      </c>
      <c r="F354" s="221">
        <v>0.51</v>
      </c>
      <c r="G354" s="221">
        <v>0</v>
      </c>
      <c r="H354" s="221">
        <v>0</v>
      </c>
      <c r="I354" s="221">
        <v>0</v>
      </c>
      <c r="J354" s="221">
        <v>0</v>
      </c>
      <c r="K354" s="290">
        <v>301000000000</v>
      </c>
      <c r="L354" s="221" t="s">
        <v>621</v>
      </c>
      <c r="M354" s="221">
        <v>0</v>
      </c>
      <c r="N354" s="221">
        <v>0</v>
      </c>
      <c r="O354" s="221" t="s">
        <v>624</v>
      </c>
      <c r="P354" s="221" t="s">
        <v>626</v>
      </c>
      <c r="Q354" s="221" t="s">
        <v>626</v>
      </c>
      <c r="R354" s="221" t="s">
        <v>1669</v>
      </c>
      <c r="S354" s="221" t="s">
        <v>2113</v>
      </c>
      <c r="T354" s="221">
        <v>0</v>
      </c>
      <c r="U354" s="290">
        <v>300000000</v>
      </c>
      <c r="V354" s="290">
        <v>22200000000000</v>
      </c>
      <c r="W354" s="221">
        <v>0</v>
      </c>
      <c r="X354" s="221">
        <v>0</v>
      </c>
      <c r="Y354" s="221" t="s">
        <v>626</v>
      </c>
      <c r="Z354" s="221" t="s">
        <v>626</v>
      </c>
    </row>
    <row r="355" spans="1:26" x14ac:dyDescent="0.25">
      <c r="A355" s="221" t="s">
        <v>2154</v>
      </c>
      <c r="B355" s="221" t="s">
        <v>650</v>
      </c>
      <c r="C355" s="221">
        <v>947.38789999999995</v>
      </c>
      <c r="D355" s="221">
        <v>0</v>
      </c>
      <c r="E355" s="221" t="s">
        <v>620</v>
      </c>
      <c r="F355" s="221">
        <v>0.71</v>
      </c>
      <c r="G355" s="221">
        <v>0</v>
      </c>
      <c r="H355" s="221">
        <v>0</v>
      </c>
      <c r="I355" s="221">
        <v>0</v>
      </c>
      <c r="J355" s="221">
        <v>-6.99</v>
      </c>
      <c r="K355" s="290">
        <v>145000000000</v>
      </c>
      <c r="L355" s="221" t="s">
        <v>621</v>
      </c>
      <c r="M355" s="221">
        <v>0</v>
      </c>
      <c r="N355" s="221">
        <v>0</v>
      </c>
      <c r="O355" s="221" t="s">
        <v>624</v>
      </c>
      <c r="P355" s="221" t="s">
        <v>626</v>
      </c>
      <c r="Q355" s="221" t="s">
        <v>626</v>
      </c>
      <c r="R355" s="221" t="s">
        <v>1669</v>
      </c>
      <c r="S355" s="221" t="s">
        <v>1664</v>
      </c>
      <c r="T355" s="221">
        <v>0</v>
      </c>
      <c r="U355" s="290">
        <v>154000000</v>
      </c>
      <c r="V355" s="290">
        <v>22200000000000</v>
      </c>
      <c r="W355" s="221">
        <v>0</v>
      </c>
      <c r="X355" s="221">
        <v>0</v>
      </c>
      <c r="Y355" s="221" t="s">
        <v>626</v>
      </c>
      <c r="Z355" s="221" t="s">
        <v>626</v>
      </c>
    </row>
    <row r="356" spans="1:26" x14ac:dyDescent="0.25">
      <c r="A356" s="221" t="s">
        <v>1265</v>
      </c>
      <c r="B356" s="221" t="s">
        <v>650</v>
      </c>
      <c r="C356" s="221">
        <v>1043.71</v>
      </c>
      <c r="D356" s="221">
        <v>0</v>
      </c>
      <c r="E356" s="221" t="s">
        <v>620</v>
      </c>
      <c r="F356" s="221">
        <v>-0.11</v>
      </c>
      <c r="G356" s="221">
        <v>0</v>
      </c>
      <c r="H356" s="221">
        <v>0</v>
      </c>
      <c r="I356" s="221">
        <v>0</v>
      </c>
      <c r="J356" s="221">
        <v>9.82</v>
      </c>
      <c r="K356" s="290">
        <v>107000000000</v>
      </c>
      <c r="L356" s="221" t="s">
        <v>621</v>
      </c>
      <c r="M356" s="221">
        <v>0</v>
      </c>
      <c r="N356" s="221">
        <v>0</v>
      </c>
      <c r="O356" s="221" t="s">
        <v>624</v>
      </c>
      <c r="P356" s="221" t="s">
        <v>626</v>
      </c>
      <c r="Q356" s="221" t="s">
        <v>626</v>
      </c>
      <c r="R356" s="221" t="s">
        <v>1669</v>
      </c>
      <c r="S356" s="221" t="s">
        <v>1663</v>
      </c>
      <c r="T356" s="221">
        <v>0</v>
      </c>
      <c r="U356" s="290">
        <v>100000000</v>
      </c>
      <c r="V356" s="290">
        <v>22200000000000</v>
      </c>
      <c r="W356" s="221">
        <v>0</v>
      </c>
      <c r="X356" s="221">
        <v>0</v>
      </c>
      <c r="Y356" s="221" t="s">
        <v>626</v>
      </c>
      <c r="Z356" s="221" t="s">
        <v>626</v>
      </c>
    </row>
    <row r="357" spans="1:26" x14ac:dyDescent="0.25">
      <c r="A357" s="221" t="s">
        <v>1768</v>
      </c>
      <c r="B357" s="221" t="s">
        <v>650</v>
      </c>
      <c r="C357" s="221">
        <v>1012.53</v>
      </c>
      <c r="D357" s="221">
        <v>0</v>
      </c>
      <c r="E357" s="221" t="s">
        <v>620</v>
      </c>
      <c r="F357" s="221">
        <v>1</v>
      </c>
      <c r="G357" s="221">
        <v>0</v>
      </c>
      <c r="H357" s="221">
        <v>0</v>
      </c>
      <c r="I357" s="221">
        <v>0</v>
      </c>
      <c r="J357" s="221">
        <v>10.63</v>
      </c>
      <c r="K357" s="290">
        <v>247000000000</v>
      </c>
      <c r="L357" s="221" t="s">
        <v>621</v>
      </c>
      <c r="M357" s="221">
        <v>0</v>
      </c>
      <c r="N357" s="221">
        <v>0</v>
      </c>
      <c r="O357" s="221" t="s">
        <v>624</v>
      </c>
      <c r="P357" s="221" t="s">
        <v>626</v>
      </c>
      <c r="Q357" s="221" t="s">
        <v>626</v>
      </c>
      <c r="R357" s="221" t="s">
        <v>1669</v>
      </c>
      <c r="S357" s="221" t="s">
        <v>1672</v>
      </c>
      <c r="T357" s="221">
        <v>0</v>
      </c>
      <c r="U357" s="290">
        <v>246000000</v>
      </c>
      <c r="V357" s="290">
        <v>22200000000000</v>
      </c>
      <c r="W357" s="221">
        <v>0</v>
      </c>
      <c r="X357" s="221">
        <v>0</v>
      </c>
      <c r="Y357" s="221" t="s">
        <v>626</v>
      </c>
      <c r="Z357" s="221" t="s">
        <v>626</v>
      </c>
    </row>
    <row r="358" spans="1:26" x14ac:dyDescent="0.25">
      <c r="A358" s="221" t="s">
        <v>1769</v>
      </c>
      <c r="B358" s="221" t="s">
        <v>650</v>
      </c>
      <c r="C358" s="221">
        <v>989.60450000000003</v>
      </c>
      <c r="D358" s="221">
        <v>0</v>
      </c>
      <c r="E358" s="221" t="s">
        <v>620</v>
      </c>
      <c r="F358" s="221">
        <v>0.62</v>
      </c>
      <c r="G358" s="221">
        <v>0</v>
      </c>
      <c r="H358" s="221">
        <v>0</v>
      </c>
      <c r="I358" s="221">
        <v>0</v>
      </c>
      <c r="J358" s="221">
        <v>7.09</v>
      </c>
      <c r="K358" s="290">
        <v>115000000000</v>
      </c>
      <c r="L358" s="221" t="s">
        <v>621</v>
      </c>
      <c r="M358" s="221">
        <v>0</v>
      </c>
      <c r="N358" s="221">
        <v>0</v>
      </c>
      <c r="O358" s="221" t="s">
        <v>624</v>
      </c>
      <c r="P358" s="221" t="s">
        <v>626</v>
      </c>
      <c r="Q358" s="221" t="s">
        <v>626</v>
      </c>
      <c r="R358" s="221" t="s">
        <v>1669</v>
      </c>
      <c r="S358" s="221" t="s">
        <v>1672</v>
      </c>
      <c r="T358" s="221">
        <v>0</v>
      </c>
      <c r="U358" s="290">
        <v>116000000</v>
      </c>
      <c r="V358" s="290">
        <v>22200000000000</v>
      </c>
      <c r="W358" s="221">
        <v>0</v>
      </c>
      <c r="X358" s="221">
        <v>0</v>
      </c>
      <c r="Y358" s="221" t="s">
        <v>626</v>
      </c>
      <c r="Z358" s="221" t="s">
        <v>626</v>
      </c>
    </row>
    <row r="359" spans="1:26" x14ac:dyDescent="0.25">
      <c r="A359" s="221" t="s">
        <v>2309</v>
      </c>
      <c r="B359" s="221" t="s">
        <v>650</v>
      </c>
      <c r="C359" s="221">
        <v>966.37959999999998</v>
      </c>
      <c r="D359" s="221">
        <v>0</v>
      </c>
      <c r="E359" s="221" t="s">
        <v>620</v>
      </c>
      <c r="F359" s="221">
        <v>0.67</v>
      </c>
      <c r="G359" s="221">
        <v>0</v>
      </c>
      <c r="H359" s="221">
        <v>0</v>
      </c>
      <c r="I359" s="221">
        <v>0</v>
      </c>
      <c r="J359" s="221">
        <v>0</v>
      </c>
      <c r="K359" s="290">
        <v>197000000000</v>
      </c>
      <c r="L359" s="221" t="s">
        <v>621</v>
      </c>
      <c r="M359" s="221">
        <v>0</v>
      </c>
      <c r="N359" s="221">
        <v>0</v>
      </c>
      <c r="O359" s="221" t="s">
        <v>624</v>
      </c>
      <c r="P359" s="221" t="s">
        <v>626</v>
      </c>
      <c r="Q359" s="221" t="s">
        <v>626</v>
      </c>
      <c r="R359" s="221" t="s">
        <v>1669</v>
      </c>
      <c r="S359" s="221" t="s">
        <v>1672</v>
      </c>
      <c r="T359" s="221">
        <v>0</v>
      </c>
      <c r="U359" s="290">
        <v>201000000</v>
      </c>
      <c r="V359" s="290">
        <v>22200000000000</v>
      </c>
      <c r="W359" s="221">
        <v>0</v>
      </c>
      <c r="X359" s="221">
        <v>0</v>
      </c>
      <c r="Y359" s="221" t="s">
        <v>626</v>
      </c>
      <c r="Z359" s="221" t="s">
        <v>626</v>
      </c>
    </row>
    <row r="360" spans="1:26" x14ac:dyDescent="0.25">
      <c r="A360" s="221" t="s">
        <v>2643</v>
      </c>
      <c r="B360" s="221" t="s">
        <v>650</v>
      </c>
      <c r="C360" s="221">
        <v>1003.171</v>
      </c>
      <c r="D360" s="221">
        <v>0</v>
      </c>
      <c r="E360" s="221" t="s">
        <v>620</v>
      </c>
      <c r="F360" s="221">
        <v>0</v>
      </c>
      <c r="G360" s="221">
        <v>0</v>
      </c>
      <c r="H360" s="221">
        <v>0</v>
      </c>
      <c r="I360" s="221">
        <v>0</v>
      </c>
      <c r="J360" s="221">
        <v>0</v>
      </c>
      <c r="K360" s="221">
        <v>0</v>
      </c>
      <c r="L360" s="221" t="s">
        <v>621</v>
      </c>
      <c r="M360" s="221">
        <v>0</v>
      </c>
      <c r="N360" s="221">
        <v>0</v>
      </c>
      <c r="O360" s="221" t="s">
        <v>624</v>
      </c>
      <c r="R360" s="221" t="s">
        <v>1669</v>
      </c>
      <c r="S360" s="221" t="s">
        <v>2113</v>
      </c>
      <c r="T360" s="221">
        <v>0</v>
      </c>
      <c r="U360" s="221">
        <v>0</v>
      </c>
      <c r="V360" s="290">
        <v>22200000000000</v>
      </c>
      <c r="W360" s="221">
        <v>0</v>
      </c>
      <c r="X360" s="221">
        <v>0</v>
      </c>
    </row>
    <row r="361" spans="1:26" x14ac:dyDescent="0.25">
      <c r="A361" s="221" t="s">
        <v>1799</v>
      </c>
      <c r="B361" s="221" t="s">
        <v>650</v>
      </c>
      <c r="C361" s="221">
        <v>1001.702</v>
      </c>
      <c r="D361" s="221">
        <v>0</v>
      </c>
      <c r="E361" s="221" t="s">
        <v>620</v>
      </c>
      <c r="F361" s="221">
        <v>0.7</v>
      </c>
      <c r="G361" s="221">
        <v>0</v>
      </c>
      <c r="H361" s="221">
        <v>0</v>
      </c>
      <c r="I361" s="221">
        <v>0</v>
      </c>
      <c r="J361" s="221">
        <v>8.08</v>
      </c>
      <c r="K361" s="290">
        <v>75300000000</v>
      </c>
      <c r="L361" s="221" t="s">
        <v>621</v>
      </c>
      <c r="M361" s="221">
        <v>0</v>
      </c>
      <c r="N361" s="221">
        <v>0</v>
      </c>
      <c r="O361" s="221" t="s">
        <v>624</v>
      </c>
      <c r="P361" s="221" t="s">
        <v>626</v>
      </c>
      <c r="Q361" s="221" t="s">
        <v>626</v>
      </c>
      <c r="R361" s="221" t="s">
        <v>1669</v>
      </c>
      <c r="S361" s="221" t="s">
        <v>1672</v>
      </c>
      <c r="T361" s="221">
        <v>0</v>
      </c>
      <c r="U361" s="221">
        <v>75000000</v>
      </c>
      <c r="V361" s="290">
        <v>22200000000000</v>
      </c>
      <c r="W361" s="221">
        <v>0</v>
      </c>
      <c r="X361" s="221">
        <v>0</v>
      </c>
      <c r="Y361" s="221" t="s">
        <v>626</v>
      </c>
      <c r="Z361" s="221" t="s">
        <v>626</v>
      </c>
    </row>
    <row r="362" spans="1:26" x14ac:dyDescent="0.25">
      <c r="A362" s="221" t="s">
        <v>2530</v>
      </c>
      <c r="B362" s="221" t="s">
        <v>650</v>
      </c>
      <c r="C362" s="221">
        <v>1008.19</v>
      </c>
      <c r="D362" s="221">
        <v>0</v>
      </c>
      <c r="E362" s="221" t="s">
        <v>620</v>
      </c>
      <c r="F362" s="221">
        <v>0.41</v>
      </c>
      <c r="G362" s="221">
        <v>0</v>
      </c>
      <c r="H362" s="221">
        <v>0</v>
      </c>
      <c r="I362" s="221">
        <v>0</v>
      </c>
      <c r="J362" s="221">
        <v>0</v>
      </c>
      <c r="K362" s="290">
        <v>201000000000</v>
      </c>
      <c r="L362" s="221" t="s">
        <v>621</v>
      </c>
      <c r="M362" s="221">
        <v>0</v>
      </c>
      <c r="N362" s="221">
        <v>0</v>
      </c>
      <c r="O362" s="221" t="s">
        <v>624</v>
      </c>
      <c r="P362" s="221" t="s">
        <v>626</v>
      </c>
      <c r="Q362" s="221" t="s">
        <v>626</v>
      </c>
      <c r="R362" s="221" t="s">
        <v>1669</v>
      </c>
      <c r="S362" s="221" t="s">
        <v>1672</v>
      </c>
      <c r="T362" s="221">
        <v>0</v>
      </c>
      <c r="U362" s="290">
        <v>200000000</v>
      </c>
      <c r="V362" s="290">
        <v>22200000000000</v>
      </c>
      <c r="W362" s="221">
        <v>0</v>
      </c>
      <c r="X362" s="221">
        <v>0</v>
      </c>
      <c r="Y362" s="221" t="s">
        <v>626</v>
      </c>
      <c r="Z362" s="221" t="s">
        <v>626</v>
      </c>
    </row>
    <row r="363" spans="1:26" x14ac:dyDescent="0.25">
      <c r="A363" s="221" t="s">
        <v>1850</v>
      </c>
      <c r="B363" s="221" t="s">
        <v>650</v>
      </c>
      <c r="C363" s="221">
        <v>1018.703</v>
      </c>
      <c r="D363" s="221">
        <v>0</v>
      </c>
      <c r="E363" s="221" t="s">
        <v>620</v>
      </c>
      <c r="F363" s="221">
        <v>0.63</v>
      </c>
      <c r="G363" s="221">
        <v>0</v>
      </c>
      <c r="H363" s="221">
        <v>0</v>
      </c>
      <c r="I363" s="221">
        <v>0</v>
      </c>
      <c r="J363" s="221">
        <v>9.3800000000000008</v>
      </c>
      <c r="K363" s="290">
        <v>185000000000</v>
      </c>
      <c r="L363" s="221" t="s">
        <v>621</v>
      </c>
      <c r="M363" s="221">
        <v>0</v>
      </c>
      <c r="N363" s="221">
        <v>0</v>
      </c>
      <c r="O363" s="221" t="s">
        <v>624</v>
      </c>
      <c r="P363" s="221" t="s">
        <v>626</v>
      </c>
      <c r="Q363" s="221" t="s">
        <v>626</v>
      </c>
      <c r="R363" s="221" t="s">
        <v>1669</v>
      </c>
      <c r="S363" s="221" t="s">
        <v>1672</v>
      </c>
      <c r="T363" s="221">
        <v>0</v>
      </c>
      <c r="U363" s="290">
        <v>182000000</v>
      </c>
      <c r="V363" s="290">
        <v>22200000000000</v>
      </c>
      <c r="W363" s="221">
        <v>0</v>
      </c>
      <c r="X363" s="221">
        <v>0</v>
      </c>
      <c r="Y363" s="221" t="s">
        <v>626</v>
      </c>
      <c r="Z363" s="221" t="s">
        <v>626</v>
      </c>
    </row>
    <row r="364" spans="1:26" x14ac:dyDescent="0.25">
      <c r="A364" s="221" t="s">
        <v>1888</v>
      </c>
      <c r="B364" s="221" t="s">
        <v>650</v>
      </c>
      <c r="C364" s="221">
        <v>1020.12</v>
      </c>
      <c r="D364" s="221">
        <v>0</v>
      </c>
      <c r="E364" s="221" t="s">
        <v>620</v>
      </c>
      <c r="F364" s="221">
        <v>0.01</v>
      </c>
      <c r="G364" s="221">
        <v>0</v>
      </c>
      <c r="H364" s="221">
        <v>0</v>
      </c>
      <c r="I364" s="221">
        <v>0</v>
      </c>
      <c r="J364" s="221">
        <v>9.07</v>
      </c>
      <c r="K364" s="290">
        <v>71500000000</v>
      </c>
      <c r="L364" s="221" t="s">
        <v>621</v>
      </c>
      <c r="M364" s="221">
        <v>0</v>
      </c>
      <c r="N364" s="221">
        <v>0</v>
      </c>
      <c r="O364" s="221" t="s">
        <v>624</v>
      </c>
      <c r="P364" s="221" t="s">
        <v>626</v>
      </c>
      <c r="Q364" s="221" t="s">
        <v>626</v>
      </c>
      <c r="R364" s="221" t="s">
        <v>1669</v>
      </c>
      <c r="S364" s="221" t="s">
        <v>1663</v>
      </c>
      <c r="T364" s="221">
        <v>0</v>
      </c>
      <c r="U364" s="221">
        <v>69407808</v>
      </c>
      <c r="V364" s="290">
        <v>22200000000000</v>
      </c>
      <c r="W364" s="221">
        <v>0</v>
      </c>
      <c r="X364" s="221">
        <v>0</v>
      </c>
      <c r="Y364" s="221" t="s">
        <v>626</v>
      </c>
      <c r="Z364" s="221" t="s">
        <v>626</v>
      </c>
    </row>
    <row r="365" spans="1:26" x14ac:dyDescent="0.25">
      <c r="A365" s="221" t="s">
        <v>1609</v>
      </c>
      <c r="B365" s="221" t="s">
        <v>650</v>
      </c>
      <c r="C365" s="221">
        <v>1013.8</v>
      </c>
      <c r="D365" s="221">
        <v>0</v>
      </c>
      <c r="E365" s="221" t="s">
        <v>620</v>
      </c>
      <c r="F365" s="221">
        <v>0.72</v>
      </c>
      <c r="G365" s="221">
        <v>0</v>
      </c>
      <c r="H365" s="221">
        <v>0</v>
      </c>
      <c r="I365" s="221">
        <v>0</v>
      </c>
      <c r="J365" s="221">
        <v>9.52</v>
      </c>
      <c r="K365" s="290">
        <v>256000000000</v>
      </c>
      <c r="L365" s="221" t="s">
        <v>621</v>
      </c>
      <c r="M365" s="221">
        <v>0</v>
      </c>
      <c r="N365" s="221">
        <v>0</v>
      </c>
      <c r="O365" s="221" t="s">
        <v>624</v>
      </c>
      <c r="P365" s="221" t="s">
        <v>626</v>
      </c>
      <c r="Q365" s="221" t="s">
        <v>626</v>
      </c>
      <c r="R365" s="221" t="s">
        <v>1669</v>
      </c>
      <c r="S365" s="221" t="s">
        <v>1666</v>
      </c>
      <c r="T365" s="221">
        <v>0</v>
      </c>
      <c r="U365" s="290">
        <v>250000000</v>
      </c>
      <c r="V365" s="290">
        <v>22200000000000</v>
      </c>
      <c r="W365" s="221">
        <v>0</v>
      </c>
      <c r="X365" s="221">
        <v>0</v>
      </c>
      <c r="Y365" s="221" t="s">
        <v>626</v>
      </c>
      <c r="Z365" s="221" t="s">
        <v>626</v>
      </c>
    </row>
    <row r="366" spans="1:26" x14ac:dyDescent="0.25">
      <c r="A366" s="221" t="s">
        <v>655</v>
      </c>
      <c r="B366" s="221" t="s">
        <v>650</v>
      </c>
      <c r="C366" s="221">
        <v>1020.891</v>
      </c>
      <c r="D366" s="221">
        <v>0</v>
      </c>
      <c r="E366" s="221" t="s">
        <v>620</v>
      </c>
      <c r="F366" s="221">
        <v>0.24</v>
      </c>
      <c r="G366" s="221">
        <v>0</v>
      </c>
      <c r="H366" s="221">
        <v>0</v>
      </c>
      <c r="I366" s="221">
        <v>0</v>
      </c>
      <c r="J366" s="221">
        <v>-1.79</v>
      </c>
      <c r="K366" s="290">
        <v>50900000000</v>
      </c>
      <c r="L366" s="221" t="s">
        <v>621</v>
      </c>
      <c r="M366" s="221">
        <v>0</v>
      </c>
      <c r="N366" s="221">
        <v>0</v>
      </c>
      <c r="O366" s="221" t="s">
        <v>624</v>
      </c>
      <c r="P366" s="221" t="s">
        <v>626</v>
      </c>
      <c r="Q366" s="221" t="s">
        <v>626</v>
      </c>
      <c r="R366" s="221" t="s">
        <v>1669</v>
      </c>
      <c r="S366" s="221" t="s">
        <v>1675</v>
      </c>
      <c r="T366" s="221">
        <v>0</v>
      </c>
      <c r="U366" s="221">
        <v>50000000</v>
      </c>
      <c r="V366" s="290">
        <v>22200000000000</v>
      </c>
      <c r="W366" s="221">
        <v>0</v>
      </c>
      <c r="X366" s="221">
        <v>0</v>
      </c>
      <c r="Y366" s="221" t="s">
        <v>626</v>
      </c>
      <c r="Z366" s="221" t="s">
        <v>626</v>
      </c>
    </row>
    <row r="367" spans="1:26" x14ac:dyDescent="0.25">
      <c r="A367" s="221" t="s">
        <v>1046</v>
      </c>
      <c r="B367" s="221" t="s">
        <v>650</v>
      </c>
      <c r="C367" s="221">
        <v>1025.925</v>
      </c>
      <c r="D367" s="221">
        <v>0</v>
      </c>
      <c r="E367" s="221" t="s">
        <v>620</v>
      </c>
      <c r="F367" s="221">
        <v>-1.87</v>
      </c>
      <c r="G367" s="221">
        <v>0</v>
      </c>
      <c r="H367" s="221">
        <v>0</v>
      </c>
      <c r="I367" s="221">
        <v>0</v>
      </c>
      <c r="J367" s="221">
        <v>-1.1200000000000001</v>
      </c>
      <c r="K367" s="290">
        <v>52300000000</v>
      </c>
      <c r="L367" s="221" t="s">
        <v>621</v>
      </c>
      <c r="M367" s="221">
        <v>0</v>
      </c>
      <c r="N367" s="221">
        <v>0</v>
      </c>
      <c r="O367" s="221" t="s">
        <v>624</v>
      </c>
      <c r="P367" s="221" t="s">
        <v>626</v>
      </c>
      <c r="Q367" s="221" t="s">
        <v>626</v>
      </c>
      <c r="R367" s="221" t="s">
        <v>1669</v>
      </c>
      <c r="S367" s="221" t="s">
        <v>1675</v>
      </c>
      <c r="T367" s="221">
        <v>0</v>
      </c>
      <c r="U367" s="221">
        <v>50000000</v>
      </c>
      <c r="V367" s="290">
        <v>22200000000000</v>
      </c>
      <c r="W367" s="221">
        <v>0</v>
      </c>
      <c r="X367" s="221">
        <v>0</v>
      </c>
      <c r="Y367" s="221" t="s">
        <v>626</v>
      </c>
      <c r="Z367" s="221" t="s">
        <v>626</v>
      </c>
    </row>
    <row r="368" spans="1:26" x14ac:dyDescent="0.25">
      <c r="A368" s="221" t="s">
        <v>2475</v>
      </c>
      <c r="B368" s="221" t="s">
        <v>650</v>
      </c>
      <c r="C368" s="221">
        <v>1030.931</v>
      </c>
      <c r="D368" s="221">
        <v>0</v>
      </c>
      <c r="E368" s="221" t="s">
        <v>620</v>
      </c>
      <c r="F368" s="221">
        <v>0.73</v>
      </c>
      <c r="G368" s="221">
        <v>0</v>
      </c>
      <c r="H368" s="221">
        <v>0</v>
      </c>
      <c r="I368" s="221">
        <v>0</v>
      </c>
      <c r="J368" s="221">
        <v>0</v>
      </c>
      <c r="K368" s="290">
        <v>205000000000</v>
      </c>
      <c r="L368" s="221" t="s">
        <v>621</v>
      </c>
      <c r="M368" s="221">
        <v>0</v>
      </c>
      <c r="N368" s="221">
        <v>0</v>
      </c>
      <c r="O368" s="221" t="s">
        <v>624</v>
      </c>
      <c r="P368" s="221" t="s">
        <v>626</v>
      </c>
      <c r="Q368" s="221" t="s">
        <v>626</v>
      </c>
      <c r="R368" s="221" t="s">
        <v>1669</v>
      </c>
      <c r="S368" s="221" t="s">
        <v>1672</v>
      </c>
      <c r="T368" s="221">
        <v>0</v>
      </c>
      <c r="U368" s="290">
        <v>200000000</v>
      </c>
      <c r="V368" s="290">
        <v>22200000000000</v>
      </c>
      <c r="W368" s="221">
        <v>0</v>
      </c>
      <c r="X368" s="221">
        <v>0</v>
      </c>
      <c r="Y368" s="221" t="s">
        <v>626</v>
      </c>
      <c r="Z368" s="221" t="s">
        <v>626</v>
      </c>
    </row>
    <row r="369" spans="1:26" x14ac:dyDescent="0.25">
      <c r="A369" s="221" t="s">
        <v>1986</v>
      </c>
      <c r="B369" s="221" t="s">
        <v>650</v>
      </c>
      <c r="C369" s="221">
        <v>1058.93</v>
      </c>
      <c r="D369" s="221">
        <v>0</v>
      </c>
      <c r="E369" s="221" t="s">
        <v>620</v>
      </c>
      <c r="F369" s="221">
        <v>-0.04</v>
      </c>
      <c r="G369" s="221">
        <v>0</v>
      </c>
      <c r="H369" s="221">
        <v>0</v>
      </c>
      <c r="I369" s="221">
        <v>0</v>
      </c>
      <c r="J369" s="221">
        <v>0</v>
      </c>
      <c r="K369" s="290">
        <v>53900000000</v>
      </c>
      <c r="L369" s="221" t="s">
        <v>621</v>
      </c>
      <c r="M369" s="221">
        <v>0</v>
      </c>
      <c r="N369" s="221">
        <v>0</v>
      </c>
      <c r="O369" s="221" t="s">
        <v>624</v>
      </c>
      <c r="P369" s="221" t="s">
        <v>626</v>
      </c>
      <c r="Q369" s="221" t="s">
        <v>626</v>
      </c>
      <c r="R369" s="221" t="s">
        <v>1669</v>
      </c>
      <c r="S369" s="221" t="s">
        <v>1663</v>
      </c>
      <c r="T369" s="221">
        <v>0</v>
      </c>
      <c r="U369" s="221">
        <v>50000000</v>
      </c>
      <c r="V369" s="290">
        <v>22200000000000</v>
      </c>
      <c r="W369" s="221">
        <v>0</v>
      </c>
      <c r="X369" s="221">
        <v>0</v>
      </c>
      <c r="Y369" s="221" t="s">
        <v>626</v>
      </c>
      <c r="Z369" s="221" t="s">
        <v>626</v>
      </c>
    </row>
    <row r="370" spans="1:26" x14ac:dyDescent="0.25">
      <c r="A370" s="221" t="s">
        <v>1425</v>
      </c>
      <c r="B370" s="221" t="s">
        <v>650</v>
      </c>
      <c r="C370" s="221">
        <v>1000.921</v>
      </c>
      <c r="D370" s="221">
        <v>0</v>
      </c>
      <c r="E370" s="221" t="s">
        <v>620</v>
      </c>
      <c r="F370" s="221">
        <v>-2.5299999999999998</v>
      </c>
      <c r="G370" s="221">
        <v>0</v>
      </c>
      <c r="H370" s="221">
        <v>0</v>
      </c>
      <c r="I370" s="221">
        <v>0</v>
      </c>
      <c r="J370" s="221">
        <v>-0.44</v>
      </c>
      <c r="K370" s="290">
        <v>303000000000</v>
      </c>
      <c r="L370" s="221" t="s">
        <v>621</v>
      </c>
      <c r="M370" s="221">
        <v>0</v>
      </c>
      <c r="N370" s="221">
        <v>0</v>
      </c>
      <c r="O370" s="221" t="s">
        <v>624</v>
      </c>
      <c r="P370" s="221" t="s">
        <v>626</v>
      </c>
      <c r="Q370" s="221" t="s">
        <v>626</v>
      </c>
      <c r="R370" s="221" t="s">
        <v>1669</v>
      </c>
      <c r="S370" s="221" t="s">
        <v>1671</v>
      </c>
      <c r="T370" s="221">
        <v>0</v>
      </c>
      <c r="U370" s="290">
        <v>295000000</v>
      </c>
      <c r="V370" s="290">
        <v>22200000000000</v>
      </c>
      <c r="W370" s="221">
        <v>0</v>
      </c>
      <c r="X370" s="221">
        <v>0</v>
      </c>
      <c r="Y370" s="221" t="s">
        <v>626</v>
      </c>
      <c r="Z370" s="221" t="s">
        <v>626</v>
      </c>
    </row>
    <row r="371" spans="1:26" x14ac:dyDescent="0.25">
      <c r="A371" s="221" t="s">
        <v>1747</v>
      </c>
      <c r="B371" s="221" t="s">
        <v>650</v>
      </c>
      <c r="C371" s="221">
        <v>1044.3710000000001</v>
      </c>
      <c r="D371" s="221">
        <v>0</v>
      </c>
      <c r="E371" s="221" t="s">
        <v>620</v>
      </c>
      <c r="F371" s="221">
        <v>0.04</v>
      </c>
      <c r="G371" s="221">
        <v>0</v>
      </c>
      <c r="H371" s="221">
        <v>0</v>
      </c>
      <c r="I371" s="221">
        <v>0</v>
      </c>
      <c r="J371" s="221">
        <v>8.35</v>
      </c>
      <c r="K371" s="290">
        <v>106000000000</v>
      </c>
      <c r="L371" s="221" t="s">
        <v>621</v>
      </c>
      <c r="M371" s="221">
        <v>0</v>
      </c>
      <c r="N371" s="221">
        <v>0</v>
      </c>
      <c r="O371" s="221" t="s">
        <v>624</v>
      </c>
      <c r="P371" s="221" t="s">
        <v>626</v>
      </c>
      <c r="Q371" s="221" t="s">
        <v>626</v>
      </c>
      <c r="R371" s="221" t="s">
        <v>1669</v>
      </c>
      <c r="S371" s="221" t="s">
        <v>1672</v>
      </c>
      <c r="T371" s="221">
        <v>0</v>
      </c>
      <c r="U371" s="290">
        <v>100000000</v>
      </c>
      <c r="V371" s="290">
        <v>22200000000000</v>
      </c>
      <c r="W371" s="221">
        <v>0</v>
      </c>
      <c r="X371" s="221">
        <v>0</v>
      </c>
      <c r="Y371" s="221" t="s">
        <v>626</v>
      </c>
      <c r="Z371" s="221" t="s">
        <v>626</v>
      </c>
    </row>
    <row r="372" spans="1:26" x14ac:dyDescent="0.25">
      <c r="A372" s="221" t="s">
        <v>1507</v>
      </c>
      <c r="B372" s="221" t="s">
        <v>650</v>
      </c>
      <c r="C372" s="221">
        <v>1029.2619999999999</v>
      </c>
      <c r="D372" s="221">
        <v>0</v>
      </c>
      <c r="E372" s="221" t="s">
        <v>620</v>
      </c>
      <c r="F372" s="221">
        <v>-1.7</v>
      </c>
      <c r="G372" s="221">
        <v>0</v>
      </c>
      <c r="H372" s="221">
        <v>0</v>
      </c>
      <c r="I372" s="221">
        <v>0</v>
      </c>
      <c r="J372" s="221">
        <v>3.15</v>
      </c>
      <c r="K372" s="290">
        <v>89000000000</v>
      </c>
      <c r="L372" s="221" t="s">
        <v>621</v>
      </c>
      <c r="M372" s="221">
        <v>0</v>
      </c>
      <c r="N372" s="221">
        <v>0</v>
      </c>
      <c r="O372" s="221" t="s">
        <v>624</v>
      </c>
      <c r="P372" s="221" t="s">
        <v>626</v>
      </c>
      <c r="Q372" s="221" t="s">
        <v>626</v>
      </c>
      <c r="R372" s="221" t="s">
        <v>1669</v>
      </c>
      <c r="S372" s="221" t="s">
        <v>1671</v>
      </c>
      <c r="T372" s="221">
        <v>0</v>
      </c>
      <c r="U372" s="221">
        <v>85000000</v>
      </c>
      <c r="V372" s="290">
        <v>22200000000000</v>
      </c>
      <c r="W372" s="221">
        <v>0</v>
      </c>
      <c r="X372" s="221">
        <v>0</v>
      </c>
      <c r="Y372" s="221" t="s">
        <v>626</v>
      </c>
      <c r="Z372" s="221" t="s">
        <v>626</v>
      </c>
    </row>
    <row r="373" spans="1:26" x14ac:dyDescent="0.25">
      <c r="A373" s="221" t="s">
        <v>2041</v>
      </c>
      <c r="B373" s="221" t="s">
        <v>650</v>
      </c>
      <c r="C373" s="221">
        <v>1076.269</v>
      </c>
      <c r="D373" s="221">
        <v>0</v>
      </c>
      <c r="E373" s="221" t="s">
        <v>620</v>
      </c>
      <c r="F373" s="221">
        <v>-0.22</v>
      </c>
      <c r="G373" s="221">
        <v>0</v>
      </c>
      <c r="H373" s="221">
        <v>0</v>
      </c>
      <c r="I373" s="221">
        <v>0</v>
      </c>
      <c r="J373" s="221">
        <v>2.64</v>
      </c>
      <c r="K373" s="290">
        <v>216000000000</v>
      </c>
      <c r="L373" s="221" t="s">
        <v>621</v>
      </c>
      <c r="M373" s="221">
        <v>0</v>
      </c>
      <c r="N373" s="221">
        <v>0</v>
      </c>
      <c r="O373" s="221" t="s">
        <v>624</v>
      </c>
      <c r="P373" s="221" t="s">
        <v>626</v>
      </c>
      <c r="Q373" s="221" t="s">
        <v>626</v>
      </c>
      <c r="R373" s="221" t="s">
        <v>1669</v>
      </c>
      <c r="S373" s="221" t="s">
        <v>1664</v>
      </c>
      <c r="T373" s="221">
        <v>0</v>
      </c>
      <c r="U373" s="290">
        <v>200000000</v>
      </c>
      <c r="V373" s="290">
        <v>22200000000000</v>
      </c>
      <c r="W373" s="221">
        <v>0</v>
      </c>
      <c r="X373" s="221">
        <v>0</v>
      </c>
      <c r="Y373" s="221" t="s">
        <v>626</v>
      </c>
      <c r="Z373" s="221" t="s">
        <v>626</v>
      </c>
    </row>
    <row r="374" spans="1:26" x14ac:dyDescent="0.25">
      <c r="A374" s="221" t="s">
        <v>1824</v>
      </c>
      <c r="B374" s="221" t="s">
        <v>650</v>
      </c>
      <c r="C374" s="221">
        <v>1071.03</v>
      </c>
      <c r="D374" s="221">
        <v>0</v>
      </c>
      <c r="E374" s="221" t="s">
        <v>620</v>
      </c>
      <c r="F374" s="221">
        <v>0.32</v>
      </c>
      <c r="G374" s="221">
        <v>0</v>
      </c>
      <c r="H374" s="221">
        <v>0</v>
      </c>
      <c r="I374" s="221">
        <v>0</v>
      </c>
      <c r="J374" s="221">
        <v>11.46</v>
      </c>
      <c r="K374" s="290">
        <v>107000000000</v>
      </c>
      <c r="L374" s="221" t="s">
        <v>621</v>
      </c>
      <c r="M374" s="221">
        <v>0</v>
      </c>
      <c r="N374" s="221">
        <v>0</v>
      </c>
      <c r="O374" s="221" t="s">
        <v>624</v>
      </c>
      <c r="P374" s="221" t="s">
        <v>626</v>
      </c>
      <c r="Q374" s="221" t="s">
        <v>626</v>
      </c>
      <c r="R374" s="221" t="s">
        <v>1669</v>
      </c>
      <c r="S374" s="221" t="s">
        <v>1672</v>
      </c>
      <c r="T374" s="221">
        <v>0</v>
      </c>
      <c r="U374" s="290">
        <v>100000000</v>
      </c>
      <c r="V374" s="290">
        <v>22200000000000</v>
      </c>
      <c r="W374" s="221">
        <v>0</v>
      </c>
      <c r="X374" s="221">
        <v>0</v>
      </c>
      <c r="Y374" s="221" t="s">
        <v>626</v>
      </c>
      <c r="Z374" s="221" t="s">
        <v>626</v>
      </c>
    </row>
    <row r="375" spans="1:26" x14ac:dyDescent="0.25">
      <c r="A375" s="221" t="s">
        <v>1987</v>
      </c>
      <c r="B375" s="221" t="s">
        <v>650</v>
      </c>
      <c r="C375" s="221">
        <v>1031.42</v>
      </c>
      <c r="D375" s="221">
        <v>0</v>
      </c>
      <c r="E375" s="221" t="s">
        <v>620</v>
      </c>
      <c r="F375" s="221">
        <v>0.63</v>
      </c>
      <c r="G375" s="221">
        <v>0</v>
      </c>
      <c r="H375" s="221">
        <v>0</v>
      </c>
      <c r="I375" s="221">
        <v>0</v>
      </c>
      <c r="J375" s="221">
        <v>7.37</v>
      </c>
      <c r="K375" s="290">
        <v>154000000000</v>
      </c>
      <c r="L375" s="221" t="s">
        <v>621</v>
      </c>
      <c r="M375" s="221">
        <v>0</v>
      </c>
      <c r="N375" s="221">
        <v>0</v>
      </c>
      <c r="O375" s="221" t="s">
        <v>624</v>
      </c>
      <c r="P375" s="221" t="s">
        <v>626</v>
      </c>
      <c r="Q375" s="221" t="s">
        <v>626</v>
      </c>
      <c r="R375" s="221" t="s">
        <v>1669</v>
      </c>
      <c r="S375" s="221" t="s">
        <v>1663</v>
      </c>
      <c r="T375" s="221">
        <v>0</v>
      </c>
      <c r="U375" s="290">
        <v>150000000</v>
      </c>
      <c r="V375" s="290">
        <v>22200000000000</v>
      </c>
      <c r="W375" s="221">
        <v>0</v>
      </c>
      <c r="X375" s="221">
        <v>0</v>
      </c>
      <c r="Y375" s="221" t="s">
        <v>626</v>
      </c>
      <c r="Z375" s="221" t="s">
        <v>626</v>
      </c>
    </row>
    <row r="376" spans="1:26" x14ac:dyDescent="0.25">
      <c r="A376" s="221" t="s">
        <v>1825</v>
      </c>
      <c r="B376" s="221" t="s">
        <v>650</v>
      </c>
      <c r="C376" s="221">
        <v>1057.375</v>
      </c>
      <c r="D376" s="221">
        <v>0</v>
      </c>
      <c r="E376" s="221" t="s">
        <v>620</v>
      </c>
      <c r="F376" s="221">
        <v>0.86</v>
      </c>
      <c r="G376" s="221">
        <v>0</v>
      </c>
      <c r="H376" s="221">
        <v>0</v>
      </c>
      <c r="I376" s="221">
        <v>0</v>
      </c>
      <c r="J376" s="221">
        <v>8.58</v>
      </c>
      <c r="K376" s="290">
        <v>172000000000</v>
      </c>
      <c r="L376" s="221" t="s">
        <v>621</v>
      </c>
      <c r="M376" s="221">
        <v>0</v>
      </c>
      <c r="N376" s="221">
        <v>0</v>
      </c>
      <c r="O376" s="221" t="s">
        <v>624</v>
      </c>
      <c r="P376" s="221" t="s">
        <v>626</v>
      </c>
      <c r="Q376" s="221" t="s">
        <v>626</v>
      </c>
      <c r="R376" s="221" t="s">
        <v>1669</v>
      </c>
      <c r="S376" s="221" t="s">
        <v>1672</v>
      </c>
      <c r="T376" s="221">
        <v>0</v>
      </c>
      <c r="U376" s="290">
        <v>165000000</v>
      </c>
      <c r="V376" s="290">
        <v>22200000000000</v>
      </c>
      <c r="W376" s="221">
        <v>0</v>
      </c>
      <c r="X376" s="221">
        <v>0</v>
      </c>
      <c r="Y376" s="221" t="s">
        <v>626</v>
      </c>
      <c r="Z376" s="221" t="s">
        <v>626</v>
      </c>
    </row>
    <row r="377" spans="1:26" x14ac:dyDescent="0.25">
      <c r="A377" s="221" t="s">
        <v>2232</v>
      </c>
      <c r="B377" s="221" t="s">
        <v>650</v>
      </c>
      <c r="C377" s="221">
        <v>967.91030000000001</v>
      </c>
      <c r="D377" s="221">
        <v>0</v>
      </c>
      <c r="E377" s="221" t="s">
        <v>620</v>
      </c>
      <c r="F377" s="221">
        <v>0.76</v>
      </c>
      <c r="G377" s="221">
        <v>0</v>
      </c>
      <c r="H377" s="221">
        <v>0</v>
      </c>
      <c r="I377" s="221">
        <v>0</v>
      </c>
      <c r="J377" s="221">
        <v>0</v>
      </c>
      <c r="K377" s="290">
        <v>73600000000</v>
      </c>
      <c r="L377" s="221" t="s">
        <v>621</v>
      </c>
      <c r="M377" s="221">
        <v>0</v>
      </c>
      <c r="N377" s="221">
        <v>0</v>
      </c>
      <c r="O377" s="221" t="s">
        <v>624</v>
      </c>
      <c r="P377" s="221" t="s">
        <v>626</v>
      </c>
      <c r="Q377" s="221" t="s">
        <v>626</v>
      </c>
      <c r="R377" s="221" t="s">
        <v>1669</v>
      </c>
      <c r="S377" s="221" t="s">
        <v>1672</v>
      </c>
      <c r="T377" s="221">
        <v>0</v>
      </c>
      <c r="U377" s="221">
        <v>75000000</v>
      </c>
      <c r="V377" s="290">
        <v>22200000000000</v>
      </c>
      <c r="W377" s="221">
        <v>0</v>
      </c>
      <c r="X377" s="221">
        <v>0</v>
      </c>
      <c r="Y377" s="221" t="s">
        <v>626</v>
      </c>
      <c r="Z377" s="221" t="s">
        <v>626</v>
      </c>
    </row>
    <row r="378" spans="1:26" x14ac:dyDescent="0.25">
      <c r="A378" s="221" t="s">
        <v>1266</v>
      </c>
      <c r="B378" s="221" t="s">
        <v>650</v>
      </c>
      <c r="C378" s="221">
        <v>1062.5609999999999</v>
      </c>
      <c r="D378" s="221">
        <v>0</v>
      </c>
      <c r="E378" s="221" t="s">
        <v>620</v>
      </c>
      <c r="F378" s="221">
        <v>0.62</v>
      </c>
      <c r="G378" s="221">
        <v>0</v>
      </c>
      <c r="H378" s="221">
        <v>0</v>
      </c>
      <c r="I378" s="221">
        <v>0</v>
      </c>
      <c r="J378" s="221">
        <v>4.01</v>
      </c>
      <c r="K378" s="290">
        <v>51600000000</v>
      </c>
      <c r="L378" s="221" t="s">
        <v>621</v>
      </c>
      <c r="M378" s="221">
        <v>0</v>
      </c>
      <c r="N378" s="221">
        <v>0</v>
      </c>
      <c r="O378" s="221" t="s">
        <v>624</v>
      </c>
      <c r="P378" s="221" t="s">
        <v>626</v>
      </c>
      <c r="Q378" s="221" t="s">
        <v>626</v>
      </c>
      <c r="R378" s="221" t="s">
        <v>1669</v>
      </c>
      <c r="S378" s="221" t="s">
        <v>1671</v>
      </c>
      <c r="T378" s="221">
        <v>0</v>
      </c>
      <c r="U378" s="221">
        <v>48882444</v>
      </c>
      <c r="V378" s="290">
        <v>22200000000000</v>
      </c>
      <c r="W378" s="221">
        <v>0</v>
      </c>
      <c r="X378" s="221">
        <v>0</v>
      </c>
      <c r="Y378" s="221" t="s">
        <v>626</v>
      </c>
      <c r="Z378" s="221" t="s">
        <v>626</v>
      </c>
    </row>
    <row r="379" spans="1:26" x14ac:dyDescent="0.25">
      <c r="A379" s="221" t="s">
        <v>2193</v>
      </c>
      <c r="B379" s="221" t="s">
        <v>650</v>
      </c>
      <c r="C379" s="221">
        <v>1033.28</v>
      </c>
      <c r="D379" s="221">
        <v>0</v>
      </c>
      <c r="E379" s="221" t="s">
        <v>620</v>
      </c>
      <c r="F379" s="221">
        <v>1.31</v>
      </c>
      <c r="G379" s="221">
        <v>0</v>
      </c>
      <c r="H379" s="221">
        <v>0</v>
      </c>
      <c r="I379" s="221">
        <v>0</v>
      </c>
      <c r="J379" s="221">
        <v>0</v>
      </c>
      <c r="K379" s="290">
        <v>120000000000</v>
      </c>
      <c r="L379" s="221" t="s">
        <v>621</v>
      </c>
      <c r="M379" s="221">
        <v>0</v>
      </c>
      <c r="N379" s="221">
        <v>0</v>
      </c>
      <c r="O379" s="221" t="s">
        <v>624</v>
      </c>
      <c r="P379" s="221" t="s">
        <v>626</v>
      </c>
      <c r="Q379" s="221" t="s">
        <v>626</v>
      </c>
      <c r="R379" s="221" t="s">
        <v>1669</v>
      </c>
      <c r="S379" s="221" t="s">
        <v>1663</v>
      </c>
      <c r="T379" s="221">
        <v>0</v>
      </c>
      <c r="U379" s="290">
        <v>118000000</v>
      </c>
      <c r="V379" s="290">
        <v>22200000000000</v>
      </c>
      <c r="W379" s="221">
        <v>0</v>
      </c>
      <c r="X379" s="221">
        <v>0</v>
      </c>
      <c r="Y379" s="221" t="s">
        <v>626</v>
      </c>
      <c r="Z379" s="221" t="s">
        <v>626</v>
      </c>
    </row>
    <row r="380" spans="1:26" x14ac:dyDescent="0.25">
      <c r="A380" s="221" t="s">
        <v>1143</v>
      </c>
      <c r="B380" s="221" t="s">
        <v>650</v>
      </c>
      <c r="C380" s="221">
        <v>1021.08</v>
      </c>
      <c r="D380" s="221">
        <v>0</v>
      </c>
      <c r="E380" s="221" t="s">
        <v>620</v>
      </c>
      <c r="F380" s="221">
        <v>0.53</v>
      </c>
      <c r="G380" s="221">
        <v>0</v>
      </c>
      <c r="H380" s="221">
        <v>0</v>
      </c>
      <c r="I380" s="221">
        <v>0</v>
      </c>
      <c r="J380" s="221">
        <v>6.13</v>
      </c>
      <c r="K380" s="290">
        <v>194000000000</v>
      </c>
      <c r="L380" s="221" t="s">
        <v>621</v>
      </c>
      <c r="M380" s="221">
        <v>0</v>
      </c>
      <c r="N380" s="221">
        <v>0</v>
      </c>
      <c r="O380" s="221" t="s">
        <v>618</v>
      </c>
      <c r="P380" s="221" t="s">
        <v>626</v>
      </c>
      <c r="Q380" s="221" t="s">
        <v>626</v>
      </c>
      <c r="R380" s="221" t="s">
        <v>1669</v>
      </c>
      <c r="S380" s="221" t="s">
        <v>1663</v>
      </c>
      <c r="T380" s="221">
        <v>0</v>
      </c>
      <c r="U380" s="290">
        <v>190000000</v>
      </c>
      <c r="V380" s="290">
        <v>22200000000000</v>
      </c>
      <c r="W380" s="221">
        <v>0</v>
      </c>
      <c r="X380" s="221">
        <v>0</v>
      </c>
      <c r="Y380" s="221" t="s">
        <v>626</v>
      </c>
      <c r="Z380" s="221" t="s">
        <v>626</v>
      </c>
    </row>
    <row r="381" spans="1:26" x14ac:dyDescent="0.25">
      <c r="A381" s="221" t="s">
        <v>1199</v>
      </c>
      <c r="B381" s="221" t="s">
        <v>650</v>
      </c>
      <c r="C381" s="221">
        <v>1032.5820000000001</v>
      </c>
      <c r="D381" s="221">
        <v>0</v>
      </c>
      <c r="E381" s="221" t="s">
        <v>620</v>
      </c>
      <c r="F381" s="221">
        <v>-3.12</v>
      </c>
      <c r="G381" s="221">
        <v>0</v>
      </c>
      <c r="H381" s="221">
        <v>0</v>
      </c>
      <c r="I381" s="221">
        <v>0</v>
      </c>
      <c r="J381" s="221">
        <v>2.41</v>
      </c>
      <c r="K381" s="290">
        <v>107000000000</v>
      </c>
      <c r="L381" s="221" t="s">
        <v>621</v>
      </c>
      <c r="M381" s="221">
        <v>0</v>
      </c>
      <c r="N381" s="221">
        <v>0</v>
      </c>
      <c r="O381" s="221" t="s">
        <v>624</v>
      </c>
      <c r="P381" s="221" t="s">
        <v>626</v>
      </c>
      <c r="Q381" s="221" t="s">
        <v>626</v>
      </c>
      <c r="R381" s="221" t="s">
        <v>1669</v>
      </c>
      <c r="S381" s="221" t="s">
        <v>1671</v>
      </c>
      <c r="T381" s="221">
        <v>0</v>
      </c>
      <c r="U381" s="290">
        <v>100000000</v>
      </c>
      <c r="V381" s="290">
        <v>22200000000000</v>
      </c>
      <c r="W381" s="221">
        <v>0</v>
      </c>
      <c r="X381" s="221">
        <v>0</v>
      </c>
      <c r="Y381" s="221" t="s">
        <v>626</v>
      </c>
      <c r="Z381" s="221" t="s">
        <v>626</v>
      </c>
    </row>
    <row r="382" spans="1:26" x14ac:dyDescent="0.25">
      <c r="A382" s="221" t="s">
        <v>1632</v>
      </c>
      <c r="B382" s="221" t="s">
        <v>650</v>
      </c>
      <c r="C382" s="221">
        <v>1027.71</v>
      </c>
      <c r="D382" s="221">
        <v>0</v>
      </c>
      <c r="E382" s="221" t="s">
        <v>620</v>
      </c>
      <c r="F382" s="221">
        <v>0.75</v>
      </c>
      <c r="G382" s="221">
        <v>0</v>
      </c>
      <c r="H382" s="221">
        <v>0</v>
      </c>
      <c r="I382" s="221">
        <v>0</v>
      </c>
      <c r="J382" s="221">
        <v>1.89</v>
      </c>
      <c r="K382" s="290">
        <v>235000000000</v>
      </c>
      <c r="L382" s="221" t="s">
        <v>621</v>
      </c>
      <c r="M382" s="221">
        <v>0</v>
      </c>
      <c r="N382" s="221">
        <v>0</v>
      </c>
      <c r="O382" s="221" t="s">
        <v>624</v>
      </c>
      <c r="P382" s="221" t="s">
        <v>626</v>
      </c>
      <c r="Q382" s="221" t="s">
        <v>626</v>
      </c>
      <c r="R382" s="221" t="s">
        <v>1669</v>
      </c>
      <c r="S382" s="221" t="s">
        <v>1671</v>
      </c>
      <c r="T382" s="221">
        <v>0</v>
      </c>
      <c r="U382" s="290">
        <v>230000000</v>
      </c>
      <c r="V382" s="290">
        <v>22200000000000</v>
      </c>
      <c r="W382" s="221">
        <v>0</v>
      </c>
      <c r="X382" s="221">
        <v>0</v>
      </c>
      <c r="Y382" s="221" t="s">
        <v>626</v>
      </c>
      <c r="Z382" s="221" t="s">
        <v>626</v>
      </c>
    </row>
    <row r="383" spans="1:26" x14ac:dyDescent="0.25">
      <c r="A383" s="221" t="s">
        <v>1144</v>
      </c>
      <c r="B383" s="221" t="s">
        <v>650</v>
      </c>
      <c r="C383" s="221">
        <v>1205.06</v>
      </c>
      <c r="D383" s="221">
        <v>0</v>
      </c>
      <c r="E383" s="221" t="s">
        <v>620</v>
      </c>
      <c r="F383" s="221">
        <v>0.5</v>
      </c>
      <c r="G383" s="221">
        <v>0</v>
      </c>
      <c r="H383" s="221">
        <v>0</v>
      </c>
      <c r="I383" s="221">
        <v>0</v>
      </c>
      <c r="J383" s="221">
        <v>5.97</v>
      </c>
      <c r="K383" s="290">
        <v>361000000000</v>
      </c>
      <c r="L383" s="221" t="s">
        <v>621</v>
      </c>
      <c r="M383" s="221">
        <v>0</v>
      </c>
      <c r="N383" s="221">
        <v>0</v>
      </c>
      <c r="O383" s="221" t="s">
        <v>624</v>
      </c>
      <c r="P383" s="221" t="s">
        <v>626</v>
      </c>
      <c r="Q383" s="221" t="s">
        <v>626</v>
      </c>
      <c r="R383" s="221" t="s">
        <v>1669</v>
      </c>
      <c r="S383" s="221" t="s">
        <v>1663</v>
      </c>
      <c r="T383" s="221">
        <v>0</v>
      </c>
      <c r="U383" s="290">
        <v>301000000</v>
      </c>
      <c r="V383" s="290">
        <v>22200000000000</v>
      </c>
      <c r="W383" s="221">
        <v>0</v>
      </c>
      <c r="X383" s="221">
        <v>0</v>
      </c>
      <c r="Y383" s="221" t="s">
        <v>626</v>
      </c>
      <c r="Z383" s="221" t="s">
        <v>626</v>
      </c>
    </row>
    <row r="384" spans="1:26" x14ac:dyDescent="0.25">
      <c r="A384" s="221" t="s">
        <v>656</v>
      </c>
      <c r="B384" s="221" t="s">
        <v>650</v>
      </c>
      <c r="C384" s="221">
        <v>1014.648</v>
      </c>
      <c r="D384" s="221">
        <v>0</v>
      </c>
      <c r="E384" s="221" t="s">
        <v>620</v>
      </c>
      <c r="F384" s="221">
        <v>0.45</v>
      </c>
      <c r="G384" s="221">
        <v>0</v>
      </c>
      <c r="H384" s="221">
        <v>0</v>
      </c>
      <c r="I384" s="221">
        <v>0</v>
      </c>
      <c r="J384" s="221">
        <v>0.13</v>
      </c>
      <c r="K384" s="290">
        <v>105000000000</v>
      </c>
      <c r="L384" s="221" t="s">
        <v>621</v>
      </c>
      <c r="M384" s="221">
        <v>0</v>
      </c>
      <c r="N384" s="221">
        <v>0</v>
      </c>
      <c r="O384" s="221" t="s">
        <v>624</v>
      </c>
      <c r="P384" s="221" t="s">
        <v>626</v>
      </c>
      <c r="Q384" s="221" t="s">
        <v>626</v>
      </c>
      <c r="R384" s="221" t="s">
        <v>1669</v>
      </c>
      <c r="S384" s="221" t="s">
        <v>1675</v>
      </c>
      <c r="T384" s="221">
        <v>0</v>
      </c>
      <c r="U384" s="290">
        <v>104000000</v>
      </c>
      <c r="V384" s="290">
        <v>22200000000000</v>
      </c>
      <c r="W384" s="221">
        <v>0</v>
      </c>
      <c r="X384" s="221">
        <v>0</v>
      </c>
      <c r="Y384" s="221" t="s">
        <v>626</v>
      </c>
      <c r="Z384" s="221" t="s">
        <v>626</v>
      </c>
    </row>
    <row r="385" spans="1:26" x14ac:dyDescent="0.25">
      <c r="A385" s="221" t="s">
        <v>657</v>
      </c>
      <c r="B385" s="221" t="s">
        <v>650</v>
      </c>
      <c r="C385" s="221">
        <v>1021.066</v>
      </c>
      <c r="D385" s="221">
        <v>0</v>
      </c>
      <c r="E385" s="221" t="s">
        <v>620</v>
      </c>
      <c r="F385" s="221">
        <v>0.39</v>
      </c>
      <c r="G385" s="221">
        <v>0</v>
      </c>
      <c r="H385" s="221">
        <v>0</v>
      </c>
      <c r="I385" s="221">
        <v>0</v>
      </c>
      <c r="J385" s="221">
        <v>0.15</v>
      </c>
      <c r="K385" s="290">
        <v>347000000000</v>
      </c>
      <c r="L385" s="221" t="s">
        <v>621</v>
      </c>
      <c r="M385" s="221">
        <v>0</v>
      </c>
      <c r="N385" s="221">
        <v>0</v>
      </c>
      <c r="O385" s="221" t="s">
        <v>624</v>
      </c>
      <c r="P385" s="221" t="s">
        <v>626</v>
      </c>
      <c r="Q385" s="221" t="s">
        <v>626</v>
      </c>
      <c r="R385" s="221" t="s">
        <v>1669</v>
      </c>
      <c r="S385" s="221" t="s">
        <v>1675</v>
      </c>
      <c r="T385" s="221">
        <v>0</v>
      </c>
      <c r="U385" s="290">
        <v>341000000</v>
      </c>
      <c r="V385" s="290">
        <v>22200000000000</v>
      </c>
      <c r="W385" s="221">
        <v>0</v>
      </c>
      <c r="X385" s="221">
        <v>0</v>
      </c>
      <c r="Y385" s="221" t="s">
        <v>626</v>
      </c>
      <c r="Z385" s="221" t="s">
        <v>626</v>
      </c>
    </row>
    <row r="386" spans="1:26" x14ac:dyDescent="0.25">
      <c r="A386" s="221" t="s">
        <v>1069</v>
      </c>
      <c r="B386" s="221" t="s">
        <v>650</v>
      </c>
      <c r="C386" s="221">
        <v>1272.662</v>
      </c>
      <c r="D386" s="221">
        <v>-0.56789999999999996</v>
      </c>
      <c r="E386" s="221" t="s">
        <v>620</v>
      </c>
      <c r="F386" s="221">
        <v>0.6835</v>
      </c>
      <c r="G386" s="221">
        <v>6.7436999999999996</v>
      </c>
      <c r="H386" s="221">
        <v>3.8498999999999999</v>
      </c>
      <c r="I386" s="221">
        <v>2.6412</v>
      </c>
      <c r="J386" s="221">
        <v>4.2465000000000002</v>
      </c>
      <c r="K386" s="290">
        <v>27700000000</v>
      </c>
      <c r="L386" s="221" t="s">
        <v>621</v>
      </c>
      <c r="M386" s="221">
        <v>13.4451</v>
      </c>
      <c r="N386" s="221">
        <v>0</v>
      </c>
      <c r="O386" s="221" t="s">
        <v>624</v>
      </c>
      <c r="P386" s="221" t="s">
        <v>637</v>
      </c>
      <c r="Q386" s="221" t="s">
        <v>638</v>
      </c>
      <c r="R386" s="221" t="s">
        <v>1665</v>
      </c>
      <c r="S386" s="221" t="s">
        <v>1675</v>
      </c>
      <c r="T386" s="221">
        <v>0.6835</v>
      </c>
      <c r="U386" s="221">
        <v>21884209</v>
      </c>
      <c r="V386" s="290">
        <v>22200000000000</v>
      </c>
      <c r="W386" s="221">
        <v>0</v>
      </c>
      <c r="X386" s="221">
        <v>-0.62809999999999999</v>
      </c>
      <c r="Y386" s="221" t="s">
        <v>638</v>
      </c>
      <c r="Z386" s="221" t="s">
        <v>626</v>
      </c>
    </row>
    <row r="387" spans="1:26" x14ac:dyDescent="0.25">
      <c r="A387" s="221" t="s">
        <v>2531</v>
      </c>
      <c r="B387" s="221" t="s">
        <v>650</v>
      </c>
      <c r="C387" s="221">
        <v>1020.76</v>
      </c>
      <c r="D387" s="221">
        <v>0.1206</v>
      </c>
      <c r="E387" s="221" t="s">
        <v>620</v>
      </c>
      <c r="F387" s="221">
        <v>0.79590000000000005</v>
      </c>
      <c r="G387" s="221">
        <v>0</v>
      </c>
      <c r="H387" s="221">
        <v>0</v>
      </c>
      <c r="I387" s="221">
        <v>0</v>
      </c>
      <c r="J387" s="221">
        <v>0</v>
      </c>
      <c r="K387" s="290">
        <v>101000000000</v>
      </c>
      <c r="L387" s="221" t="s">
        <v>621</v>
      </c>
      <c r="M387" s="221">
        <v>0</v>
      </c>
      <c r="N387" s="221">
        <v>0</v>
      </c>
      <c r="O387" s="221" t="s">
        <v>624</v>
      </c>
      <c r="P387" s="221" t="s">
        <v>626</v>
      </c>
      <c r="Q387" s="221" t="s">
        <v>626</v>
      </c>
      <c r="R387" s="221" t="s">
        <v>1662</v>
      </c>
      <c r="S387" s="221" t="s">
        <v>1666</v>
      </c>
      <c r="T387" s="221">
        <v>0.79590000000000005</v>
      </c>
      <c r="U387" s="290">
        <v>100000000</v>
      </c>
      <c r="V387" s="290">
        <v>22200000000000</v>
      </c>
      <c r="W387" s="221">
        <v>0</v>
      </c>
      <c r="X387" s="221">
        <v>-0.15939999999999999</v>
      </c>
      <c r="Y387" s="221" t="s">
        <v>626</v>
      </c>
      <c r="Z387" s="221" t="s">
        <v>626</v>
      </c>
    </row>
    <row r="388" spans="1:26" x14ac:dyDescent="0.25">
      <c r="A388" s="221" t="s">
        <v>209</v>
      </c>
      <c r="B388" s="221" t="s">
        <v>650</v>
      </c>
      <c r="C388" s="221">
        <v>1515.27</v>
      </c>
      <c r="D388" s="221">
        <v>2.8400000000000002E-2</v>
      </c>
      <c r="E388" s="221" t="s">
        <v>620</v>
      </c>
      <c r="F388" s="221">
        <v>0.23219999999999999</v>
      </c>
      <c r="G388" s="221">
        <v>0.96150000000000002</v>
      </c>
      <c r="H388" s="221">
        <v>2.2201</v>
      </c>
      <c r="I388" s="221">
        <v>3.3142999999999998</v>
      </c>
      <c r="J388" s="221">
        <v>5.3433999999999999</v>
      </c>
      <c r="K388" s="290">
        <v>126000000000</v>
      </c>
      <c r="L388" s="221" t="s">
        <v>621</v>
      </c>
      <c r="M388" s="221">
        <v>15.8729</v>
      </c>
      <c r="N388" s="221">
        <v>30.920200000000001</v>
      </c>
      <c r="O388" s="221" t="s">
        <v>618</v>
      </c>
      <c r="P388" s="221" t="s">
        <v>630</v>
      </c>
      <c r="Q388" s="221" t="s">
        <v>627</v>
      </c>
      <c r="R388" s="221" t="s">
        <v>1668</v>
      </c>
      <c r="S388" s="221" t="s">
        <v>1663</v>
      </c>
      <c r="T388" s="221">
        <v>0.23219999999999999</v>
      </c>
      <c r="U388" s="221">
        <v>83659684</v>
      </c>
      <c r="V388" s="290">
        <v>22200000000000</v>
      </c>
      <c r="W388" s="221">
        <v>0</v>
      </c>
      <c r="X388" s="221">
        <v>3.1699999999999999E-2</v>
      </c>
      <c r="Y388" s="221" t="s">
        <v>626</v>
      </c>
      <c r="Z388" s="221" t="s">
        <v>626</v>
      </c>
    </row>
    <row r="389" spans="1:26" x14ac:dyDescent="0.25">
      <c r="A389" s="221" t="s">
        <v>658</v>
      </c>
      <c r="B389" s="221" t="s">
        <v>650</v>
      </c>
      <c r="C389" s="221">
        <v>1922.15</v>
      </c>
      <c r="D389" s="221">
        <v>2.7099999999999999E-2</v>
      </c>
      <c r="E389" s="221" t="s">
        <v>620</v>
      </c>
      <c r="F389" s="221">
        <v>0.40539999999999998</v>
      </c>
      <c r="G389" s="221">
        <v>1.2436</v>
      </c>
      <c r="H389" s="221">
        <v>2.3733</v>
      </c>
      <c r="I389" s="221">
        <v>3.3170000000000002</v>
      </c>
      <c r="J389" s="221">
        <v>5.5738000000000003</v>
      </c>
      <c r="K389" s="290">
        <v>484000000000</v>
      </c>
      <c r="L389" s="221" t="s">
        <v>621</v>
      </c>
      <c r="M389" s="221">
        <v>17.952999999999999</v>
      </c>
      <c r="N389" s="221">
        <v>37.659300000000002</v>
      </c>
      <c r="O389" s="221" t="s">
        <v>624</v>
      </c>
      <c r="P389" s="221" t="s">
        <v>630</v>
      </c>
      <c r="Q389" s="221" t="s">
        <v>627</v>
      </c>
      <c r="R389" s="221" t="s">
        <v>1668</v>
      </c>
      <c r="S389" s="221" t="s">
        <v>1663</v>
      </c>
      <c r="T389" s="221">
        <v>0.40539999999999998</v>
      </c>
      <c r="U389" s="290">
        <v>253000000</v>
      </c>
      <c r="V389" s="290">
        <v>22200000000000</v>
      </c>
      <c r="W389" s="221">
        <v>0</v>
      </c>
      <c r="X389" s="221">
        <v>6.0900000000000003E-2</v>
      </c>
      <c r="Y389" s="221" t="s">
        <v>627</v>
      </c>
      <c r="Z389" s="221" t="s">
        <v>630</v>
      </c>
    </row>
    <row r="390" spans="1:26" x14ac:dyDescent="0.25">
      <c r="A390" s="221" t="s">
        <v>659</v>
      </c>
      <c r="B390" s="221" t="s">
        <v>650</v>
      </c>
      <c r="C390" s="221">
        <v>1141.54</v>
      </c>
      <c r="D390" s="221">
        <v>0</v>
      </c>
      <c r="E390" s="221" t="s">
        <v>620</v>
      </c>
      <c r="F390" s="221">
        <v>0.4</v>
      </c>
      <c r="G390" s="221">
        <v>0</v>
      </c>
      <c r="H390" s="221">
        <v>0</v>
      </c>
      <c r="I390" s="221">
        <v>0</v>
      </c>
      <c r="J390" s="221">
        <v>4.3499999999999996</v>
      </c>
      <c r="K390" s="290">
        <v>201000000000</v>
      </c>
      <c r="L390" s="221" t="s">
        <v>617</v>
      </c>
      <c r="M390" s="221">
        <v>0</v>
      </c>
      <c r="N390" s="221">
        <v>0</v>
      </c>
      <c r="O390" s="221" t="s">
        <v>618</v>
      </c>
      <c r="P390" s="221" t="s">
        <v>626</v>
      </c>
      <c r="Q390" s="221" t="s">
        <v>626</v>
      </c>
      <c r="R390" s="221" t="s">
        <v>1668</v>
      </c>
      <c r="S390" s="221" t="s">
        <v>1663</v>
      </c>
      <c r="T390" s="221">
        <v>0</v>
      </c>
      <c r="U390" s="290">
        <v>176000000</v>
      </c>
      <c r="V390" s="290">
        <v>22200000000000</v>
      </c>
      <c r="W390" s="221">
        <v>0</v>
      </c>
      <c r="X390" s="221">
        <v>0</v>
      </c>
      <c r="Y390" s="221" t="s">
        <v>626</v>
      </c>
      <c r="Z390" s="221" t="s">
        <v>626</v>
      </c>
    </row>
    <row r="391" spans="1:26" x14ac:dyDescent="0.25">
      <c r="A391" s="221" t="s">
        <v>1145</v>
      </c>
      <c r="B391" s="221" t="s">
        <v>650</v>
      </c>
      <c r="C391" s="221">
        <v>1021.69</v>
      </c>
      <c r="D391" s="221">
        <v>0</v>
      </c>
      <c r="E391" s="221" t="s">
        <v>620</v>
      </c>
      <c r="F391" s="221">
        <v>0.5</v>
      </c>
      <c r="G391" s="221">
        <v>0</v>
      </c>
      <c r="H391" s="221">
        <v>0</v>
      </c>
      <c r="I391" s="221">
        <v>0</v>
      </c>
      <c r="J391" s="221">
        <v>5.74</v>
      </c>
      <c r="K391" s="290">
        <v>109000000000</v>
      </c>
      <c r="L391" s="221" t="s">
        <v>621</v>
      </c>
      <c r="M391" s="221">
        <v>0</v>
      </c>
      <c r="N391" s="221">
        <v>0</v>
      </c>
      <c r="O391" s="221" t="s">
        <v>624</v>
      </c>
      <c r="P391" s="221" t="s">
        <v>626</v>
      </c>
      <c r="Q391" s="221" t="s">
        <v>626</v>
      </c>
      <c r="R391" s="221" t="s">
        <v>1669</v>
      </c>
      <c r="S391" s="221" t="s">
        <v>1663</v>
      </c>
      <c r="T391" s="221">
        <v>0</v>
      </c>
      <c r="U391" s="290">
        <v>106000000</v>
      </c>
      <c r="V391" s="290">
        <v>22200000000000</v>
      </c>
      <c r="W391" s="221">
        <v>0</v>
      </c>
      <c r="X391" s="221">
        <v>0</v>
      </c>
      <c r="Y391" s="221" t="s">
        <v>626</v>
      </c>
      <c r="Z391" s="221" t="s">
        <v>626</v>
      </c>
    </row>
    <row r="392" spans="1:26" x14ac:dyDescent="0.25">
      <c r="A392" s="221" t="s">
        <v>1146</v>
      </c>
      <c r="B392" s="221" t="s">
        <v>650</v>
      </c>
      <c r="C392" s="221">
        <v>1018.09</v>
      </c>
      <c r="D392" s="221">
        <v>0</v>
      </c>
      <c r="E392" s="221" t="s">
        <v>620</v>
      </c>
      <c r="F392" s="221">
        <v>0.45</v>
      </c>
      <c r="G392" s="221">
        <v>0</v>
      </c>
      <c r="H392" s="221">
        <v>0</v>
      </c>
      <c r="I392" s="221">
        <v>0</v>
      </c>
      <c r="J392" s="221">
        <v>5.22</v>
      </c>
      <c r="K392" s="290">
        <v>103000000000</v>
      </c>
      <c r="L392" s="221" t="s">
        <v>621</v>
      </c>
      <c r="M392" s="221">
        <v>0</v>
      </c>
      <c r="N392" s="221">
        <v>0</v>
      </c>
      <c r="O392" s="221" t="s">
        <v>624</v>
      </c>
      <c r="P392" s="221" t="s">
        <v>626</v>
      </c>
      <c r="Q392" s="221" t="s">
        <v>626</v>
      </c>
      <c r="R392" s="221" t="s">
        <v>1669</v>
      </c>
      <c r="S392" s="221" t="s">
        <v>1663</v>
      </c>
      <c r="T392" s="221">
        <v>0</v>
      </c>
      <c r="U392" s="290">
        <v>101000000</v>
      </c>
      <c r="V392" s="290">
        <v>22200000000000</v>
      </c>
      <c r="W392" s="221">
        <v>0</v>
      </c>
      <c r="X392" s="221">
        <v>0</v>
      </c>
      <c r="Y392" s="221" t="s">
        <v>626</v>
      </c>
      <c r="Z392" s="221" t="s">
        <v>626</v>
      </c>
    </row>
    <row r="393" spans="1:26" x14ac:dyDescent="0.25">
      <c r="A393" s="221" t="s">
        <v>1147</v>
      </c>
      <c r="B393" s="221" t="s">
        <v>650</v>
      </c>
      <c r="C393" s="221">
        <v>1023.81</v>
      </c>
      <c r="D393" s="221">
        <v>0</v>
      </c>
      <c r="E393" s="221" t="s">
        <v>620</v>
      </c>
      <c r="F393" s="221">
        <v>0.48</v>
      </c>
      <c r="G393" s="221">
        <v>0</v>
      </c>
      <c r="H393" s="221">
        <v>0</v>
      </c>
      <c r="I393" s="221">
        <v>0</v>
      </c>
      <c r="J393" s="221">
        <v>5.63</v>
      </c>
      <c r="K393" s="290">
        <v>104000000000</v>
      </c>
      <c r="L393" s="221" t="s">
        <v>621</v>
      </c>
      <c r="M393" s="221">
        <v>0</v>
      </c>
      <c r="N393" s="221">
        <v>0</v>
      </c>
      <c r="O393" s="221" t="s">
        <v>624</v>
      </c>
      <c r="P393" s="221" t="s">
        <v>626</v>
      </c>
      <c r="Q393" s="221" t="s">
        <v>626</v>
      </c>
      <c r="R393" s="221" t="s">
        <v>1669</v>
      </c>
      <c r="S393" s="221" t="s">
        <v>1663</v>
      </c>
      <c r="T393" s="221">
        <v>0</v>
      </c>
      <c r="U393" s="290">
        <v>102000000</v>
      </c>
      <c r="V393" s="290">
        <v>22200000000000</v>
      </c>
      <c r="W393" s="221">
        <v>0</v>
      </c>
      <c r="X393" s="221">
        <v>0</v>
      </c>
      <c r="Y393" s="221" t="s">
        <v>626</v>
      </c>
      <c r="Z393" s="221" t="s">
        <v>626</v>
      </c>
    </row>
    <row r="394" spans="1:26" x14ac:dyDescent="0.25">
      <c r="A394" s="221" t="s">
        <v>21</v>
      </c>
      <c r="B394" s="221" t="s">
        <v>217</v>
      </c>
      <c r="C394" s="221">
        <v>15317.78</v>
      </c>
      <c r="D394" s="221">
        <v>-2.1930000000000001</v>
      </c>
      <c r="E394" s="221" t="s">
        <v>620</v>
      </c>
      <c r="F394" s="221">
        <v>2.9971000000000001</v>
      </c>
      <c r="G394" s="221">
        <v>13.3804</v>
      </c>
      <c r="H394" s="221">
        <v>-5.9025999999999996</v>
      </c>
      <c r="I394" s="221">
        <v>-17.558599999999998</v>
      </c>
      <c r="J394" s="221">
        <v>-20.035799999999998</v>
      </c>
      <c r="K394" s="290">
        <v>1050000000000</v>
      </c>
      <c r="L394" s="221" t="s">
        <v>621</v>
      </c>
      <c r="M394" s="221">
        <v>-20.191700000000001</v>
      </c>
      <c r="N394" s="221">
        <v>-2.9255</v>
      </c>
      <c r="O394" s="221" t="s">
        <v>624</v>
      </c>
      <c r="P394" s="221" t="s">
        <v>625</v>
      </c>
      <c r="Q394" s="221" t="s">
        <v>635</v>
      </c>
      <c r="R394" s="221" t="s">
        <v>1667</v>
      </c>
      <c r="S394" s="221" t="s">
        <v>2090</v>
      </c>
      <c r="T394" s="221">
        <v>2.9971000000000001</v>
      </c>
      <c r="U394" s="221">
        <v>70542602</v>
      </c>
      <c r="V394" s="290">
        <v>16400000000000</v>
      </c>
      <c r="W394" s="290">
        <v>219000000</v>
      </c>
      <c r="X394" s="221">
        <v>-0.66320000000000001</v>
      </c>
      <c r="Y394" s="221" t="s">
        <v>635</v>
      </c>
      <c r="Z394" s="221" t="s">
        <v>630</v>
      </c>
    </row>
    <row r="395" spans="1:26" x14ac:dyDescent="0.25">
      <c r="A395" s="221" t="s">
        <v>660</v>
      </c>
      <c r="B395" s="221" t="s">
        <v>217</v>
      </c>
      <c r="C395" s="221">
        <v>3774.5</v>
      </c>
      <c r="D395" s="221">
        <v>-0.14580000000000001</v>
      </c>
      <c r="E395" s="221" t="s">
        <v>620</v>
      </c>
      <c r="F395" s="221">
        <v>0.30080000000000001</v>
      </c>
      <c r="G395" s="221">
        <v>1.6898</v>
      </c>
      <c r="H395" s="221">
        <v>0.30990000000000001</v>
      </c>
      <c r="I395" s="221">
        <v>0.38990000000000002</v>
      </c>
      <c r="J395" s="221">
        <v>1.5355000000000001</v>
      </c>
      <c r="K395" s="290">
        <v>120000000000</v>
      </c>
      <c r="L395" s="221" t="s">
        <v>621</v>
      </c>
      <c r="M395" s="221">
        <v>1.3680000000000001</v>
      </c>
      <c r="N395" s="221">
        <v>10.8901</v>
      </c>
      <c r="O395" s="221" t="s">
        <v>624</v>
      </c>
      <c r="P395" s="221" t="s">
        <v>638</v>
      </c>
      <c r="Q395" s="221" t="s">
        <v>638</v>
      </c>
      <c r="R395" s="221" t="s">
        <v>1665</v>
      </c>
      <c r="S395" s="221" t="s">
        <v>2091</v>
      </c>
      <c r="T395" s="221">
        <v>0.30080000000000001</v>
      </c>
      <c r="U395" s="221">
        <v>31833275</v>
      </c>
      <c r="V395" s="290">
        <v>16400000000000</v>
      </c>
      <c r="W395" s="290">
        <v>219000000</v>
      </c>
      <c r="X395" s="221">
        <v>-0.10979999999999999</v>
      </c>
      <c r="Y395" s="221" t="s">
        <v>632</v>
      </c>
      <c r="Z395" s="221" t="s">
        <v>627</v>
      </c>
    </row>
    <row r="396" spans="1:26" x14ac:dyDescent="0.25">
      <c r="A396" s="221" t="s">
        <v>2042</v>
      </c>
      <c r="B396" s="221" t="s">
        <v>217</v>
      </c>
      <c r="C396" s="221">
        <v>1047.114</v>
      </c>
      <c r="D396" s="221">
        <v>0</v>
      </c>
      <c r="E396" s="221" t="s">
        <v>620</v>
      </c>
      <c r="F396" s="221">
        <v>0.72</v>
      </c>
      <c r="G396" s="221">
        <v>0</v>
      </c>
      <c r="H396" s="221">
        <v>0</v>
      </c>
      <c r="I396" s="221">
        <v>0</v>
      </c>
      <c r="J396" s="221">
        <v>7.79</v>
      </c>
      <c r="K396" s="290">
        <v>208000000000</v>
      </c>
      <c r="L396" s="221" t="s">
        <v>621</v>
      </c>
      <c r="M396" s="221">
        <v>0</v>
      </c>
      <c r="N396" s="221">
        <v>0</v>
      </c>
      <c r="O396" s="221" t="s">
        <v>624</v>
      </c>
      <c r="P396" s="221" t="s">
        <v>626</v>
      </c>
      <c r="Q396" s="221" t="s">
        <v>626</v>
      </c>
      <c r="R396" s="221" t="s">
        <v>1669</v>
      </c>
      <c r="S396" s="221" t="s">
        <v>1672</v>
      </c>
      <c r="T396" s="221">
        <v>0</v>
      </c>
      <c r="U396" s="290">
        <v>200000000</v>
      </c>
      <c r="V396" s="290">
        <v>16400000000000</v>
      </c>
      <c r="W396" s="290">
        <v>219000000</v>
      </c>
      <c r="X396" s="221">
        <v>0</v>
      </c>
      <c r="Y396" s="221" t="s">
        <v>626</v>
      </c>
      <c r="Z396" s="221" t="s">
        <v>626</v>
      </c>
    </row>
    <row r="397" spans="1:26" x14ac:dyDescent="0.25">
      <c r="A397" s="221" t="s">
        <v>2102</v>
      </c>
      <c r="B397" s="221" t="s">
        <v>217</v>
      </c>
      <c r="C397" s="221">
        <v>970.97</v>
      </c>
      <c r="D397" s="221">
        <v>0</v>
      </c>
      <c r="E397" s="221" t="s">
        <v>620</v>
      </c>
      <c r="F397" s="221">
        <v>-0.56999999999999995</v>
      </c>
      <c r="G397" s="221">
        <v>0</v>
      </c>
      <c r="H397" s="221">
        <v>0</v>
      </c>
      <c r="I397" s="221">
        <v>0</v>
      </c>
      <c r="J397" s="221">
        <v>-1.95</v>
      </c>
      <c r="K397" s="290">
        <v>164000000000</v>
      </c>
      <c r="L397" s="221" t="s">
        <v>621</v>
      </c>
      <c r="M397" s="221">
        <v>0</v>
      </c>
      <c r="N397" s="221">
        <v>0</v>
      </c>
      <c r="O397" s="221" t="s">
        <v>624</v>
      </c>
      <c r="P397" s="221" t="s">
        <v>626</v>
      </c>
      <c r="Q397" s="221" t="s">
        <v>626</v>
      </c>
      <c r="R397" s="221" t="s">
        <v>1669</v>
      </c>
      <c r="S397" s="221" t="s">
        <v>1664</v>
      </c>
      <c r="T397" s="221">
        <v>0</v>
      </c>
      <c r="U397" s="290">
        <v>168000000</v>
      </c>
      <c r="V397" s="290">
        <v>16400000000000</v>
      </c>
      <c r="W397" s="290">
        <v>219000000</v>
      </c>
      <c r="X397" s="221">
        <v>0</v>
      </c>
      <c r="Y397" s="221" t="s">
        <v>626</v>
      </c>
      <c r="Z397" s="221" t="s">
        <v>626</v>
      </c>
    </row>
    <row r="398" spans="1:26" x14ac:dyDescent="0.25">
      <c r="A398" s="221" t="s">
        <v>1748</v>
      </c>
      <c r="B398" s="221" t="s">
        <v>217</v>
      </c>
      <c r="C398" s="221">
        <v>864.05</v>
      </c>
      <c r="D398" s="221">
        <v>-2.9298999999999999</v>
      </c>
      <c r="E398" s="221" t="s">
        <v>620</v>
      </c>
      <c r="F398" s="221">
        <v>2.7896999999999998</v>
      </c>
      <c r="G398" s="221">
        <v>13.7087</v>
      </c>
      <c r="H398" s="221">
        <v>-5.7023000000000001</v>
      </c>
      <c r="I398" s="221">
        <v>-17.517099999999999</v>
      </c>
      <c r="J398" s="221">
        <v>-16.4054</v>
      </c>
      <c r="K398" s="290">
        <v>539000000000</v>
      </c>
      <c r="L398" s="221" t="s">
        <v>621</v>
      </c>
      <c r="M398" s="221">
        <v>0</v>
      </c>
      <c r="N398" s="221">
        <v>0</v>
      </c>
      <c r="O398" s="221" t="s">
        <v>624</v>
      </c>
      <c r="P398" s="221" t="s">
        <v>626</v>
      </c>
      <c r="Q398" s="221" t="s">
        <v>626</v>
      </c>
      <c r="R398" s="221" t="s">
        <v>1679</v>
      </c>
      <c r="S398" s="221" t="s">
        <v>2091</v>
      </c>
      <c r="T398" s="221">
        <v>2.7896999999999998</v>
      </c>
      <c r="U398" s="290">
        <v>641000000</v>
      </c>
      <c r="V398" s="290">
        <v>16400000000000</v>
      </c>
      <c r="W398" s="290">
        <v>219000000</v>
      </c>
      <c r="X398" s="221">
        <v>-1.5765</v>
      </c>
      <c r="Y398" s="221" t="s">
        <v>626</v>
      </c>
      <c r="Z398" s="221" t="s">
        <v>626</v>
      </c>
    </row>
    <row r="399" spans="1:26" x14ac:dyDescent="0.25">
      <c r="A399" s="221" t="s">
        <v>1988</v>
      </c>
      <c r="B399" s="221" t="s">
        <v>217</v>
      </c>
      <c r="C399" s="221">
        <v>809.35</v>
      </c>
      <c r="D399" s="221">
        <v>-2.9359000000000002</v>
      </c>
      <c r="E399" s="221" t="s">
        <v>620</v>
      </c>
      <c r="F399" s="221">
        <v>2.6924000000000001</v>
      </c>
      <c r="G399" s="221">
        <v>13.4688</v>
      </c>
      <c r="H399" s="221">
        <v>-5.8719999999999999</v>
      </c>
      <c r="I399" s="221">
        <v>-17.796600000000002</v>
      </c>
      <c r="J399" s="221">
        <v>-17.023800000000001</v>
      </c>
      <c r="K399" s="290">
        <v>497000000000</v>
      </c>
      <c r="L399" s="221" t="s">
        <v>621</v>
      </c>
      <c r="M399" s="221">
        <v>0</v>
      </c>
      <c r="N399" s="221">
        <v>0</v>
      </c>
      <c r="O399" s="221" t="s">
        <v>624</v>
      </c>
      <c r="P399" s="221" t="s">
        <v>626</v>
      </c>
      <c r="Q399" s="221" t="s">
        <v>626</v>
      </c>
      <c r="R399" s="221" t="s">
        <v>1679</v>
      </c>
      <c r="S399" s="221" t="s">
        <v>2090</v>
      </c>
      <c r="T399" s="221">
        <v>2.6924000000000001</v>
      </c>
      <c r="U399" s="290">
        <v>630000000</v>
      </c>
      <c r="V399" s="290">
        <v>16400000000000</v>
      </c>
      <c r="W399" s="290">
        <v>219000000</v>
      </c>
      <c r="X399" s="221">
        <v>-1.5952</v>
      </c>
      <c r="Y399" s="221" t="s">
        <v>626</v>
      </c>
      <c r="Z399" s="221" t="s">
        <v>626</v>
      </c>
    </row>
    <row r="400" spans="1:26" x14ac:dyDescent="0.25">
      <c r="A400" s="221" t="s">
        <v>20</v>
      </c>
      <c r="B400" s="221" t="s">
        <v>217</v>
      </c>
      <c r="C400" s="221">
        <v>2569.5100000000002</v>
      </c>
      <c r="D400" s="221">
        <v>-2.6943999999999999</v>
      </c>
      <c r="E400" s="221" t="s">
        <v>620</v>
      </c>
      <c r="F400" s="221">
        <v>2.8409</v>
      </c>
      <c r="G400" s="221">
        <v>14.2888</v>
      </c>
      <c r="H400" s="221">
        <v>-5.8974000000000002</v>
      </c>
      <c r="I400" s="221">
        <v>-17.8141</v>
      </c>
      <c r="J400" s="221">
        <v>-17.968399999999999</v>
      </c>
      <c r="K400" s="290">
        <v>1000000000000</v>
      </c>
      <c r="L400" s="221" t="s">
        <v>621</v>
      </c>
      <c r="M400" s="221">
        <v>-17.610900000000001</v>
      </c>
      <c r="N400" s="221">
        <v>6.0500999999999996</v>
      </c>
      <c r="O400" s="221" t="s">
        <v>624</v>
      </c>
      <c r="P400" s="221" t="s">
        <v>625</v>
      </c>
      <c r="Q400" s="221" t="s">
        <v>635</v>
      </c>
      <c r="R400" s="221" t="s">
        <v>1667</v>
      </c>
      <c r="S400" s="221" t="s">
        <v>2090</v>
      </c>
      <c r="T400" s="221">
        <v>2.8409</v>
      </c>
      <c r="U400" s="290">
        <v>401000000</v>
      </c>
      <c r="V400" s="290">
        <v>16400000000000</v>
      </c>
      <c r="W400" s="290">
        <v>219000000</v>
      </c>
      <c r="X400" s="221">
        <v>-1.0909</v>
      </c>
      <c r="Y400" s="221" t="s">
        <v>630</v>
      </c>
      <c r="Z400" s="221" t="s">
        <v>630</v>
      </c>
    </row>
    <row r="401" spans="1:26" x14ac:dyDescent="0.25">
      <c r="A401" s="221" t="s">
        <v>661</v>
      </c>
      <c r="B401" s="221" t="s">
        <v>217</v>
      </c>
      <c r="C401" s="221">
        <v>1152.78</v>
      </c>
      <c r="D401" s="221">
        <v>0</v>
      </c>
      <c r="E401" s="221" t="s">
        <v>620</v>
      </c>
      <c r="F401" s="221">
        <v>2.2999999999999998</v>
      </c>
      <c r="G401" s="221">
        <v>0</v>
      </c>
      <c r="H401" s="221">
        <v>0</v>
      </c>
      <c r="I401" s="221">
        <v>0</v>
      </c>
      <c r="J401" s="221">
        <v>12.03</v>
      </c>
      <c r="K401" s="290">
        <v>299000000000</v>
      </c>
      <c r="L401" s="221" t="s">
        <v>621</v>
      </c>
      <c r="M401" s="221">
        <v>0</v>
      </c>
      <c r="N401" s="221">
        <v>0</v>
      </c>
      <c r="O401" s="221" t="s">
        <v>624</v>
      </c>
      <c r="P401" s="221" t="s">
        <v>626</v>
      </c>
      <c r="Q401" s="221" t="s">
        <v>626</v>
      </c>
      <c r="R401" s="221" t="s">
        <v>1669</v>
      </c>
      <c r="S401" s="221" t="s">
        <v>2091</v>
      </c>
      <c r="T401" s="221">
        <v>0</v>
      </c>
      <c r="U401" s="290">
        <v>260000000</v>
      </c>
      <c r="V401" s="290">
        <v>16400000000000</v>
      </c>
      <c r="W401" s="290">
        <v>219000000</v>
      </c>
      <c r="X401" s="221">
        <v>0</v>
      </c>
      <c r="Y401" s="221" t="s">
        <v>626</v>
      </c>
      <c r="Z401" s="221" t="s">
        <v>626</v>
      </c>
    </row>
    <row r="402" spans="1:26" x14ac:dyDescent="0.25">
      <c r="A402" s="221" t="s">
        <v>37</v>
      </c>
      <c r="B402" s="221" t="s">
        <v>217</v>
      </c>
      <c r="C402" s="221">
        <v>1450.57</v>
      </c>
      <c r="D402" s="221">
        <v>0.107</v>
      </c>
      <c r="E402" s="221" t="s">
        <v>620</v>
      </c>
      <c r="F402" s="221">
        <v>0.78720000000000001</v>
      </c>
      <c r="G402" s="221">
        <v>3.1347999999999998</v>
      </c>
      <c r="H402" s="221">
        <v>0.64810000000000001</v>
      </c>
      <c r="I402" s="221">
        <v>2.6938</v>
      </c>
      <c r="J402" s="221">
        <v>3.5167999999999999</v>
      </c>
      <c r="K402" s="290">
        <v>403000000000</v>
      </c>
      <c r="L402" s="221" t="s">
        <v>621</v>
      </c>
      <c r="M402" s="221">
        <v>1.2742</v>
      </c>
      <c r="N402" s="221">
        <v>19.590299999999999</v>
      </c>
      <c r="O402" s="221" t="s">
        <v>624</v>
      </c>
      <c r="P402" s="221" t="s">
        <v>664</v>
      </c>
      <c r="Q402" s="221" t="s">
        <v>625</v>
      </c>
      <c r="R402" s="221" t="s">
        <v>1662</v>
      </c>
      <c r="S402" s="221" t="s">
        <v>2091</v>
      </c>
      <c r="T402" s="221">
        <v>0.78720000000000001</v>
      </c>
      <c r="U402" s="290">
        <v>280000000</v>
      </c>
      <c r="V402" s="290">
        <v>16400000000000</v>
      </c>
      <c r="W402" s="290">
        <v>219000000</v>
      </c>
      <c r="X402" s="221">
        <v>-0.45910000000000001</v>
      </c>
      <c r="Y402" s="221" t="s">
        <v>622</v>
      </c>
      <c r="Z402" s="221" t="s">
        <v>622</v>
      </c>
    </row>
    <row r="403" spans="1:26" x14ac:dyDescent="0.25">
      <c r="A403" s="221" t="s">
        <v>662</v>
      </c>
      <c r="B403" s="221" t="s">
        <v>217</v>
      </c>
      <c r="C403" s="221">
        <v>1637.72</v>
      </c>
      <c r="D403" s="221">
        <v>-2.2536999999999998</v>
      </c>
      <c r="E403" s="221" t="s">
        <v>620</v>
      </c>
      <c r="F403" s="221">
        <v>2.5575000000000001</v>
      </c>
      <c r="G403" s="221">
        <v>13.473699999999999</v>
      </c>
      <c r="H403" s="221">
        <v>-6.1661000000000001</v>
      </c>
      <c r="I403" s="221">
        <v>-17.6814</v>
      </c>
      <c r="J403" s="221">
        <v>-19.728300000000001</v>
      </c>
      <c r="K403" s="290">
        <v>1130000000000</v>
      </c>
      <c r="L403" s="221" t="s">
        <v>621</v>
      </c>
      <c r="M403" s="221">
        <v>-17.394500000000001</v>
      </c>
      <c r="N403" s="221">
        <v>6.6363000000000003</v>
      </c>
      <c r="O403" s="221" t="s">
        <v>624</v>
      </c>
      <c r="P403" s="221" t="s">
        <v>625</v>
      </c>
      <c r="Q403" s="221" t="s">
        <v>630</v>
      </c>
      <c r="R403" s="221" t="s">
        <v>1667</v>
      </c>
      <c r="S403" s="221" t="s">
        <v>2091</v>
      </c>
      <c r="T403" s="221">
        <v>2.5575000000000001</v>
      </c>
      <c r="U403" s="290">
        <v>710000000</v>
      </c>
      <c r="V403" s="290">
        <v>16400000000000</v>
      </c>
      <c r="W403" s="290">
        <v>219000000</v>
      </c>
      <c r="X403" s="221">
        <v>-0.91239999999999999</v>
      </c>
      <c r="Y403" s="221" t="s">
        <v>627</v>
      </c>
      <c r="Z403" s="221" t="s">
        <v>632</v>
      </c>
    </row>
    <row r="404" spans="1:26" x14ac:dyDescent="0.25">
      <c r="A404" s="221" t="s">
        <v>2103</v>
      </c>
      <c r="B404" s="221" t="s">
        <v>217</v>
      </c>
      <c r="C404" s="221">
        <v>1015.6</v>
      </c>
      <c r="D404" s="221">
        <v>0</v>
      </c>
      <c r="E404" s="221" t="s">
        <v>620</v>
      </c>
      <c r="F404" s="221">
        <v>0.59</v>
      </c>
      <c r="G404" s="221">
        <v>0</v>
      </c>
      <c r="H404" s="221">
        <v>0</v>
      </c>
      <c r="I404" s="221">
        <v>0</v>
      </c>
      <c r="J404" s="221">
        <v>0.88</v>
      </c>
      <c r="K404" s="290">
        <v>1600000000000</v>
      </c>
      <c r="L404" s="221" t="s">
        <v>621</v>
      </c>
      <c r="M404" s="221">
        <v>0</v>
      </c>
      <c r="N404" s="221">
        <v>0</v>
      </c>
      <c r="O404" s="221" t="s">
        <v>618</v>
      </c>
      <c r="P404" s="221" t="s">
        <v>626</v>
      </c>
      <c r="Q404" s="221" t="s">
        <v>626</v>
      </c>
      <c r="R404" s="221" t="s">
        <v>1669</v>
      </c>
      <c r="S404" s="221" t="s">
        <v>1675</v>
      </c>
      <c r="T404" s="221">
        <v>0</v>
      </c>
      <c r="U404" s="290">
        <v>1590000000</v>
      </c>
      <c r="V404" s="290">
        <v>16400000000000</v>
      </c>
      <c r="W404" s="290">
        <v>219000000</v>
      </c>
      <c r="X404" s="221">
        <v>0</v>
      </c>
      <c r="Y404" s="221" t="s">
        <v>626</v>
      </c>
      <c r="Z404" s="221" t="s">
        <v>626</v>
      </c>
    </row>
    <row r="405" spans="1:26" x14ac:dyDescent="0.25">
      <c r="A405" s="221" t="s">
        <v>2563</v>
      </c>
      <c r="B405" s="221" t="s">
        <v>217</v>
      </c>
      <c r="C405" s="221">
        <v>1007.76</v>
      </c>
      <c r="D405" s="221">
        <v>0</v>
      </c>
      <c r="E405" s="221" t="s">
        <v>620</v>
      </c>
      <c r="F405" s="221">
        <v>0.64</v>
      </c>
      <c r="G405" s="221">
        <v>0</v>
      </c>
      <c r="H405" s="221">
        <v>0</v>
      </c>
      <c r="I405" s="221">
        <v>0</v>
      </c>
      <c r="J405" s="221">
        <v>0</v>
      </c>
      <c r="K405" s="290">
        <v>700000000000</v>
      </c>
      <c r="L405" s="221" t="s">
        <v>621</v>
      </c>
      <c r="M405" s="221">
        <v>0</v>
      </c>
      <c r="N405" s="221">
        <v>0</v>
      </c>
      <c r="O405" s="221" t="s">
        <v>618</v>
      </c>
      <c r="P405" s="221" t="s">
        <v>626</v>
      </c>
      <c r="Q405" s="221" t="s">
        <v>626</v>
      </c>
      <c r="R405" s="221" t="s">
        <v>1669</v>
      </c>
      <c r="S405" s="221" t="s">
        <v>1675</v>
      </c>
      <c r="T405" s="221">
        <v>0</v>
      </c>
      <c r="U405" s="290">
        <v>699000000</v>
      </c>
      <c r="V405" s="290">
        <v>16400000000000</v>
      </c>
      <c r="W405" s="290">
        <v>219000000</v>
      </c>
      <c r="X405" s="221">
        <v>0</v>
      </c>
      <c r="Y405" s="221" t="s">
        <v>626</v>
      </c>
      <c r="Z405" s="221" t="s">
        <v>626</v>
      </c>
    </row>
    <row r="406" spans="1:26" x14ac:dyDescent="0.25">
      <c r="A406" s="221" t="s">
        <v>1770</v>
      </c>
      <c r="B406" s="221" t="s">
        <v>217</v>
      </c>
      <c r="C406" s="221">
        <v>1088.23</v>
      </c>
      <c r="D406" s="221">
        <v>0.1343</v>
      </c>
      <c r="E406" s="221" t="s">
        <v>620</v>
      </c>
      <c r="F406" s="221">
        <v>1.2721</v>
      </c>
      <c r="G406" s="221">
        <v>2.9965000000000002</v>
      </c>
      <c r="H406" s="221">
        <v>0.95269999999999999</v>
      </c>
      <c r="I406" s="221">
        <v>3.0472000000000001</v>
      </c>
      <c r="J406" s="221">
        <v>3.5718999999999999</v>
      </c>
      <c r="K406" s="290">
        <v>215000000000</v>
      </c>
      <c r="L406" s="221" t="s">
        <v>621</v>
      </c>
      <c r="M406" s="221">
        <v>0</v>
      </c>
      <c r="N406" s="221">
        <v>0</v>
      </c>
      <c r="O406" s="221" t="s">
        <v>624</v>
      </c>
      <c r="P406" s="221" t="s">
        <v>622</v>
      </c>
      <c r="Q406" s="221" t="s">
        <v>625</v>
      </c>
      <c r="R406" s="221" t="s">
        <v>1662</v>
      </c>
      <c r="S406" s="221" t="s">
        <v>1663</v>
      </c>
      <c r="T406" s="221">
        <v>1.2721</v>
      </c>
      <c r="U406" s="290">
        <v>200000000</v>
      </c>
      <c r="V406" s="290">
        <v>16400000000000</v>
      </c>
      <c r="W406" s="290">
        <v>219000000</v>
      </c>
      <c r="X406" s="221">
        <v>-0.23649999999999999</v>
      </c>
      <c r="Y406" s="221" t="s">
        <v>626</v>
      </c>
      <c r="Z406" s="221" t="s">
        <v>626</v>
      </c>
    </row>
    <row r="407" spans="1:26" x14ac:dyDescent="0.25">
      <c r="A407" s="221" t="s">
        <v>1933</v>
      </c>
      <c r="B407" s="221" t="s">
        <v>217</v>
      </c>
      <c r="C407" s="221">
        <v>1095.03</v>
      </c>
      <c r="D407" s="221">
        <v>0.20499999999999999</v>
      </c>
      <c r="E407" s="221" t="s">
        <v>620</v>
      </c>
      <c r="F407" s="221">
        <v>-1.0794999999999999</v>
      </c>
      <c r="G407" s="221">
        <v>3.7637999999999998</v>
      </c>
      <c r="H407" s="221">
        <v>1.3044</v>
      </c>
      <c r="I407" s="221">
        <v>1.7789999999999999</v>
      </c>
      <c r="J407" s="221">
        <v>3.1996000000000002</v>
      </c>
      <c r="K407" s="290">
        <v>50000000000</v>
      </c>
      <c r="L407" s="221" t="s">
        <v>621</v>
      </c>
      <c r="M407" s="221">
        <v>0</v>
      </c>
      <c r="N407" s="221">
        <v>0</v>
      </c>
      <c r="O407" s="221" t="s">
        <v>624</v>
      </c>
      <c r="P407" s="221" t="s">
        <v>622</v>
      </c>
      <c r="Q407" s="221" t="s">
        <v>625</v>
      </c>
      <c r="R407" s="221" t="s">
        <v>1662</v>
      </c>
      <c r="S407" s="221" t="s">
        <v>2089</v>
      </c>
      <c r="T407" s="221">
        <v>-1.0794999999999999</v>
      </c>
      <c r="U407" s="221">
        <v>45207099</v>
      </c>
      <c r="V407" s="290">
        <v>16400000000000</v>
      </c>
      <c r="W407" s="290">
        <v>219000000</v>
      </c>
      <c r="X407" s="221">
        <v>-0.61439999999999995</v>
      </c>
      <c r="Y407" s="221" t="s">
        <v>626</v>
      </c>
      <c r="Z407" s="221" t="s">
        <v>626</v>
      </c>
    </row>
    <row r="408" spans="1:26" x14ac:dyDescent="0.25">
      <c r="A408" s="221" t="s">
        <v>1771</v>
      </c>
      <c r="B408" s="221" t="s">
        <v>217</v>
      </c>
      <c r="C408" s="221">
        <v>1085.8</v>
      </c>
      <c r="D408" s="221">
        <v>0.14940000000000001</v>
      </c>
      <c r="E408" s="221" t="s">
        <v>620</v>
      </c>
      <c r="F408" s="221">
        <v>0.1661</v>
      </c>
      <c r="G408" s="221">
        <v>5.1143999999999998</v>
      </c>
      <c r="H408" s="221">
        <v>1.6086</v>
      </c>
      <c r="I408" s="221">
        <v>3.2964000000000002</v>
      </c>
      <c r="J408" s="221">
        <v>4.9691000000000001</v>
      </c>
      <c r="K408" s="290">
        <v>136000000000</v>
      </c>
      <c r="L408" s="221" t="s">
        <v>621</v>
      </c>
      <c r="M408" s="221">
        <v>0</v>
      </c>
      <c r="N408" s="221">
        <v>0</v>
      </c>
      <c r="O408" s="221" t="s">
        <v>624</v>
      </c>
      <c r="P408" s="221" t="s">
        <v>625</v>
      </c>
      <c r="Q408" s="221" t="s">
        <v>625</v>
      </c>
      <c r="R408" s="221" t="s">
        <v>1662</v>
      </c>
      <c r="S408" s="221" t="s">
        <v>2091</v>
      </c>
      <c r="T408" s="221">
        <v>0.1661</v>
      </c>
      <c r="U408" s="290">
        <v>125000000</v>
      </c>
      <c r="V408" s="290">
        <v>16400000000000</v>
      </c>
      <c r="W408" s="290">
        <v>219000000</v>
      </c>
      <c r="X408" s="221">
        <v>-0.28739999999999999</v>
      </c>
      <c r="Y408" s="221" t="s">
        <v>626</v>
      </c>
      <c r="Z408" s="221" t="s">
        <v>626</v>
      </c>
    </row>
    <row r="409" spans="1:26" x14ac:dyDescent="0.25">
      <c r="A409" s="221" t="s">
        <v>1508</v>
      </c>
      <c r="B409" s="221" t="s">
        <v>217</v>
      </c>
      <c r="C409" s="221">
        <v>1095.94</v>
      </c>
      <c r="D409" s="221">
        <v>-0.253</v>
      </c>
      <c r="E409" s="221" t="s">
        <v>620</v>
      </c>
      <c r="F409" s="221">
        <v>1.0362</v>
      </c>
      <c r="G409" s="221">
        <v>5.2129000000000003</v>
      </c>
      <c r="H409" s="221">
        <v>0.1032</v>
      </c>
      <c r="I409" s="221">
        <v>6.6699999999999995E-2</v>
      </c>
      <c r="J409" s="221">
        <v>1.0931</v>
      </c>
      <c r="K409" s="290">
        <v>94900000000</v>
      </c>
      <c r="L409" s="221" t="s">
        <v>621</v>
      </c>
      <c r="M409" s="221">
        <v>0</v>
      </c>
      <c r="N409" s="221">
        <v>0</v>
      </c>
      <c r="O409" s="221" t="s">
        <v>624</v>
      </c>
      <c r="P409" s="221" t="s">
        <v>623</v>
      </c>
      <c r="Q409" s="221" t="s">
        <v>623</v>
      </c>
      <c r="R409" s="221" t="s">
        <v>1662</v>
      </c>
      <c r="S409" s="221" t="s">
        <v>1663</v>
      </c>
      <c r="T409" s="221">
        <v>1.0362</v>
      </c>
      <c r="U409" s="221">
        <v>87479013</v>
      </c>
      <c r="V409" s="290">
        <v>16400000000000</v>
      </c>
      <c r="W409" s="290">
        <v>219000000</v>
      </c>
      <c r="X409" s="221">
        <v>-0.59050000000000002</v>
      </c>
      <c r="Y409" s="221" t="s">
        <v>626</v>
      </c>
      <c r="Z409" s="221" t="s">
        <v>626</v>
      </c>
    </row>
    <row r="410" spans="1:26" x14ac:dyDescent="0.25">
      <c r="A410" s="221" t="s">
        <v>1725</v>
      </c>
      <c r="B410" s="221" t="s">
        <v>217</v>
      </c>
      <c r="C410" s="221">
        <v>1092.95</v>
      </c>
      <c r="D410" s="221">
        <v>8.0600000000000005E-2</v>
      </c>
      <c r="E410" s="221" t="s">
        <v>620</v>
      </c>
      <c r="F410" s="221">
        <v>0.83030000000000004</v>
      </c>
      <c r="G410" s="221">
        <v>3.3298000000000001</v>
      </c>
      <c r="H410" s="221">
        <v>1.9714</v>
      </c>
      <c r="I410" s="221">
        <v>3.8422000000000001</v>
      </c>
      <c r="J410" s="221">
        <v>4.4196</v>
      </c>
      <c r="K410" s="290">
        <v>438000000000</v>
      </c>
      <c r="L410" s="221" t="s">
        <v>621</v>
      </c>
      <c r="M410" s="221">
        <v>0</v>
      </c>
      <c r="N410" s="221">
        <v>0</v>
      </c>
      <c r="O410" s="221" t="s">
        <v>624</v>
      </c>
      <c r="P410" s="221" t="s">
        <v>635</v>
      </c>
      <c r="Q410" s="221" t="s">
        <v>635</v>
      </c>
      <c r="R410" s="221" t="s">
        <v>1662</v>
      </c>
      <c r="S410" s="221" t="s">
        <v>1664</v>
      </c>
      <c r="T410" s="221">
        <v>0.83030000000000004</v>
      </c>
      <c r="U410" s="290">
        <v>404000000</v>
      </c>
      <c r="V410" s="290">
        <v>16400000000000</v>
      </c>
      <c r="W410" s="290">
        <v>219000000</v>
      </c>
      <c r="X410" s="221">
        <v>-0.37009999999999998</v>
      </c>
      <c r="Y410" s="221" t="s">
        <v>626</v>
      </c>
      <c r="Z410" s="221" t="s">
        <v>626</v>
      </c>
    </row>
    <row r="411" spans="1:26" x14ac:dyDescent="0.25">
      <c r="A411" s="221" t="s">
        <v>663</v>
      </c>
      <c r="B411" s="221" t="s">
        <v>217</v>
      </c>
      <c r="C411" s="221">
        <v>1841.42</v>
      </c>
      <c r="D411" s="221">
        <v>0.10059999999999999</v>
      </c>
      <c r="E411" s="221" t="s">
        <v>620</v>
      </c>
      <c r="F411" s="221">
        <v>1.3077000000000001</v>
      </c>
      <c r="G411" s="221">
        <v>6.4116</v>
      </c>
      <c r="H411" s="221">
        <v>4.9942000000000002</v>
      </c>
      <c r="I411" s="221">
        <v>7.2239000000000004</v>
      </c>
      <c r="J411" s="221">
        <v>11.365</v>
      </c>
      <c r="K411" s="290">
        <v>954000000000</v>
      </c>
      <c r="L411" s="221" t="s">
        <v>621</v>
      </c>
      <c r="M411" s="221">
        <v>24.9801</v>
      </c>
      <c r="N411" s="221">
        <v>49.029200000000003</v>
      </c>
      <c r="O411" s="221" t="s">
        <v>624</v>
      </c>
      <c r="P411" s="221" t="s">
        <v>627</v>
      </c>
      <c r="Q411" s="221" t="s">
        <v>632</v>
      </c>
      <c r="R411" s="221" t="s">
        <v>1662</v>
      </c>
      <c r="S411" s="221" t="s">
        <v>2090</v>
      </c>
      <c r="T411" s="221">
        <v>1.3077000000000001</v>
      </c>
      <c r="U411" s="290">
        <v>525000000</v>
      </c>
      <c r="V411" s="290">
        <v>16400000000000</v>
      </c>
      <c r="W411" s="290">
        <v>219000000</v>
      </c>
      <c r="X411" s="221">
        <v>9.5699999999999993E-2</v>
      </c>
      <c r="Y411" s="221" t="s">
        <v>632</v>
      </c>
      <c r="Z411" s="221" t="s">
        <v>635</v>
      </c>
    </row>
    <row r="412" spans="1:26" x14ac:dyDescent="0.25">
      <c r="A412" s="221" t="s">
        <v>1889</v>
      </c>
      <c r="B412" s="221" t="s">
        <v>217</v>
      </c>
      <c r="C412" s="221">
        <v>1096.1600000000001</v>
      </c>
      <c r="D412" s="221">
        <v>8.2199999999999995E-2</v>
      </c>
      <c r="E412" s="221" t="s">
        <v>620</v>
      </c>
      <c r="F412" s="221">
        <v>0.63249999999999995</v>
      </c>
      <c r="G412" s="221">
        <v>4.0434000000000001</v>
      </c>
      <c r="H412" s="221">
        <v>2.3148</v>
      </c>
      <c r="I412" s="221">
        <v>3.5186999999999999</v>
      </c>
      <c r="J412" s="221">
        <v>5.1412000000000004</v>
      </c>
      <c r="K412" s="290">
        <v>165000000000</v>
      </c>
      <c r="L412" s="221" t="s">
        <v>621</v>
      </c>
      <c r="M412" s="221">
        <v>0</v>
      </c>
      <c r="N412" s="221">
        <v>0</v>
      </c>
      <c r="O412" s="221" t="s">
        <v>624</v>
      </c>
      <c r="P412" s="221" t="s">
        <v>635</v>
      </c>
      <c r="Q412" s="221" t="s">
        <v>625</v>
      </c>
      <c r="R412" s="221" t="s">
        <v>1662</v>
      </c>
      <c r="S412" s="221" t="s">
        <v>2089</v>
      </c>
      <c r="T412" s="221">
        <v>0.63249999999999995</v>
      </c>
      <c r="U412" s="290">
        <v>152000000</v>
      </c>
      <c r="V412" s="290">
        <v>16400000000000</v>
      </c>
      <c r="W412" s="290">
        <v>219000000</v>
      </c>
      <c r="X412" s="221">
        <v>-0.54530000000000001</v>
      </c>
      <c r="Y412" s="221" t="s">
        <v>626</v>
      </c>
      <c r="Z412" s="221" t="s">
        <v>626</v>
      </c>
    </row>
    <row r="413" spans="1:26" x14ac:dyDescent="0.25">
      <c r="A413" s="221" t="s">
        <v>665</v>
      </c>
      <c r="B413" s="221" t="s">
        <v>217</v>
      </c>
      <c r="C413" s="221">
        <v>1576.37</v>
      </c>
      <c r="D413" s="221">
        <v>0.12509999999999999</v>
      </c>
      <c r="E413" s="221" t="s">
        <v>620</v>
      </c>
      <c r="F413" s="221">
        <v>1.0551999999999999</v>
      </c>
      <c r="G413" s="221">
        <v>4.3925999999999998</v>
      </c>
      <c r="H413" s="221">
        <v>3.7099000000000002</v>
      </c>
      <c r="I413" s="221">
        <v>5.0289999999999999</v>
      </c>
      <c r="J413" s="221">
        <v>7.8773999999999997</v>
      </c>
      <c r="K413" s="290">
        <v>136000000000</v>
      </c>
      <c r="L413" s="221" t="s">
        <v>621</v>
      </c>
      <c r="M413" s="221">
        <v>17.832100000000001</v>
      </c>
      <c r="N413" s="221">
        <v>41.776499999999999</v>
      </c>
      <c r="O413" s="221" t="s">
        <v>624</v>
      </c>
      <c r="P413" s="221" t="s">
        <v>630</v>
      </c>
      <c r="Q413" s="221" t="s">
        <v>630</v>
      </c>
      <c r="R413" s="221" t="s">
        <v>1662</v>
      </c>
      <c r="S413" s="221" t="s">
        <v>2090</v>
      </c>
      <c r="T413" s="221">
        <v>1.0551999999999999</v>
      </c>
      <c r="U413" s="221">
        <v>86904097</v>
      </c>
      <c r="V413" s="290">
        <v>16400000000000</v>
      </c>
      <c r="W413" s="290">
        <v>219000000</v>
      </c>
      <c r="X413" s="221">
        <v>-0.27829999999999999</v>
      </c>
      <c r="Y413" s="221" t="s">
        <v>635</v>
      </c>
      <c r="Z413" s="221" t="s">
        <v>630</v>
      </c>
    </row>
    <row r="414" spans="1:26" x14ac:dyDescent="0.25">
      <c r="A414" s="221" t="s">
        <v>2155</v>
      </c>
      <c r="B414" s="221" t="s">
        <v>217</v>
      </c>
      <c r="C414" s="221">
        <v>1040.5809999999999</v>
      </c>
      <c r="D414" s="221">
        <v>7.7499999999999999E-2</v>
      </c>
      <c r="E414" s="221" t="s">
        <v>620</v>
      </c>
      <c r="F414" s="221">
        <v>0.14699999999999999</v>
      </c>
      <c r="G414" s="221">
        <v>0.79530000000000001</v>
      </c>
      <c r="H414" s="221">
        <v>1.3414999999999999</v>
      </c>
      <c r="I414" s="221">
        <v>2.1086999999999998</v>
      </c>
      <c r="J414" s="221">
        <v>3.5179999999999998</v>
      </c>
      <c r="K414" s="290">
        <v>1120000000000</v>
      </c>
      <c r="L414" s="221" t="s">
        <v>621</v>
      </c>
      <c r="M414" s="221">
        <v>0</v>
      </c>
      <c r="N414" s="221">
        <v>0</v>
      </c>
      <c r="O414" s="221" t="s">
        <v>624</v>
      </c>
      <c r="P414" s="221" t="s">
        <v>664</v>
      </c>
      <c r="Q414" s="221" t="s">
        <v>626</v>
      </c>
      <c r="R414" s="221" t="s">
        <v>1668</v>
      </c>
      <c r="S414" s="221" t="s">
        <v>1699</v>
      </c>
      <c r="T414" s="221">
        <v>0.14699999999999999</v>
      </c>
      <c r="U414" s="290">
        <v>1080000000</v>
      </c>
      <c r="V414" s="290">
        <v>16400000000000</v>
      </c>
      <c r="W414" s="290">
        <v>219000000</v>
      </c>
      <c r="X414" s="221">
        <v>-0.45500000000000002</v>
      </c>
      <c r="Y414" s="221" t="s">
        <v>626</v>
      </c>
      <c r="Z414" s="221" t="s">
        <v>626</v>
      </c>
    </row>
    <row r="415" spans="1:26" x14ac:dyDescent="0.25">
      <c r="A415" s="221" t="s">
        <v>2564</v>
      </c>
      <c r="B415" s="221" t="s">
        <v>217</v>
      </c>
      <c r="C415" s="221">
        <v>1005.8680000000001</v>
      </c>
      <c r="D415" s="221">
        <v>3.0300000000000001E-2</v>
      </c>
      <c r="E415" s="221" t="s">
        <v>620</v>
      </c>
      <c r="F415" s="221">
        <v>0.32429999999999998</v>
      </c>
      <c r="G415" s="221">
        <v>0</v>
      </c>
      <c r="H415" s="221">
        <v>0</v>
      </c>
      <c r="I415" s="221">
        <v>0</v>
      </c>
      <c r="J415" s="221">
        <v>0</v>
      </c>
      <c r="K415" s="221">
        <v>0</v>
      </c>
      <c r="L415" s="221" t="s">
        <v>621</v>
      </c>
      <c r="M415" s="221">
        <v>0</v>
      </c>
      <c r="N415" s="221">
        <v>0</v>
      </c>
      <c r="O415" s="221" t="s">
        <v>624</v>
      </c>
      <c r="P415" s="221" t="s">
        <v>626</v>
      </c>
      <c r="Q415" s="221" t="s">
        <v>626</v>
      </c>
      <c r="R415" s="221" t="s">
        <v>1668</v>
      </c>
      <c r="S415" s="221" t="s">
        <v>2092</v>
      </c>
      <c r="T415" s="221">
        <v>0.32429999999999998</v>
      </c>
      <c r="U415" s="290">
        <v>750000000</v>
      </c>
      <c r="V415" s="290">
        <v>16400000000000</v>
      </c>
      <c r="W415" s="290">
        <v>219000000</v>
      </c>
      <c r="X415" s="221">
        <v>7.0800000000000002E-2</v>
      </c>
      <c r="Y415" s="221" t="s">
        <v>626</v>
      </c>
      <c r="Z415" s="221" t="s">
        <v>626</v>
      </c>
    </row>
    <row r="416" spans="1:26" x14ac:dyDescent="0.25">
      <c r="A416" s="221" t="s">
        <v>2104</v>
      </c>
      <c r="B416" s="221" t="s">
        <v>217</v>
      </c>
      <c r="C416" s="221">
        <v>1049.8800000000001</v>
      </c>
      <c r="D416" s="221">
        <v>3.4299999999999997E-2</v>
      </c>
      <c r="E416" s="221" t="s">
        <v>620</v>
      </c>
      <c r="F416" s="221">
        <v>0.35560000000000003</v>
      </c>
      <c r="G416" s="221">
        <v>1.2176</v>
      </c>
      <c r="H416" s="221">
        <v>2.19</v>
      </c>
      <c r="I416" s="221">
        <v>2.8980999999999999</v>
      </c>
      <c r="J416" s="221">
        <v>4.6959</v>
      </c>
      <c r="K416" s="290">
        <v>22000000000</v>
      </c>
      <c r="L416" s="221" t="s">
        <v>621</v>
      </c>
      <c r="M416" s="221">
        <v>0</v>
      </c>
      <c r="N416" s="221">
        <v>0</v>
      </c>
      <c r="O416" s="221" t="s">
        <v>618</v>
      </c>
      <c r="P416" s="221" t="s">
        <v>635</v>
      </c>
      <c r="Q416" s="221" t="s">
        <v>635</v>
      </c>
      <c r="R416" s="221" t="s">
        <v>1668</v>
      </c>
      <c r="S416" s="221" t="s">
        <v>2090</v>
      </c>
      <c r="T416" s="221">
        <v>0.35560000000000003</v>
      </c>
      <c r="U416" s="221">
        <v>20987185</v>
      </c>
      <c r="V416" s="290">
        <v>16400000000000</v>
      </c>
      <c r="W416" s="290">
        <v>219000000</v>
      </c>
      <c r="X416" s="221">
        <v>6.6699999999999995E-2</v>
      </c>
      <c r="Y416" s="221" t="s">
        <v>626</v>
      </c>
      <c r="Z416" s="221" t="s">
        <v>626</v>
      </c>
    </row>
    <row r="417" spans="1:26" x14ac:dyDescent="0.25">
      <c r="A417" s="221" t="s">
        <v>19</v>
      </c>
      <c r="B417" s="221" t="s">
        <v>217</v>
      </c>
      <c r="C417" s="221">
        <v>22109.040000000001</v>
      </c>
      <c r="D417" s="221">
        <v>-2.0602</v>
      </c>
      <c r="E417" s="221" t="s">
        <v>620</v>
      </c>
      <c r="F417" s="221">
        <v>2.3431000000000002</v>
      </c>
      <c r="G417" s="221">
        <v>12.8513</v>
      </c>
      <c r="H417" s="221">
        <v>-6.3754999999999997</v>
      </c>
      <c r="I417" s="221">
        <v>-17.805</v>
      </c>
      <c r="J417" s="221">
        <v>-20.796700000000001</v>
      </c>
      <c r="K417" s="290">
        <v>1150000000000</v>
      </c>
      <c r="L417" s="221" t="s">
        <v>621</v>
      </c>
      <c r="M417" s="221">
        <v>-19.849299999999999</v>
      </c>
      <c r="N417" s="221">
        <v>0.874</v>
      </c>
      <c r="O417" s="221" t="s">
        <v>624</v>
      </c>
      <c r="P417" s="221" t="s">
        <v>625</v>
      </c>
      <c r="Q417" s="221" t="s">
        <v>630</v>
      </c>
      <c r="R417" s="221" t="s">
        <v>1667</v>
      </c>
      <c r="S417" s="221" t="s">
        <v>2091</v>
      </c>
      <c r="T417" s="221">
        <v>2.3431000000000002</v>
      </c>
      <c r="U417" s="221">
        <v>53410458</v>
      </c>
      <c r="V417" s="290">
        <v>16400000000000</v>
      </c>
      <c r="W417" s="290">
        <v>219000000</v>
      </c>
      <c r="X417" s="221">
        <v>-1.0299</v>
      </c>
      <c r="Y417" s="221" t="s">
        <v>630</v>
      </c>
      <c r="Z417" s="221" t="s">
        <v>627</v>
      </c>
    </row>
    <row r="418" spans="1:26" x14ac:dyDescent="0.25">
      <c r="A418" s="221" t="s">
        <v>666</v>
      </c>
      <c r="B418" s="221" t="s">
        <v>217</v>
      </c>
      <c r="C418" s="221">
        <v>2114.98</v>
      </c>
      <c r="D418" s="221">
        <v>-1.6791</v>
      </c>
      <c r="E418" s="221" t="s">
        <v>620</v>
      </c>
      <c r="F418" s="221">
        <v>1.7625</v>
      </c>
      <c r="G418" s="221">
        <v>10.2637</v>
      </c>
      <c r="H418" s="221">
        <v>0.47410000000000002</v>
      </c>
      <c r="I418" s="221">
        <v>-15.904999999999999</v>
      </c>
      <c r="J418" s="221">
        <v>-19.941400000000002</v>
      </c>
      <c r="K418" s="290">
        <v>693000000000</v>
      </c>
      <c r="L418" s="221" t="s">
        <v>621</v>
      </c>
      <c r="M418" s="221">
        <v>-20.617799999999999</v>
      </c>
      <c r="N418" s="221">
        <v>0.88200000000000001</v>
      </c>
      <c r="O418" s="221" t="s">
        <v>618</v>
      </c>
      <c r="P418" s="221" t="s">
        <v>632</v>
      </c>
      <c r="Q418" s="221" t="s">
        <v>651</v>
      </c>
      <c r="R418" s="221" t="s">
        <v>1667</v>
      </c>
      <c r="S418" s="221" t="s">
        <v>2089</v>
      </c>
      <c r="T418" s="221">
        <v>1.7625</v>
      </c>
      <c r="U418" s="290">
        <v>334000000</v>
      </c>
      <c r="V418" s="290">
        <v>16400000000000</v>
      </c>
      <c r="W418" s="290">
        <v>219000000</v>
      </c>
      <c r="X418" s="221">
        <v>-0.38529999999999998</v>
      </c>
      <c r="Y418" s="221" t="s">
        <v>630</v>
      </c>
      <c r="Z418" s="221" t="s">
        <v>630</v>
      </c>
    </row>
    <row r="419" spans="1:26" x14ac:dyDescent="0.25">
      <c r="A419" s="221" t="s">
        <v>2389</v>
      </c>
      <c r="B419" s="221" t="s">
        <v>217</v>
      </c>
      <c r="C419" s="221">
        <v>2617.41</v>
      </c>
      <c r="D419" s="221">
        <v>0.10059999999999999</v>
      </c>
      <c r="E419" s="221" t="s">
        <v>620</v>
      </c>
      <c r="F419" s="221">
        <v>1.0911</v>
      </c>
      <c r="G419" s="221">
        <v>4.8868999999999998</v>
      </c>
      <c r="H419" s="221">
        <v>4.1506999999999996</v>
      </c>
      <c r="I419" s="221">
        <v>5.8895999999999997</v>
      </c>
      <c r="J419" s="221">
        <v>9.2139000000000006</v>
      </c>
      <c r="K419" s="290">
        <v>1310000000000</v>
      </c>
      <c r="L419" s="221" t="s">
        <v>621</v>
      </c>
      <c r="M419" s="221">
        <v>17.2423</v>
      </c>
      <c r="N419" s="221">
        <v>45.6723</v>
      </c>
      <c r="O419" s="221" t="s">
        <v>624</v>
      </c>
      <c r="P419" s="221" t="s">
        <v>627</v>
      </c>
      <c r="Q419" s="221" t="s">
        <v>630</v>
      </c>
      <c r="R419" s="221" t="s">
        <v>1662</v>
      </c>
      <c r="S419" s="221" t="s">
        <v>2090</v>
      </c>
      <c r="T419" s="221">
        <v>1.0911</v>
      </c>
      <c r="U419" s="290">
        <v>505000000</v>
      </c>
      <c r="V419" s="290">
        <v>16400000000000</v>
      </c>
      <c r="W419" s="290">
        <v>219000000</v>
      </c>
      <c r="X419" s="221">
        <v>-0.15679999999999999</v>
      </c>
      <c r="Y419" s="221" t="s">
        <v>630</v>
      </c>
      <c r="Z419" s="221" t="s">
        <v>630</v>
      </c>
    </row>
    <row r="420" spans="1:26" x14ac:dyDescent="0.25">
      <c r="A420" s="221" t="s">
        <v>2392</v>
      </c>
      <c r="B420" s="221" t="s">
        <v>217</v>
      </c>
      <c r="C420" s="221">
        <v>1.3380000000000001</v>
      </c>
      <c r="D420" s="221">
        <v>0.23219999999999999</v>
      </c>
      <c r="E420" s="221" t="s">
        <v>636</v>
      </c>
      <c r="F420" s="221">
        <v>0.74539999999999995</v>
      </c>
      <c r="G420" s="221">
        <v>4.6620999999999997</v>
      </c>
      <c r="H420" s="221">
        <v>4.8589000000000002</v>
      </c>
      <c r="I420" s="221">
        <v>6.1315</v>
      </c>
      <c r="J420" s="221">
        <v>6.6814999999999998</v>
      </c>
      <c r="K420" s="221">
        <v>91101243</v>
      </c>
      <c r="L420" s="221" t="s">
        <v>621</v>
      </c>
      <c r="M420" s="221">
        <v>15.344799999999999</v>
      </c>
      <c r="N420" s="221">
        <v>29.0883</v>
      </c>
      <c r="O420" s="221" t="s">
        <v>624</v>
      </c>
      <c r="P420" s="221" t="s">
        <v>653</v>
      </c>
      <c r="Q420" s="221" t="s">
        <v>653</v>
      </c>
      <c r="R420" s="221" t="s">
        <v>1662</v>
      </c>
      <c r="S420" s="221" t="s">
        <v>2090</v>
      </c>
      <c r="T420" s="221">
        <v>0.74539999999999995</v>
      </c>
      <c r="U420" s="221">
        <v>68594253</v>
      </c>
      <c r="V420" s="290">
        <v>16400000000000</v>
      </c>
      <c r="W420" s="290">
        <v>219000000</v>
      </c>
      <c r="X420" s="221">
        <v>-0.23860000000000001</v>
      </c>
      <c r="Y420" s="221" t="s">
        <v>632</v>
      </c>
      <c r="Z420" s="221" t="s">
        <v>630</v>
      </c>
    </row>
    <row r="421" spans="1:26" x14ac:dyDescent="0.25">
      <c r="A421" s="221" t="s">
        <v>667</v>
      </c>
      <c r="B421" s="221" t="s">
        <v>217</v>
      </c>
      <c r="C421" s="221">
        <v>1668.28</v>
      </c>
      <c r="D421" s="221">
        <v>0.15490000000000001</v>
      </c>
      <c r="E421" s="221" t="s">
        <v>620</v>
      </c>
      <c r="F421" s="221">
        <v>1.1035999999999999</v>
      </c>
      <c r="G421" s="221">
        <v>5.7103999999999999</v>
      </c>
      <c r="H421" s="221">
        <v>4.8289999999999997</v>
      </c>
      <c r="I421" s="221">
        <v>7.3518999999999997</v>
      </c>
      <c r="J421" s="221">
        <v>11.2113</v>
      </c>
      <c r="K421" s="290">
        <v>415000000000</v>
      </c>
      <c r="L421" s="221" t="s">
        <v>621</v>
      </c>
      <c r="M421" s="221">
        <v>22.9316</v>
      </c>
      <c r="N421" s="221">
        <v>58.1038</v>
      </c>
      <c r="O421" s="221" t="s">
        <v>624</v>
      </c>
      <c r="P421" s="221" t="s">
        <v>627</v>
      </c>
      <c r="Q421" s="221" t="s">
        <v>632</v>
      </c>
      <c r="R421" s="221" t="s">
        <v>1662</v>
      </c>
      <c r="S421" s="221" t="s">
        <v>2090</v>
      </c>
      <c r="T421" s="221">
        <v>1.1035999999999999</v>
      </c>
      <c r="U421" s="290">
        <v>252000000</v>
      </c>
      <c r="V421" s="290">
        <v>16400000000000</v>
      </c>
      <c r="W421" s="290">
        <v>219000000</v>
      </c>
      <c r="X421" s="221">
        <v>-0.27200000000000002</v>
      </c>
      <c r="Y421" s="221" t="s">
        <v>627</v>
      </c>
      <c r="Z421" s="221" t="s">
        <v>632</v>
      </c>
    </row>
    <row r="422" spans="1:26" x14ac:dyDescent="0.25">
      <c r="A422" s="221" t="s">
        <v>668</v>
      </c>
      <c r="B422" s="221" t="s">
        <v>217</v>
      </c>
      <c r="C422" s="221">
        <v>2235.1</v>
      </c>
      <c r="D422" s="221">
        <v>2.1499999999999998E-2</v>
      </c>
      <c r="E422" s="221" t="s">
        <v>620</v>
      </c>
      <c r="F422" s="221">
        <v>0.24940000000000001</v>
      </c>
      <c r="G422" s="221">
        <v>0.76190000000000002</v>
      </c>
      <c r="H422" s="221">
        <v>1.6052</v>
      </c>
      <c r="I422" s="221">
        <v>2.3468</v>
      </c>
      <c r="J422" s="221">
        <v>4.0685000000000002</v>
      </c>
      <c r="K422" s="290">
        <v>689000000000</v>
      </c>
      <c r="L422" s="221" t="s">
        <v>621</v>
      </c>
      <c r="M422" s="221">
        <v>11.7338</v>
      </c>
      <c r="N422" s="221">
        <v>20.1098</v>
      </c>
      <c r="O422" s="221" t="s">
        <v>624</v>
      </c>
      <c r="P422" s="221" t="s">
        <v>625</v>
      </c>
      <c r="Q422" s="221" t="s">
        <v>635</v>
      </c>
      <c r="R422" s="221" t="s">
        <v>1668</v>
      </c>
      <c r="S422" s="221" t="s">
        <v>2091</v>
      </c>
      <c r="T422" s="221">
        <v>0.24940000000000001</v>
      </c>
      <c r="U422" s="290">
        <v>309000000</v>
      </c>
      <c r="V422" s="290">
        <v>16400000000000</v>
      </c>
      <c r="W422" s="290">
        <v>219000000</v>
      </c>
      <c r="X422" s="221">
        <v>5.2400000000000002E-2</v>
      </c>
      <c r="Y422" s="221" t="s">
        <v>622</v>
      </c>
      <c r="Z422" s="221" t="s">
        <v>622</v>
      </c>
    </row>
    <row r="423" spans="1:26" x14ac:dyDescent="0.25">
      <c r="A423" s="221" t="s">
        <v>2310</v>
      </c>
      <c r="B423" s="221" t="s">
        <v>217</v>
      </c>
      <c r="C423" s="221">
        <v>1012.338</v>
      </c>
      <c r="D423" s="221">
        <v>0</v>
      </c>
      <c r="E423" s="221" t="s">
        <v>620</v>
      </c>
      <c r="F423" s="221">
        <v>0.51</v>
      </c>
      <c r="G423" s="221">
        <v>0</v>
      </c>
      <c r="H423" s="221">
        <v>0</v>
      </c>
      <c r="I423" s="221">
        <v>0</v>
      </c>
      <c r="J423" s="221">
        <v>0</v>
      </c>
      <c r="K423" s="290">
        <v>504000000000</v>
      </c>
      <c r="L423" s="221" t="s">
        <v>621</v>
      </c>
      <c r="M423" s="221">
        <v>0</v>
      </c>
      <c r="N423" s="221">
        <v>0</v>
      </c>
      <c r="O423" s="221" t="s">
        <v>624</v>
      </c>
      <c r="P423" s="221" t="s">
        <v>626</v>
      </c>
      <c r="Q423" s="221" t="s">
        <v>626</v>
      </c>
      <c r="R423" s="221" t="s">
        <v>1669</v>
      </c>
      <c r="S423" s="221" t="s">
        <v>2092</v>
      </c>
      <c r="T423" s="221">
        <v>0</v>
      </c>
      <c r="U423" s="290">
        <v>500000000</v>
      </c>
      <c r="V423" s="290">
        <v>16400000000000</v>
      </c>
      <c r="W423" s="290">
        <v>219000000</v>
      </c>
      <c r="X423" s="221">
        <v>0</v>
      </c>
      <c r="Y423" s="221" t="s">
        <v>626</v>
      </c>
      <c r="Z423" s="221" t="s">
        <v>626</v>
      </c>
    </row>
    <row r="424" spans="1:26" x14ac:dyDescent="0.25">
      <c r="A424" s="221" t="s">
        <v>141</v>
      </c>
      <c r="B424" s="221" t="s">
        <v>217</v>
      </c>
      <c r="C424" s="221">
        <v>1824.42</v>
      </c>
      <c r="D424" s="221">
        <v>-2.0308999999999999</v>
      </c>
      <c r="E424" s="221" t="s">
        <v>620</v>
      </c>
      <c r="F424" s="221">
        <v>3.6177999999999999</v>
      </c>
      <c r="G424" s="221">
        <v>18.747199999999999</v>
      </c>
      <c r="H424" s="221">
        <v>-0.51419999999999999</v>
      </c>
      <c r="I424" s="221">
        <v>-17.0733</v>
      </c>
      <c r="J424" s="221">
        <v>-21.308599999999998</v>
      </c>
      <c r="K424" s="290">
        <v>314000000000</v>
      </c>
      <c r="L424" s="221" t="s">
        <v>621</v>
      </c>
      <c r="M424" s="221">
        <v>-16.073899999999998</v>
      </c>
      <c r="N424" s="221">
        <v>7.6195000000000004</v>
      </c>
      <c r="O424" s="221" t="s">
        <v>624</v>
      </c>
      <c r="P424" s="221" t="s">
        <v>630</v>
      </c>
      <c r="Q424" s="221" t="s">
        <v>635</v>
      </c>
      <c r="R424" s="221" t="s">
        <v>1667</v>
      </c>
      <c r="S424" s="221" t="s">
        <v>2090</v>
      </c>
      <c r="T424" s="221">
        <v>3.6177999999999999</v>
      </c>
      <c r="U424" s="290">
        <v>178000000</v>
      </c>
      <c r="V424" s="290">
        <v>16400000000000</v>
      </c>
      <c r="W424" s="290">
        <v>219000000</v>
      </c>
      <c r="X424" s="221">
        <v>-0.77929999999999999</v>
      </c>
      <c r="Y424" s="221" t="s">
        <v>630</v>
      </c>
      <c r="Z424" s="221" t="s">
        <v>630</v>
      </c>
    </row>
    <row r="425" spans="1:26" x14ac:dyDescent="0.25">
      <c r="A425" s="221" t="s">
        <v>669</v>
      </c>
      <c r="B425" s="221" t="s">
        <v>217</v>
      </c>
      <c r="C425" s="221">
        <v>1573.7</v>
      </c>
      <c r="D425" s="221">
        <v>-1.5668</v>
      </c>
      <c r="E425" s="221" t="s">
        <v>620</v>
      </c>
      <c r="F425" s="221">
        <v>2.1518000000000002</v>
      </c>
      <c r="G425" s="221">
        <v>9.9612999999999996</v>
      </c>
      <c r="H425" s="221">
        <v>-0.96970000000000001</v>
      </c>
      <c r="I425" s="221">
        <v>-3.9964</v>
      </c>
      <c r="J425" s="221">
        <v>-1.7891999999999999</v>
      </c>
      <c r="K425" s="290">
        <v>26400000000</v>
      </c>
      <c r="L425" s="221" t="s">
        <v>621</v>
      </c>
      <c r="M425" s="221">
        <v>4.6364000000000001</v>
      </c>
      <c r="N425" s="221">
        <v>19.197099999999999</v>
      </c>
      <c r="O425" s="221" t="s">
        <v>624</v>
      </c>
      <c r="P425" s="221" t="s">
        <v>630</v>
      </c>
      <c r="Q425" s="221" t="s">
        <v>627</v>
      </c>
      <c r="R425" s="221" t="s">
        <v>1665</v>
      </c>
      <c r="S425" s="221" t="s">
        <v>2091</v>
      </c>
      <c r="T425" s="221">
        <v>2.1518000000000002</v>
      </c>
      <c r="U425" s="221">
        <v>17126898</v>
      </c>
      <c r="V425" s="290">
        <v>16400000000000</v>
      </c>
      <c r="W425" s="290">
        <v>219000000</v>
      </c>
      <c r="X425" s="221">
        <v>-0.81369999999999998</v>
      </c>
      <c r="Y425" s="221" t="s">
        <v>630</v>
      </c>
      <c r="Z425" s="221" t="s">
        <v>630</v>
      </c>
    </row>
    <row r="426" spans="1:26" x14ac:dyDescent="0.25">
      <c r="A426" s="221" t="s">
        <v>1890</v>
      </c>
      <c r="B426" s="221" t="s">
        <v>217</v>
      </c>
      <c r="C426" s="221">
        <v>870.36</v>
      </c>
      <c r="D426" s="221">
        <v>-3.0973999999999999</v>
      </c>
      <c r="E426" s="221" t="s">
        <v>620</v>
      </c>
      <c r="F426" s="221">
        <v>2.411</v>
      </c>
      <c r="G426" s="221">
        <v>15.915100000000001</v>
      </c>
      <c r="H426" s="221">
        <v>-5.8388</v>
      </c>
      <c r="I426" s="221">
        <v>-16.0395</v>
      </c>
      <c r="J426" s="221">
        <v>-16.1341</v>
      </c>
      <c r="K426" s="290">
        <v>226000000000</v>
      </c>
      <c r="L426" s="221" t="s">
        <v>621</v>
      </c>
      <c r="M426" s="221">
        <v>0</v>
      </c>
      <c r="N426" s="221">
        <v>0</v>
      </c>
      <c r="O426" s="221" t="s">
        <v>624</v>
      </c>
      <c r="P426" s="221" t="s">
        <v>626</v>
      </c>
      <c r="Q426" s="221" t="s">
        <v>626</v>
      </c>
      <c r="R426" s="221" t="s">
        <v>1679</v>
      </c>
      <c r="S426" s="221" t="s">
        <v>2091</v>
      </c>
      <c r="T426" s="221">
        <v>2.411</v>
      </c>
      <c r="U426" s="290">
        <v>266000000</v>
      </c>
      <c r="V426" s="290">
        <v>16400000000000</v>
      </c>
      <c r="W426" s="290">
        <v>219000000</v>
      </c>
      <c r="X426" s="221">
        <v>-1.3476999999999999</v>
      </c>
      <c r="Y426" s="221" t="s">
        <v>626</v>
      </c>
      <c r="Z426" s="221" t="s">
        <v>626</v>
      </c>
    </row>
    <row r="427" spans="1:26" x14ac:dyDescent="0.25">
      <c r="A427" s="221" t="s">
        <v>2156</v>
      </c>
      <c r="B427" s="221" t="s">
        <v>217</v>
      </c>
      <c r="C427" s="221">
        <v>1072.8900000000001</v>
      </c>
      <c r="D427" s="221">
        <v>0.13350000000000001</v>
      </c>
      <c r="E427" s="221" t="s">
        <v>620</v>
      </c>
      <c r="F427" s="221">
        <v>1.1501999999999999</v>
      </c>
      <c r="G427" s="221">
        <v>3.2081</v>
      </c>
      <c r="H427" s="221">
        <v>3.1665000000000001</v>
      </c>
      <c r="I427" s="221">
        <v>5.1955999999999998</v>
      </c>
      <c r="J427" s="221">
        <v>7.4340000000000002</v>
      </c>
      <c r="K427" s="290">
        <v>15600000000</v>
      </c>
      <c r="L427" s="221" t="s">
        <v>621</v>
      </c>
      <c r="M427" s="221">
        <v>0</v>
      </c>
      <c r="N427" s="221">
        <v>0</v>
      </c>
      <c r="O427" s="221" t="s">
        <v>618</v>
      </c>
      <c r="P427" s="221" t="s">
        <v>627</v>
      </c>
      <c r="Q427" s="221" t="s">
        <v>626</v>
      </c>
      <c r="R427" s="221" t="s">
        <v>1662</v>
      </c>
      <c r="S427" s="221" t="s">
        <v>2090</v>
      </c>
      <c r="T427" s="221">
        <v>1.1501999999999999</v>
      </c>
      <c r="U427" s="221">
        <v>14737838</v>
      </c>
      <c r="V427" s="290">
        <v>16400000000000</v>
      </c>
      <c r="W427" s="290">
        <v>219000000</v>
      </c>
      <c r="X427" s="221">
        <v>-0.1089</v>
      </c>
      <c r="Y427" s="221" t="s">
        <v>626</v>
      </c>
      <c r="Z427" s="221" t="s">
        <v>626</v>
      </c>
    </row>
    <row r="428" spans="1:26" x14ac:dyDescent="0.25">
      <c r="A428" s="221" t="s">
        <v>1851</v>
      </c>
      <c r="B428" s="221" t="s">
        <v>217</v>
      </c>
      <c r="C428" s="221">
        <v>1055.1300000000001</v>
      </c>
      <c r="D428" s="221">
        <v>3.1300000000000001E-2</v>
      </c>
      <c r="E428" s="221" t="s">
        <v>620</v>
      </c>
      <c r="F428" s="221">
        <v>0.34039999999999998</v>
      </c>
      <c r="G428" s="221">
        <v>1.1232</v>
      </c>
      <c r="H428" s="221">
        <v>2.1156000000000001</v>
      </c>
      <c r="I428" s="221">
        <v>2.5234000000000001</v>
      </c>
      <c r="J428" s="221">
        <v>3.3155000000000001</v>
      </c>
      <c r="K428" s="290">
        <v>31500000000</v>
      </c>
      <c r="L428" s="221" t="s">
        <v>621</v>
      </c>
      <c r="M428" s="221">
        <v>0</v>
      </c>
      <c r="N428" s="221">
        <v>0</v>
      </c>
      <c r="O428" s="221" t="s">
        <v>624</v>
      </c>
      <c r="P428" s="221" t="s">
        <v>635</v>
      </c>
      <c r="Q428" s="221" t="s">
        <v>625</v>
      </c>
      <c r="R428" s="221" t="s">
        <v>1668</v>
      </c>
      <c r="S428" s="221" t="s">
        <v>2091</v>
      </c>
      <c r="T428" s="221">
        <v>0.34039999999999998</v>
      </c>
      <c r="U428" s="221">
        <v>29961693</v>
      </c>
      <c r="V428" s="290">
        <v>16400000000000</v>
      </c>
      <c r="W428" s="290">
        <v>219000000</v>
      </c>
      <c r="X428" s="221">
        <v>5.6899999999999999E-2</v>
      </c>
      <c r="Y428" s="221" t="s">
        <v>626</v>
      </c>
      <c r="Z428" s="221" t="s">
        <v>626</v>
      </c>
    </row>
    <row r="429" spans="1:26" x14ac:dyDescent="0.25">
      <c r="A429" s="221" t="s">
        <v>2565</v>
      </c>
      <c r="B429" s="221" t="s">
        <v>1170</v>
      </c>
      <c r="C429" s="221">
        <v>1021.829</v>
      </c>
      <c r="D429" s="221">
        <v>0</v>
      </c>
      <c r="E429" s="221" t="s">
        <v>620</v>
      </c>
      <c r="F429" s="221">
        <v>0.29620000000000002</v>
      </c>
      <c r="G429" s="221">
        <v>0.92290000000000005</v>
      </c>
      <c r="H429" s="221">
        <v>0</v>
      </c>
      <c r="I429" s="221">
        <v>0</v>
      </c>
      <c r="J429" s="221">
        <v>0</v>
      </c>
      <c r="K429" s="290">
        <v>25500000000</v>
      </c>
      <c r="L429" s="221" t="s">
        <v>621</v>
      </c>
      <c r="M429" s="221">
        <v>0</v>
      </c>
      <c r="N429" s="221">
        <v>0</v>
      </c>
      <c r="O429" s="221" t="s">
        <v>624</v>
      </c>
      <c r="P429" s="221" t="s">
        <v>626</v>
      </c>
      <c r="Q429" s="221" t="s">
        <v>626</v>
      </c>
      <c r="R429" s="221" t="s">
        <v>1698</v>
      </c>
      <c r="S429" s="221" t="s">
        <v>1671</v>
      </c>
      <c r="T429" s="221">
        <v>0.29620000000000002</v>
      </c>
      <c r="U429" s="221">
        <v>25000000</v>
      </c>
      <c r="V429" s="290">
        <v>2740000000000</v>
      </c>
      <c r="W429" s="290">
        <v>232000000</v>
      </c>
      <c r="X429" s="221">
        <v>0</v>
      </c>
      <c r="Y429" s="221" t="s">
        <v>626</v>
      </c>
      <c r="Z429" s="221" t="s">
        <v>626</v>
      </c>
    </row>
    <row r="430" spans="1:26" x14ac:dyDescent="0.25">
      <c r="A430" s="221" t="s">
        <v>2311</v>
      </c>
      <c r="B430" s="221" t="s">
        <v>1170</v>
      </c>
      <c r="C430" s="221">
        <v>1055.1120000000001</v>
      </c>
      <c r="D430" s="221">
        <v>5.4800000000000001E-2</v>
      </c>
      <c r="E430" s="221" t="s">
        <v>620</v>
      </c>
      <c r="F430" s="221">
        <v>0.85019999999999996</v>
      </c>
      <c r="G430" s="221">
        <v>2.633</v>
      </c>
      <c r="H430" s="221">
        <v>2.9464000000000001</v>
      </c>
      <c r="I430" s="221">
        <v>4.6917</v>
      </c>
      <c r="J430" s="221">
        <v>0</v>
      </c>
      <c r="K430" s="290">
        <v>479000000000</v>
      </c>
      <c r="L430" s="221" t="s">
        <v>621</v>
      </c>
      <c r="M430" s="221">
        <v>0</v>
      </c>
      <c r="N430" s="221">
        <v>0</v>
      </c>
      <c r="O430" s="221" t="s">
        <v>624</v>
      </c>
      <c r="P430" s="221" t="s">
        <v>626</v>
      </c>
      <c r="Q430" s="221" t="s">
        <v>626</v>
      </c>
      <c r="R430" s="221" t="s">
        <v>1698</v>
      </c>
      <c r="S430" s="221" t="s">
        <v>1671</v>
      </c>
      <c r="T430" s="221">
        <v>0.85019999999999996</v>
      </c>
      <c r="U430" s="290">
        <v>457000000</v>
      </c>
      <c r="V430" s="290">
        <v>2740000000000</v>
      </c>
      <c r="W430" s="290">
        <v>232000000</v>
      </c>
      <c r="X430" s="221">
        <v>0.16800000000000001</v>
      </c>
      <c r="Y430" s="221" t="s">
        <v>626</v>
      </c>
      <c r="Z430" s="221" t="s">
        <v>626</v>
      </c>
    </row>
    <row r="431" spans="1:26" x14ac:dyDescent="0.25">
      <c r="A431" s="221" t="s">
        <v>2312</v>
      </c>
      <c r="B431" s="221" t="s">
        <v>1170</v>
      </c>
      <c r="C431" s="221">
        <v>1.0679000000000001</v>
      </c>
      <c r="D431" s="221">
        <v>3.7499999999999999E-2</v>
      </c>
      <c r="E431" s="221" t="s">
        <v>636</v>
      </c>
      <c r="F431" s="221">
        <v>0.70730000000000004</v>
      </c>
      <c r="G431" s="221">
        <v>2.2109000000000001</v>
      </c>
      <c r="H431" s="221">
        <v>4.5526</v>
      </c>
      <c r="I431" s="221">
        <v>6.1002999999999998</v>
      </c>
      <c r="J431" s="221">
        <v>0</v>
      </c>
      <c r="K431" s="290">
        <v>232000000</v>
      </c>
      <c r="L431" s="221" t="s">
        <v>621</v>
      </c>
      <c r="M431" s="221">
        <v>0</v>
      </c>
      <c r="N431" s="221">
        <v>0</v>
      </c>
      <c r="O431" s="221" t="s">
        <v>624</v>
      </c>
      <c r="P431" s="221" t="s">
        <v>626</v>
      </c>
      <c r="Q431" s="221" t="s">
        <v>626</v>
      </c>
      <c r="R431" s="221" t="s">
        <v>1698</v>
      </c>
      <c r="S431" s="221" t="s">
        <v>1671</v>
      </c>
      <c r="T431" s="221">
        <v>0.70730000000000004</v>
      </c>
      <c r="U431" s="290">
        <v>219000000</v>
      </c>
      <c r="V431" s="290">
        <v>2740000000000</v>
      </c>
      <c r="W431" s="290">
        <v>232000000</v>
      </c>
      <c r="X431" s="221">
        <v>0.1313</v>
      </c>
      <c r="Y431" s="221" t="s">
        <v>626</v>
      </c>
      <c r="Z431" s="221" t="s">
        <v>626</v>
      </c>
    </row>
    <row r="432" spans="1:26" x14ac:dyDescent="0.25">
      <c r="A432" s="221" t="s">
        <v>1557</v>
      </c>
      <c r="B432" s="221" t="s">
        <v>1800</v>
      </c>
      <c r="C432" s="221">
        <v>785.34550000000002</v>
      </c>
      <c r="D432" s="221">
        <v>-2.1219000000000001</v>
      </c>
      <c r="E432" s="221" t="s">
        <v>620</v>
      </c>
      <c r="F432" s="221">
        <v>2.4228000000000001</v>
      </c>
      <c r="G432" s="221">
        <v>14.7193</v>
      </c>
      <c r="H432" s="221">
        <v>-3.6185</v>
      </c>
      <c r="I432" s="221">
        <v>-16.586400000000001</v>
      </c>
      <c r="J432" s="221">
        <v>-16.956</v>
      </c>
      <c r="K432" s="290">
        <v>7990000000</v>
      </c>
      <c r="L432" s="221" t="s">
        <v>621</v>
      </c>
      <c r="M432" s="221">
        <v>0</v>
      </c>
      <c r="N432" s="221">
        <v>0</v>
      </c>
      <c r="O432" s="221" t="s">
        <v>624</v>
      </c>
      <c r="P432" s="221" t="s">
        <v>2012</v>
      </c>
      <c r="Q432" s="221" t="s">
        <v>2012</v>
      </c>
      <c r="R432" s="221" t="s">
        <v>1665</v>
      </c>
      <c r="S432" s="221" t="s">
        <v>1671</v>
      </c>
      <c r="T432" s="221">
        <v>2.4228000000000001</v>
      </c>
      <c r="U432" s="221">
        <v>10420609</v>
      </c>
      <c r="V432" s="290">
        <v>86300000000</v>
      </c>
      <c r="W432" s="221">
        <v>0</v>
      </c>
      <c r="X432" s="221">
        <v>-1.0642</v>
      </c>
      <c r="Y432" s="221" t="s">
        <v>626</v>
      </c>
      <c r="Z432" s="221" t="s">
        <v>626</v>
      </c>
    </row>
    <row r="433" spans="1:26" x14ac:dyDescent="0.25">
      <c r="A433" s="221" t="s">
        <v>1558</v>
      </c>
      <c r="B433" s="221" t="s">
        <v>1800</v>
      </c>
      <c r="C433" s="221">
        <v>768.04489999999998</v>
      </c>
      <c r="D433" s="221">
        <v>-2.6478999999999999</v>
      </c>
      <c r="E433" s="221" t="s">
        <v>620</v>
      </c>
      <c r="F433" s="221">
        <v>3.6532</v>
      </c>
      <c r="G433" s="221">
        <v>21.288799999999998</v>
      </c>
      <c r="H433" s="221">
        <v>-1.6849000000000001</v>
      </c>
      <c r="I433" s="221">
        <v>-18.8962</v>
      </c>
      <c r="J433" s="221">
        <v>-20.5686</v>
      </c>
      <c r="K433" s="290">
        <v>7470000000</v>
      </c>
      <c r="L433" s="221" t="s">
        <v>621</v>
      </c>
      <c r="M433" s="221">
        <v>0</v>
      </c>
      <c r="N433" s="221">
        <v>0</v>
      </c>
      <c r="O433" s="221" t="s">
        <v>624</v>
      </c>
      <c r="P433" s="221" t="s">
        <v>2012</v>
      </c>
      <c r="Q433" s="221" t="s">
        <v>2012</v>
      </c>
      <c r="R433" s="221" t="s">
        <v>1667</v>
      </c>
      <c r="S433" s="221" t="s">
        <v>1671</v>
      </c>
      <c r="T433" s="221">
        <v>3.6532</v>
      </c>
      <c r="U433" s="221">
        <v>10081331</v>
      </c>
      <c r="V433" s="290">
        <v>86300000000</v>
      </c>
      <c r="W433" s="221">
        <v>0</v>
      </c>
      <c r="X433" s="221">
        <v>-0.95279999999999998</v>
      </c>
      <c r="Y433" s="221" t="s">
        <v>626</v>
      </c>
      <c r="Z433" s="221" t="s">
        <v>626</v>
      </c>
    </row>
    <row r="434" spans="1:26" x14ac:dyDescent="0.25">
      <c r="A434" s="221" t="s">
        <v>1354</v>
      </c>
      <c r="B434" s="221" t="s">
        <v>705</v>
      </c>
      <c r="C434" s="221">
        <v>388.07049999999998</v>
      </c>
      <c r="D434" s="221">
        <v>-0.56499999999999995</v>
      </c>
      <c r="E434" s="221" t="s">
        <v>620</v>
      </c>
      <c r="F434" s="221">
        <v>0.2666</v>
      </c>
      <c r="G434" s="221">
        <v>5.1593999999999998</v>
      </c>
      <c r="H434" s="221">
        <v>-11.4274</v>
      </c>
      <c r="I434" s="221">
        <v>-21.457100000000001</v>
      </c>
      <c r="J434" s="221">
        <v>-31.813400000000001</v>
      </c>
      <c r="K434" s="290">
        <v>101000000000</v>
      </c>
      <c r="L434" s="221" t="s">
        <v>621</v>
      </c>
      <c r="M434" s="221">
        <v>-45.439</v>
      </c>
      <c r="N434" s="221">
        <v>-59.476300000000002</v>
      </c>
      <c r="O434" s="221" t="s">
        <v>624</v>
      </c>
      <c r="P434" s="221" t="s">
        <v>622</v>
      </c>
      <c r="Q434" s="221" t="s">
        <v>664</v>
      </c>
      <c r="R434" s="221" t="s">
        <v>1665</v>
      </c>
      <c r="S434" s="221" t="s">
        <v>1673</v>
      </c>
      <c r="T434" s="221">
        <v>0.2666</v>
      </c>
      <c r="U434" s="290">
        <v>261000000</v>
      </c>
      <c r="V434" s="290">
        <v>1930000000000</v>
      </c>
      <c r="W434" s="221">
        <v>0</v>
      </c>
      <c r="X434" s="221">
        <v>-0.31840000000000002</v>
      </c>
      <c r="Y434" s="221" t="s">
        <v>623</v>
      </c>
      <c r="Z434" s="221" t="s">
        <v>622</v>
      </c>
    </row>
    <row r="435" spans="1:26" x14ac:dyDescent="0.25">
      <c r="A435" s="221" t="s">
        <v>1070</v>
      </c>
      <c r="B435" s="221" t="s">
        <v>707</v>
      </c>
      <c r="C435" s="221">
        <v>1090.3599999999999</v>
      </c>
      <c r="D435" s="221">
        <v>1.2715000000000001</v>
      </c>
      <c r="E435" s="221" t="s">
        <v>620</v>
      </c>
      <c r="F435" s="221">
        <v>2.9291999999999998</v>
      </c>
      <c r="G435" s="221">
        <v>-4.1761999999999997</v>
      </c>
      <c r="H435" s="221">
        <v>-6.6871999999999998</v>
      </c>
      <c r="I435" s="221">
        <v>-16.032499999999999</v>
      </c>
      <c r="J435" s="221">
        <v>-11.2576</v>
      </c>
      <c r="K435" s="290">
        <v>968000000000</v>
      </c>
      <c r="L435" s="221" t="s">
        <v>621</v>
      </c>
      <c r="M435" s="221">
        <v>6.9200999999999997</v>
      </c>
      <c r="N435" s="221">
        <v>0</v>
      </c>
      <c r="O435" s="221" t="s">
        <v>624</v>
      </c>
      <c r="P435" s="221" t="s">
        <v>625</v>
      </c>
      <c r="Q435" s="221" t="s">
        <v>630</v>
      </c>
      <c r="R435" s="221" t="s">
        <v>1665</v>
      </c>
      <c r="S435" s="221" t="s">
        <v>1663</v>
      </c>
      <c r="T435" s="221">
        <v>2.9291999999999998</v>
      </c>
      <c r="U435" s="290">
        <v>914000000</v>
      </c>
      <c r="V435" s="290">
        <v>2990000000000</v>
      </c>
      <c r="W435" s="221">
        <v>0</v>
      </c>
      <c r="X435" s="221">
        <v>1.1484000000000001</v>
      </c>
      <c r="Y435" s="221" t="s">
        <v>627</v>
      </c>
      <c r="Z435" s="221" t="s">
        <v>626</v>
      </c>
    </row>
    <row r="436" spans="1:26" x14ac:dyDescent="0.25">
      <c r="A436" s="221" t="s">
        <v>1852</v>
      </c>
      <c r="B436" s="221" t="s">
        <v>707</v>
      </c>
      <c r="C436" s="221">
        <v>869.98</v>
      </c>
      <c r="D436" s="221">
        <v>-1.0104</v>
      </c>
      <c r="E436" s="221" t="s">
        <v>620</v>
      </c>
      <c r="F436" s="221">
        <v>0.13469999999999999</v>
      </c>
      <c r="G436" s="221">
        <v>6.5682</v>
      </c>
      <c r="H436" s="221">
        <v>-4.0381999999999998</v>
      </c>
      <c r="I436" s="221">
        <v>-9.3836999999999993</v>
      </c>
      <c r="J436" s="221">
        <v>-10.1455</v>
      </c>
      <c r="K436" s="290">
        <v>9590000000</v>
      </c>
      <c r="L436" s="221" t="s">
        <v>621</v>
      </c>
      <c r="M436" s="221">
        <v>0</v>
      </c>
      <c r="N436" s="221">
        <v>0</v>
      </c>
      <c r="O436" s="221" t="s">
        <v>624</v>
      </c>
      <c r="P436" s="221" t="s">
        <v>2012</v>
      </c>
      <c r="Q436" s="221" t="s">
        <v>2012</v>
      </c>
      <c r="R436" s="221" t="s">
        <v>1665</v>
      </c>
      <c r="S436" s="221" t="s">
        <v>1663</v>
      </c>
      <c r="T436" s="221">
        <v>0.13469999999999999</v>
      </c>
      <c r="U436" s="221">
        <v>11039364</v>
      </c>
      <c r="V436" s="290">
        <v>2990000000000</v>
      </c>
      <c r="W436" s="221">
        <v>0</v>
      </c>
      <c r="X436" s="221">
        <v>-0.54079999999999995</v>
      </c>
      <c r="Y436" s="221" t="s">
        <v>626</v>
      </c>
      <c r="Z436" s="221" t="s">
        <v>626</v>
      </c>
    </row>
    <row r="437" spans="1:26" x14ac:dyDescent="0.25">
      <c r="A437" s="221" t="s">
        <v>1853</v>
      </c>
      <c r="B437" s="221" t="s">
        <v>707</v>
      </c>
      <c r="C437" s="221">
        <v>1118.2860000000001</v>
      </c>
      <c r="D437" s="221">
        <v>3.5400000000000001E-2</v>
      </c>
      <c r="E437" s="221" t="s">
        <v>620</v>
      </c>
      <c r="F437" s="221">
        <v>0.47489999999999999</v>
      </c>
      <c r="G437" s="221">
        <v>1.2624</v>
      </c>
      <c r="H437" s="221">
        <v>2.5545</v>
      </c>
      <c r="I437" s="221">
        <v>3.5051999999999999</v>
      </c>
      <c r="J437" s="221">
        <v>5.4888000000000003</v>
      </c>
      <c r="K437" s="290">
        <v>11200000000</v>
      </c>
      <c r="L437" s="221" t="s">
        <v>621</v>
      </c>
      <c r="M437" s="221">
        <v>0</v>
      </c>
      <c r="N437" s="221">
        <v>0</v>
      </c>
      <c r="O437" s="221" t="s">
        <v>624</v>
      </c>
      <c r="P437" s="221" t="s">
        <v>630</v>
      </c>
      <c r="Q437" s="221" t="s">
        <v>630</v>
      </c>
      <c r="R437" s="221" t="s">
        <v>1668</v>
      </c>
      <c r="S437" s="221" t="s">
        <v>1692</v>
      </c>
      <c r="T437" s="221">
        <v>0.47489999999999999</v>
      </c>
      <c r="U437" s="221">
        <v>10028086</v>
      </c>
      <c r="V437" s="290">
        <v>2990000000000</v>
      </c>
      <c r="W437" s="221">
        <v>0</v>
      </c>
      <c r="X437" s="221">
        <v>7.8700000000000006E-2</v>
      </c>
      <c r="Y437" s="221" t="s">
        <v>626</v>
      </c>
      <c r="Z437" s="221" t="s">
        <v>626</v>
      </c>
    </row>
    <row r="438" spans="1:26" x14ac:dyDescent="0.25">
      <c r="A438" s="221" t="s">
        <v>1085</v>
      </c>
      <c r="B438" s="221" t="s">
        <v>707</v>
      </c>
      <c r="C438" s="221">
        <v>1172.55</v>
      </c>
      <c r="D438" s="221">
        <v>1.1420999999999999</v>
      </c>
      <c r="E438" s="221" t="s">
        <v>620</v>
      </c>
      <c r="F438" s="221">
        <v>-0.43640000000000001</v>
      </c>
      <c r="G438" s="221">
        <v>-7.5662000000000003</v>
      </c>
      <c r="H438" s="221">
        <v>-6.0313999999999997</v>
      </c>
      <c r="I438" s="221">
        <v>-17.842099999999999</v>
      </c>
      <c r="J438" s="221">
        <v>-19.378</v>
      </c>
      <c r="K438" s="290">
        <v>1070000000000</v>
      </c>
      <c r="L438" s="221" t="s">
        <v>621</v>
      </c>
      <c r="M438" s="221">
        <v>1.9325000000000001</v>
      </c>
      <c r="N438" s="221">
        <v>0</v>
      </c>
      <c r="O438" s="221" t="s">
        <v>624</v>
      </c>
      <c r="P438" s="221" t="s">
        <v>632</v>
      </c>
      <c r="Q438" s="221" t="s">
        <v>638</v>
      </c>
      <c r="R438" s="221" t="s">
        <v>1667</v>
      </c>
      <c r="S438" s="221" t="s">
        <v>1663</v>
      </c>
      <c r="T438" s="221">
        <v>-0.43640000000000001</v>
      </c>
      <c r="U438" s="290">
        <v>913000000</v>
      </c>
      <c r="V438" s="290">
        <v>2990000000000</v>
      </c>
      <c r="W438" s="221">
        <v>0</v>
      </c>
      <c r="X438" s="221">
        <v>0.92700000000000005</v>
      </c>
      <c r="Y438" s="221" t="s">
        <v>653</v>
      </c>
      <c r="Z438" s="221" t="s">
        <v>626</v>
      </c>
    </row>
    <row r="439" spans="1:26" x14ac:dyDescent="0.25">
      <c r="A439" s="221" t="s">
        <v>706</v>
      </c>
      <c r="B439" s="221" t="s">
        <v>707</v>
      </c>
      <c r="C439" s="221">
        <v>1422.934</v>
      </c>
      <c r="D439" s="221">
        <v>0.1648</v>
      </c>
      <c r="E439" s="221" t="s">
        <v>620</v>
      </c>
      <c r="F439" s="221">
        <v>1.0905</v>
      </c>
      <c r="G439" s="221">
        <v>6.2394999999999996</v>
      </c>
      <c r="H439" s="221">
        <v>5.3962000000000003</v>
      </c>
      <c r="I439" s="221">
        <v>7.6905999999999999</v>
      </c>
      <c r="J439" s="221">
        <v>11.5847</v>
      </c>
      <c r="K439" s="290">
        <v>29100000000</v>
      </c>
      <c r="L439" s="221" t="s">
        <v>621</v>
      </c>
      <c r="M439" s="221">
        <v>23.379100000000001</v>
      </c>
      <c r="N439" s="221">
        <v>0</v>
      </c>
      <c r="O439" s="221" t="s">
        <v>624</v>
      </c>
      <c r="P439" s="221" t="s">
        <v>627</v>
      </c>
      <c r="Q439" s="221" t="s">
        <v>627</v>
      </c>
      <c r="R439" s="221" t="s">
        <v>1662</v>
      </c>
      <c r="S439" s="221" t="s">
        <v>1692</v>
      </c>
      <c r="T439" s="221">
        <v>1.0905</v>
      </c>
      <c r="U439" s="221">
        <v>20673798</v>
      </c>
      <c r="V439" s="290">
        <v>2990000000000</v>
      </c>
      <c r="W439" s="221">
        <v>0</v>
      </c>
      <c r="X439" s="221">
        <v>-0.45929999999999999</v>
      </c>
      <c r="Y439" s="221" t="s">
        <v>627</v>
      </c>
      <c r="Z439" s="221" t="s">
        <v>626</v>
      </c>
    </row>
    <row r="440" spans="1:26" x14ac:dyDescent="0.25">
      <c r="A440" s="221" t="s">
        <v>1319</v>
      </c>
      <c r="B440" s="221" t="s">
        <v>707</v>
      </c>
      <c r="C440" s="221">
        <v>1069.2439999999999</v>
      </c>
      <c r="D440" s="221">
        <v>0</v>
      </c>
      <c r="E440" s="221" t="s">
        <v>620</v>
      </c>
      <c r="F440" s="221">
        <v>0.27</v>
      </c>
      <c r="G440" s="221">
        <v>0</v>
      </c>
      <c r="H440" s="221">
        <v>0</v>
      </c>
      <c r="I440" s="221">
        <v>0</v>
      </c>
      <c r="J440" s="221">
        <v>4.87</v>
      </c>
      <c r="K440" s="290">
        <v>1500000000</v>
      </c>
      <c r="L440" s="221" t="s">
        <v>617</v>
      </c>
      <c r="M440" s="221">
        <v>0</v>
      </c>
      <c r="N440" s="221">
        <v>0</v>
      </c>
      <c r="O440" s="221" t="s">
        <v>624</v>
      </c>
      <c r="P440" s="221" t="s">
        <v>626</v>
      </c>
      <c r="Q440" s="221" t="s">
        <v>626</v>
      </c>
      <c r="R440" s="221" t="s">
        <v>1668</v>
      </c>
      <c r="S440" s="221" t="s">
        <v>1692</v>
      </c>
      <c r="T440" s="221">
        <v>0</v>
      </c>
      <c r="U440" s="221">
        <v>1405632</v>
      </c>
      <c r="V440" s="290">
        <v>2990000000000</v>
      </c>
      <c r="W440" s="221">
        <v>0</v>
      </c>
      <c r="X440" s="221">
        <v>0</v>
      </c>
      <c r="Y440" s="221" t="s">
        <v>626</v>
      </c>
      <c r="Z440" s="221" t="s">
        <v>626</v>
      </c>
    </row>
    <row r="441" spans="1:26" x14ac:dyDescent="0.25">
      <c r="A441" s="221" t="s">
        <v>1037</v>
      </c>
      <c r="B441" s="221" t="s">
        <v>707</v>
      </c>
      <c r="C441" s="221">
        <v>1357.741</v>
      </c>
      <c r="D441" s="221">
        <v>4.0399999999999998E-2</v>
      </c>
      <c r="E441" s="221" t="s">
        <v>620</v>
      </c>
      <c r="F441" s="221">
        <v>0.45979999999999999</v>
      </c>
      <c r="G441" s="221">
        <v>1.3389</v>
      </c>
      <c r="H441" s="221">
        <v>2.8815</v>
      </c>
      <c r="I441" s="221">
        <v>4.2652000000000001</v>
      </c>
      <c r="J441" s="221">
        <v>6.9652000000000003</v>
      </c>
      <c r="K441" s="290">
        <v>140000000000</v>
      </c>
      <c r="L441" s="221" t="s">
        <v>621</v>
      </c>
      <c r="M441" s="221">
        <v>20.963899999999999</v>
      </c>
      <c r="N441" s="221">
        <v>0</v>
      </c>
      <c r="O441" s="221" t="s">
        <v>624</v>
      </c>
      <c r="P441" s="221" t="s">
        <v>651</v>
      </c>
      <c r="Q441" s="221" t="s">
        <v>638</v>
      </c>
      <c r="R441" s="221" t="s">
        <v>1668</v>
      </c>
      <c r="S441" s="221" t="s">
        <v>1692</v>
      </c>
      <c r="T441" s="221">
        <v>0.45979999999999999</v>
      </c>
      <c r="U441" s="290">
        <v>104000000</v>
      </c>
      <c r="V441" s="290">
        <v>2990000000000</v>
      </c>
      <c r="W441" s="221">
        <v>0</v>
      </c>
      <c r="X441" s="221">
        <v>8.1100000000000005E-2</v>
      </c>
      <c r="Y441" s="221" t="s">
        <v>638</v>
      </c>
      <c r="Z441" s="221" t="s">
        <v>626</v>
      </c>
    </row>
    <row r="442" spans="1:26" x14ac:dyDescent="0.25">
      <c r="A442" s="221" t="s">
        <v>1355</v>
      </c>
      <c r="B442" s="221" t="s">
        <v>707</v>
      </c>
      <c r="C442" s="221">
        <v>1442.5</v>
      </c>
      <c r="D442" s="221">
        <v>1.2401</v>
      </c>
      <c r="E442" s="221" t="s">
        <v>620</v>
      </c>
      <c r="F442" s="221">
        <v>2.3369</v>
      </c>
      <c r="G442" s="221">
        <v>-1.5298</v>
      </c>
      <c r="H442" s="221">
        <v>-2.7008000000000001</v>
      </c>
      <c r="I442" s="221">
        <v>-8.7775999999999996</v>
      </c>
      <c r="J442" s="221">
        <v>-2.8083</v>
      </c>
      <c r="K442" s="290">
        <v>567000000000</v>
      </c>
      <c r="L442" s="221" t="s">
        <v>621</v>
      </c>
      <c r="M442" s="221">
        <v>31.411100000000001</v>
      </c>
      <c r="N442" s="221">
        <v>0</v>
      </c>
      <c r="O442" s="221" t="s">
        <v>624</v>
      </c>
      <c r="P442" s="221" t="s">
        <v>625</v>
      </c>
      <c r="Q442" s="221" t="s">
        <v>630</v>
      </c>
      <c r="R442" s="221" t="s">
        <v>1665</v>
      </c>
      <c r="S442" s="221" t="s">
        <v>1663</v>
      </c>
      <c r="T442" s="221">
        <v>2.3369</v>
      </c>
      <c r="U442" s="290">
        <v>402000000</v>
      </c>
      <c r="V442" s="290">
        <v>2990000000000</v>
      </c>
      <c r="W442" s="221">
        <v>0</v>
      </c>
      <c r="X442" s="221">
        <v>1.2585999999999999</v>
      </c>
      <c r="Y442" s="221" t="s">
        <v>627</v>
      </c>
      <c r="Z442" s="221" t="s">
        <v>626</v>
      </c>
    </row>
    <row r="443" spans="1:26" x14ac:dyDescent="0.25">
      <c r="A443" s="221" t="s">
        <v>2644</v>
      </c>
      <c r="B443" s="221" t="s">
        <v>707</v>
      </c>
      <c r="C443" s="221">
        <v>999.95140000000004</v>
      </c>
      <c r="D443" s="221">
        <v>0</v>
      </c>
      <c r="E443" s="221" t="s">
        <v>620</v>
      </c>
      <c r="F443" s="221">
        <v>0</v>
      </c>
      <c r="G443" s="221">
        <v>0</v>
      </c>
      <c r="H443" s="221">
        <v>0</v>
      </c>
      <c r="I443" s="221">
        <v>0</v>
      </c>
      <c r="J443" s="221">
        <v>0</v>
      </c>
      <c r="K443" s="221">
        <v>0</v>
      </c>
      <c r="L443" s="221" t="s">
        <v>621</v>
      </c>
      <c r="M443" s="221">
        <v>0</v>
      </c>
      <c r="N443" s="221">
        <v>0</v>
      </c>
      <c r="O443" s="221" t="s">
        <v>624</v>
      </c>
      <c r="R443" s="221" t="s">
        <v>1669</v>
      </c>
      <c r="S443" s="221" t="s">
        <v>1675</v>
      </c>
      <c r="T443" s="221">
        <v>0</v>
      </c>
      <c r="U443" s="221">
        <v>0</v>
      </c>
      <c r="V443" s="290">
        <v>2990000000000</v>
      </c>
      <c r="W443" s="221">
        <v>0</v>
      </c>
      <c r="X443" s="221">
        <v>0</v>
      </c>
    </row>
    <row r="444" spans="1:26" x14ac:dyDescent="0.25">
      <c r="A444" s="221" t="s">
        <v>1726</v>
      </c>
      <c r="B444" s="221" t="s">
        <v>707</v>
      </c>
      <c r="C444" s="221">
        <v>1077.07</v>
      </c>
      <c r="D444" s="221">
        <v>0.40550000000000003</v>
      </c>
      <c r="E444" s="221" t="s">
        <v>620</v>
      </c>
      <c r="F444" s="221">
        <v>-1.8847</v>
      </c>
      <c r="G444" s="221">
        <v>-6.7149000000000001</v>
      </c>
      <c r="H444" s="221">
        <v>-6.4865000000000004</v>
      </c>
      <c r="I444" s="221">
        <v>-12.3428</v>
      </c>
      <c r="J444" s="221">
        <v>-6.8978999999999999</v>
      </c>
      <c r="K444" s="290">
        <v>13700000000</v>
      </c>
      <c r="L444" s="221" t="s">
        <v>621</v>
      </c>
      <c r="M444" s="221">
        <v>0</v>
      </c>
      <c r="N444" s="221">
        <v>0</v>
      </c>
      <c r="O444" s="221" t="s">
        <v>618</v>
      </c>
      <c r="P444" s="221" t="s">
        <v>630</v>
      </c>
      <c r="Q444" s="221" t="s">
        <v>635</v>
      </c>
      <c r="R444" s="221" t="s">
        <v>1665</v>
      </c>
      <c r="S444" s="221" t="s">
        <v>1663</v>
      </c>
      <c r="T444" s="221">
        <v>-1.8847</v>
      </c>
      <c r="U444" s="221">
        <v>12445652</v>
      </c>
      <c r="V444" s="290">
        <v>2990000000000</v>
      </c>
      <c r="W444" s="221">
        <v>0</v>
      </c>
      <c r="X444" s="221">
        <v>-0.88160000000000005</v>
      </c>
      <c r="Y444" s="221" t="s">
        <v>626</v>
      </c>
      <c r="Z444" s="221" t="s">
        <v>626</v>
      </c>
    </row>
    <row r="445" spans="1:26" x14ac:dyDescent="0.25">
      <c r="A445" s="221" t="s">
        <v>1559</v>
      </c>
      <c r="B445" s="221" t="s">
        <v>707</v>
      </c>
      <c r="C445" s="221">
        <v>1166.3920000000001</v>
      </c>
      <c r="D445" s="221">
        <v>3.61E-2</v>
      </c>
      <c r="E445" s="221" t="s">
        <v>620</v>
      </c>
      <c r="F445" s="221">
        <v>0.37790000000000001</v>
      </c>
      <c r="G445" s="221">
        <v>1.1826000000000001</v>
      </c>
      <c r="H445" s="221">
        <v>2.6091000000000002</v>
      </c>
      <c r="I445" s="221">
        <v>3.5907</v>
      </c>
      <c r="J445" s="221">
        <v>5.7382999999999997</v>
      </c>
      <c r="K445" s="290">
        <v>30700000000</v>
      </c>
      <c r="L445" s="221" t="s">
        <v>621</v>
      </c>
      <c r="M445" s="221">
        <v>0</v>
      </c>
      <c r="N445" s="221">
        <v>0</v>
      </c>
      <c r="O445" s="221" t="s">
        <v>618</v>
      </c>
      <c r="P445" s="221" t="s">
        <v>627</v>
      </c>
      <c r="Q445" s="221" t="s">
        <v>627</v>
      </c>
      <c r="R445" s="221" t="s">
        <v>1668</v>
      </c>
      <c r="S445" s="221" t="s">
        <v>1692</v>
      </c>
      <c r="T445" s="221">
        <v>0.37790000000000001</v>
      </c>
      <c r="U445" s="221">
        <v>26439661</v>
      </c>
      <c r="V445" s="290">
        <v>2990000000000</v>
      </c>
      <c r="W445" s="221">
        <v>0</v>
      </c>
      <c r="X445" s="221">
        <v>8.7900000000000006E-2</v>
      </c>
      <c r="Y445" s="221" t="s">
        <v>626</v>
      </c>
      <c r="Z445" s="221" t="s">
        <v>626</v>
      </c>
    </row>
    <row r="446" spans="1:26" x14ac:dyDescent="0.25">
      <c r="A446" s="221" t="s">
        <v>1444</v>
      </c>
      <c r="B446" s="221" t="s">
        <v>2105</v>
      </c>
      <c r="C446" s="221">
        <v>974</v>
      </c>
      <c r="D446" s="221">
        <v>0</v>
      </c>
      <c r="E446" s="221" t="s">
        <v>620</v>
      </c>
      <c r="F446" s="221">
        <v>0.47</v>
      </c>
      <c r="G446" s="221">
        <v>0</v>
      </c>
      <c r="H446" s="221">
        <v>0</v>
      </c>
      <c r="I446" s="221">
        <v>0</v>
      </c>
      <c r="J446" s="221">
        <v>5.42</v>
      </c>
      <c r="K446" s="290">
        <v>97100000000</v>
      </c>
      <c r="L446" s="221" t="s">
        <v>621</v>
      </c>
      <c r="M446" s="221">
        <v>0</v>
      </c>
      <c r="N446" s="221">
        <v>0</v>
      </c>
      <c r="O446" s="221" t="s">
        <v>624</v>
      </c>
      <c r="P446" s="221" t="s">
        <v>626</v>
      </c>
      <c r="Q446" s="221" t="s">
        <v>626</v>
      </c>
      <c r="R446" s="221" t="s">
        <v>1669</v>
      </c>
      <c r="S446" s="221" t="s">
        <v>1663</v>
      </c>
      <c r="T446" s="221">
        <v>0</v>
      </c>
      <c r="U446" s="290">
        <v>100000000</v>
      </c>
      <c r="V446" s="290">
        <v>7640000000000</v>
      </c>
      <c r="W446" s="221">
        <v>21348754</v>
      </c>
      <c r="X446" s="221">
        <v>0</v>
      </c>
      <c r="Y446" s="221" t="s">
        <v>626</v>
      </c>
      <c r="Z446" s="221" t="s">
        <v>626</v>
      </c>
    </row>
    <row r="447" spans="1:26" x14ac:dyDescent="0.25">
      <c r="A447" s="221" t="s">
        <v>1989</v>
      </c>
      <c r="B447" s="221" t="s">
        <v>2105</v>
      </c>
      <c r="C447" s="221">
        <v>1029.8399999999999</v>
      </c>
      <c r="D447" s="221">
        <v>0</v>
      </c>
      <c r="E447" s="221" t="s">
        <v>620</v>
      </c>
      <c r="F447" s="221">
        <v>0.44</v>
      </c>
      <c r="G447" s="221">
        <v>0</v>
      </c>
      <c r="H447" s="221">
        <v>0</v>
      </c>
      <c r="I447" s="221">
        <v>0</v>
      </c>
      <c r="J447" s="221">
        <v>8.31</v>
      </c>
      <c r="K447" s="290">
        <v>17800000000</v>
      </c>
      <c r="L447" s="221" t="s">
        <v>621</v>
      </c>
      <c r="M447" s="221">
        <v>0</v>
      </c>
      <c r="N447" s="221">
        <v>0</v>
      </c>
      <c r="O447" s="221" t="s">
        <v>624</v>
      </c>
      <c r="P447" s="221" t="s">
        <v>626</v>
      </c>
      <c r="Q447" s="221" t="s">
        <v>626</v>
      </c>
      <c r="R447" s="221" t="s">
        <v>1669</v>
      </c>
      <c r="S447" s="221" t="s">
        <v>1663</v>
      </c>
      <c r="T447" s="221">
        <v>0</v>
      </c>
      <c r="U447" s="221">
        <v>17400000</v>
      </c>
      <c r="V447" s="290">
        <v>7640000000000</v>
      </c>
      <c r="W447" s="221">
        <v>21348754</v>
      </c>
      <c r="X447" s="221">
        <v>0</v>
      </c>
      <c r="Y447" s="221" t="s">
        <v>626</v>
      </c>
      <c r="Z447" s="221" t="s">
        <v>626</v>
      </c>
    </row>
    <row r="448" spans="1:26" x14ac:dyDescent="0.25">
      <c r="A448" s="221" t="s">
        <v>1801</v>
      </c>
      <c r="B448" s="221" t="s">
        <v>2105</v>
      </c>
      <c r="C448" s="221">
        <v>982.44</v>
      </c>
      <c r="D448" s="221">
        <v>0</v>
      </c>
      <c r="E448" s="221" t="s">
        <v>620</v>
      </c>
      <c r="F448" s="221">
        <v>1.01</v>
      </c>
      <c r="G448" s="221">
        <v>0</v>
      </c>
      <c r="H448" s="221">
        <v>0</v>
      </c>
      <c r="I448" s="221">
        <v>0</v>
      </c>
      <c r="J448" s="221">
        <v>10.84</v>
      </c>
      <c r="K448" s="290">
        <v>148000000000</v>
      </c>
      <c r="L448" s="221" t="s">
        <v>621</v>
      </c>
      <c r="M448" s="221">
        <v>0</v>
      </c>
      <c r="N448" s="221">
        <v>0</v>
      </c>
      <c r="O448" s="221" t="s">
        <v>624</v>
      </c>
      <c r="P448" s="221" t="s">
        <v>626</v>
      </c>
      <c r="Q448" s="221" t="s">
        <v>626</v>
      </c>
      <c r="R448" s="221" t="s">
        <v>1669</v>
      </c>
      <c r="S448" s="221" t="s">
        <v>1663</v>
      </c>
      <c r="T448" s="221">
        <v>0</v>
      </c>
      <c r="U448" s="290">
        <v>152000000</v>
      </c>
      <c r="V448" s="290">
        <v>7640000000000</v>
      </c>
      <c r="W448" s="221">
        <v>21348754</v>
      </c>
      <c r="X448" s="221">
        <v>0</v>
      </c>
      <c r="Y448" s="221" t="s">
        <v>626</v>
      </c>
      <c r="Z448" s="221" t="s">
        <v>626</v>
      </c>
    </row>
    <row r="449" spans="1:26" x14ac:dyDescent="0.25">
      <c r="A449" s="221" t="s">
        <v>709</v>
      </c>
      <c r="B449" s="221" t="s">
        <v>708</v>
      </c>
      <c r="C449" s="221">
        <v>1516.32</v>
      </c>
      <c r="D449" s="221">
        <v>5.8099999999999999E-2</v>
      </c>
      <c r="E449" s="221" t="s">
        <v>620</v>
      </c>
      <c r="F449" s="221">
        <v>-0.42230000000000001</v>
      </c>
      <c r="G449" s="221">
        <v>4.7500999999999998</v>
      </c>
      <c r="H449" s="221">
        <v>4.5953999999999997</v>
      </c>
      <c r="I449" s="221">
        <v>6.1773999999999996</v>
      </c>
      <c r="J449" s="221">
        <v>10.5351</v>
      </c>
      <c r="K449" s="290">
        <v>30600000000</v>
      </c>
      <c r="L449" s="221" t="s">
        <v>621</v>
      </c>
      <c r="M449" s="221">
        <v>22.513100000000001</v>
      </c>
      <c r="N449" s="221">
        <v>29.203600000000002</v>
      </c>
      <c r="O449" s="221" t="s">
        <v>624</v>
      </c>
      <c r="P449" s="221" t="s">
        <v>627</v>
      </c>
      <c r="Q449" s="221" t="s">
        <v>627</v>
      </c>
      <c r="R449" s="221" t="s">
        <v>1662</v>
      </c>
      <c r="S449" s="221" t="s">
        <v>2090</v>
      </c>
      <c r="T449" s="221">
        <v>-0.42230000000000001</v>
      </c>
      <c r="U449" s="221">
        <v>20114770</v>
      </c>
      <c r="V449" s="290">
        <v>3630000000000</v>
      </c>
      <c r="W449" s="221">
        <v>14890216</v>
      </c>
      <c r="X449" s="221">
        <v>-1.0731999999999999</v>
      </c>
      <c r="Y449" s="221" t="s">
        <v>627</v>
      </c>
      <c r="Z449" s="221" t="s">
        <v>625</v>
      </c>
    </row>
    <row r="450" spans="1:26" x14ac:dyDescent="0.25">
      <c r="A450" s="221" t="s">
        <v>710</v>
      </c>
      <c r="B450" s="221" t="s">
        <v>708</v>
      </c>
      <c r="C450" s="221">
        <v>1407.22</v>
      </c>
      <c r="D450" s="221">
        <v>1.7100000000000001E-2</v>
      </c>
      <c r="E450" s="221" t="s">
        <v>620</v>
      </c>
      <c r="F450" s="221">
        <v>0.35439999999999999</v>
      </c>
      <c r="G450" s="221">
        <v>1.1842999999999999</v>
      </c>
      <c r="H450" s="221">
        <v>2.3932000000000002</v>
      </c>
      <c r="I450" s="221">
        <v>3.4249000000000001</v>
      </c>
      <c r="J450" s="221">
        <v>5.4744999999999999</v>
      </c>
      <c r="K450" s="290">
        <v>134000000000</v>
      </c>
      <c r="L450" s="221" t="s">
        <v>621</v>
      </c>
      <c r="M450" s="221">
        <v>18.857099999999999</v>
      </c>
      <c r="N450" s="221">
        <v>37.956000000000003</v>
      </c>
      <c r="O450" s="221" t="s">
        <v>624</v>
      </c>
      <c r="P450" s="221" t="s">
        <v>630</v>
      </c>
      <c r="Q450" s="221" t="s">
        <v>630</v>
      </c>
      <c r="R450" s="221" t="s">
        <v>1668</v>
      </c>
      <c r="S450" s="221" t="s">
        <v>1671</v>
      </c>
      <c r="T450" s="221">
        <v>0.35439999999999999</v>
      </c>
      <c r="U450" s="221">
        <v>95817980</v>
      </c>
      <c r="V450" s="290">
        <v>3630000000000</v>
      </c>
      <c r="W450" s="221">
        <v>14890216</v>
      </c>
      <c r="X450" s="221">
        <v>1.14E-2</v>
      </c>
      <c r="Y450" s="221" t="s">
        <v>627</v>
      </c>
      <c r="Z450" s="221" t="s">
        <v>651</v>
      </c>
    </row>
    <row r="451" spans="1:26" x14ac:dyDescent="0.25">
      <c r="A451" s="221" t="s">
        <v>1990</v>
      </c>
      <c r="B451" s="221" t="s">
        <v>708</v>
      </c>
      <c r="C451" s="221">
        <v>1077.76</v>
      </c>
      <c r="D451" s="221">
        <v>-2.23E-2</v>
      </c>
      <c r="E451" s="221" t="s">
        <v>620</v>
      </c>
      <c r="F451" s="221">
        <v>0.19989999999999999</v>
      </c>
      <c r="G451" s="221">
        <v>0.74119999999999997</v>
      </c>
      <c r="H451" s="221">
        <v>1.6486000000000001</v>
      </c>
      <c r="I451" s="221">
        <v>2.23</v>
      </c>
      <c r="J451" s="221">
        <v>3.8224</v>
      </c>
      <c r="K451" s="290">
        <v>9630000000</v>
      </c>
      <c r="L451" s="221" t="s">
        <v>621</v>
      </c>
      <c r="M451" s="221">
        <v>0</v>
      </c>
      <c r="N451" s="221">
        <v>0</v>
      </c>
      <c r="O451" s="221" t="s">
        <v>618</v>
      </c>
      <c r="P451" s="221" t="s">
        <v>2012</v>
      </c>
      <c r="Q451" s="221" t="s">
        <v>2012</v>
      </c>
      <c r="R451" s="221" t="s">
        <v>1668</v>
      </c>
      <c r="S451" s="221" t="s">
        <v>1671</v>
      </c>
      <c r="T451" s="221">
        <v>0.19989999999999999</v>
      </c>
      <c r="U451" s="221">
        <v>8949918</v>
      </c>
      <c r="V451" s="290">
        <v>3630000000000</v>
      </c>
      <c r="W451" s="221">
        <v>14890216</v>
      </c>
      <c r="X451" s="221">
        <v>1.11E-2</v>
      </c>
      <c r="Y451" s="221" t="s">
        <v>626</v>
      </c>
      <c r="Z451" s="221" t="s">
        <v>626</v>
      </c>
    </row>
    <row r="452" spans="1:26" x14ac:dyDescent="0.25">
      <c r="A452" s="221" t="s">
        <v>1320</v>
      </c>
      <c r="B452" s="221" t="s">
        <v>708</v>
      </c>
      <c r="C452" s="221">
        <v>2503.0100000000002</v>
      </c>
      <c r="D452" s="221">
        <v>3.1600000000000003E-2</v>
      </c>
      <c r="E452" s="221" t="s">
        <v>620</v>
      </c>
      <c r="F452" s="221">
        <v>0.34799999999999998</v>
      </c>
      <c r="G452" s="221">
        <v>1.0843</v>
      </c>
      <c r="H452" s="221">
        <v>2.4036</v>
      </c>
      <c r="I452" s="221">
        <v>3.3012999999999999</v>
      </c>
      <c r="J452" s="221">
        <v>4.4029999999999996</v>
      </c>
      <c r="K452" s="290">
        <v>48200000000</v>
      </c>
      <c r="L452" s="221" t="s">
        <v>621</v>
      </c>
      <c r="M452" s="221">
        <v>144.99680000000001</v>
      </c>
      <c r="N452" s="221">
        <v>0</v>
      </c>
      <c r="O452" s="221" t="s">
        <v>624</v>
      </c>
      <c r="P452" s="221" t="s">
        <v>630</v>
      </c>
      <c r="Q452" s="221" t="s">
        <v>625</v>
      </c>
      <c r="R452" s="221" t="s">
        <v>1668</v>
      </c>
      <c r="S452" s="221" t="s">
        <v>1671</v>
      </c>
      <c r="T452" s="221">
        <v>0.34799999999999998</v>
      </c>
      <c r="U452" s="221">
        <v>19322483</v>
      </c>
      <c r="V452" s="290">
        <v>3630000000000</v>
      </c>
      <c r="W452" s="221">
        <v>14890216</v>
      </c>
      <c r="X452" s="221">
        <v>7.3999999999999996E-2</v>
      </c>
      <c r="Y452" s="221" t="s">
        <v>626</v>
      </c>
      <c r="Z452" s="221" t="s">
        <v>626</v>
      </c>
    </row>
    <row r="453" spans="1:26" x14ac:dyDescent="0.25">
      <c r="A453" s="221" t="s">
        <v>2439</v>
      </c>
      <c r="B453" s="221" t="s">
        <v>708</v>
      </c>
      <c r="C453" s="221">
        <v>1099.42</v>
      </c>
      <c r="D453" s="221">
        <v>4.4600000000000001E-2</v>
      </c>
      <c r="E453" s="221" t="s">
        <v>620</v>
      </c>
      <c r="F453" s="221">
        <v>0.47889999999999999</v>
      </c>
      <c r="G453" s="221">
        <v>1.4018999999999999</v>
      </c>
      <c r="H453" s="221">
        <v>0</v>
      </c>
      <c r="I453" s="221">
        <v>3.5703999999999998</v>
      </c>
      <c r="J453" s="221">
        <v>4.8</v>
      </c>
      <c r="K453" s="290">
        <v>100000000000</v>
      </c>
      <c r="L453" s="221" t="s">
        <v>621</v>
      </c>
      <c r="M453" s="221">
        <v>0</v>
      </c>
      <c r="N453" s="221">
        <v>0</v>
      </c>
      <c r="O453" s="221" t="s">
        <v>624</v>
      </c>
      <c r="P453" s="221" t="s">
        <v>627</v>
      </c>
      <c r="Q453" s="221" t="s">
        <v>626</v>
      </c>
      <c r="R453" s="221" t="s">
        <v>1668</v>
      </c>
      <c r="S453" s="221" t="s">
        <v>1671</v>
      </c>
      <c r="T453" s="221">
        <v>0.47889999999999999</v>
      </c>
      <c r="U453" s="221">
        <v>91682558</v>
      </c>
      <c r="V453" s="290">
        <v>3630000000000</v>
      </c>
      <c r="W453" s="221">
        <v>14890216</v>
      </c>
      <c r="X453" s="221">
        <v>0.1047</v>
      </c>
      <c r="Y453" s="221" t="s">
        <v>626</v>
      </c>
      <c r="Z453" s="221" t="s">
        <v>626</v>
      </c>
    </row>
    <row r="454" spans="1:26" x14ac:dyDescent="0.25">
      <c r="A454" s="221" t="s">
        <v>2440</v>
      </c>
      <c r="B454" s="221" t="s">
        <v>708</v>
      </c>
      <c r="C454" s="221">
        <v>1191.27</v>
      </c>
      <c r="D454" s="221">
        <v>4.5400000000000003E-2</v>
      </c>
      <c r="E454" s="221" t="s">
        <v>620</v>
      </c>
      <c r="F454" s="221">
        <v>0.35039999999999999</v>
      </c>
      <c r="G454" s="221">
        <v>2.6983000000000001</v>
      </c>
      <c r="H454" s="221">
        <v>2.3113000000000001</v>
      </c>
      <c r="I454" s="221">
        <v>3.7323</v>
      </c>
      <c r="J454" s="221">
        <v>-0.32550000000000001</v>
      </c>
      <c r="K454" s="290">
        <v>31500000000</v>
      </c>
      <c r="L454" s="221" t="s">
        <v>621</v>
      </c>
      <c r="M454" s="221">
        <v>9.8056000000000001</v>
      </c>
      <c r="N454" s="221">
        <v>0</v>
      </c>
      <c r="O454" s="221" t="s">
        <v>624</v>
      </c>
      <c r="P454" s="221" t="s">
        <v>627</v>
      </c>
      <c r="Q454" s="221" t="s">
        <v>622</v>
      </c>
      <c r="R454" s="221" t="s">
        <v>1662</v>
      </c>
      <c r="S454" s="221" t="s">
        <v>1675</v>
      </c>
      <c r="T454" s="221">
        <v>0.35039999999999999</v>
      </c>
      <c r="U454" s="221">
        <v>26503385</v>
      </c>
      <c r="V454" s="290">
        <v>3630000000000</v>
      </c>
      <c r="W454" s="221">
        <v>14890216</v>
      </c>
      <c r="X454" s="221">
        <v>-0.39129999999999998</v>
      </c>
      <c r="Y454" s="221" t="s">
        <v>622</v>
      </c>
      <c r="Z454" s="221" t="s">
        <v>626</v>
      </c>
    </row>
    <row r="455" spans="1:26" x14ac:dyDescent="0.25">
      <c r="A455" s="221" t="s">
        <v>2441</v>
      </c>
      <c r="B455" s="221" t="s">
        <v>708</v>
      </c>
      <c r="C455" s="221">
        <v>1352.53</v>
      </c>
      <c r="D455" s="221">
        <v>-0.77039999999999997</v>
      </c>
      <c r="E455" s="221" t="s">
        <v>620</v>
      </c>
      <c r="F455" s="221">
        <v>0.30549999999999999</v>
      </c>
      <c r="G455" s="221">
        <v>2.5411999999999999</v>
      </c>
      <c r="H455" s="221">
        <v>1.0466</v>
      </c>
      <c r="I455" s="221">
        <v>0</v>
      </c>
      <c r="J455" s="221">
        <v>-6.7352999999999996</v>
      </c>
      <c r="K455" s="290">
        <v>53600000000</v>
      </c>
      <c r="L455" s="221" t="s">
        <v>621</v>
      </c>
      <c r="M455" s="221">
        <v>-6.3930999999999996</v>
      </c>
      <c r="N455" s="221">
        <v>12.1486</v>
      </c>
      <c r="O455" s="221" t="s">
        <v>624</v>
      </c>
      <c r="P455" s="221" t="s">
        <v>630</v>
      </c>
      <c r="Q455" s="221" t="s">
        <v>630</v>
      </c>
      <c r="R455" s="221" t="s">
        <v>1665</v>
      </c>
      <c r="S455" s="221" t="s">
        <v>1975</v>
      </c>
      <c r="T455" s="221">
        <v>0.30549999999999999</v>
      </c>
      <c r="U455" s="221">
        <v>39717517</v>
      </c>
      <c r="V455" s="290">
        <v>3630000000000</v>
      </c>
      <c r="W455" s="221">
        <v>14890216</v>
      </c>
      <c r="X455" s="221">
        <v>-1.0081</v>
      </c>
      <c r="Y455" s="221" t="s">
        <v>622</v>
      </c>
      <c r="Z455" s="221" t="s">
        <v>625</v>
      </c>
    </row>
    <row r="456" spans="1:26" x14ac:dyDescent="0.25">
      <c r="A456" s="221" t="s">
        <v>1119</v>
      </c>
      <c r="B456" s="221" t="s">
        <v>708</v>
      </c>
      <c r="C456" s="221">
        <v>1459.13</v>
      </c>
      <c r="D456" s="221">
        <v>6.5799999999999997E-2</v>
      </c>
      <c r="E456" s="221" t="s">
        <v>620</v>
      </c>
      <c r="F456" s="221">
        <v>0.45229999999999998</v>
      </c>
      <c r="G456" s="221">
        <v>0.80759999999999998</v>
      </c>
      <c r="H456" s="221">
        <v>5.3067000000000002</v>
      </c>
      <c r="I456" s="221">
        <v>8.0533000000000001</v>
      </c>
      <c r="J456" s="221">
        <v>9.4398999999999997</v>
      </c>
      <c r="K456" s="290">
        <v>1240000000</v>
      </c>
      <c r="L456" s="221" t="s">
        <v>621</v>
      </c>
      <c r="M456" s="221">
        <v>34.347099999999998</v>
      </c>
      <c r="N456" s="221">
        <v>0</v>
      </c>
      <c r="O456" s="221" t="s">
        <v>624</v>
      </c>
      <c r="P456" s="221" t="s">
        <v>2012</v>
      </c>
      <c r="Q456" s="221" t="s">
        <v>2012</v>
      </c>
      <c r="R456" s="221" t="s">
        <v>1668</v>
      </c>
      <c r="S456" s="221" t="s">
        <v>1671</v>
      </c>
      <c r="T456" s="221">
        <v>0.45229999999999998</v>
      </c>
      <c r="U456" s="221">
        <v>854890.8</v>
      </c>
      <c r="V456" s="290">
        <v>3630000000000</v>
      </c>
      <c r="W456" s="221">
        <v>14890216</v>
      </c>
      <c r="X456" s="221">
        <v>0.1002</v>
      </c>
      <c r="Y456" s="221" t="s">
        <v>2012</v>
      </c>
      <c r="Z456" s="221" t="s">
        <v>626</v>
      </c>
    </row>
    <row r="457" spans="1:26" x14ac:dyDescent="0.25">
      <c r="A457" s="221" t="s">
        <v>1586</v>
      </c>
      <c r="B457" s="221" t="s">
        <v>708</v>
      </c>
      <c r="C457" s="221">
        <v>1079.78</v>
      </c>
      <c r="D457" s="221">
        <v>0</v>
      </c>
      <c r="E457" s="221" t="s">
        <v>620</v>
      </c>
      <c r="F457" s="221">
        <v>0.94</v>
      </c>
      <c r="G457" s="221">
        <v>0</v>
      </c>
      <c r="H457" s="221">
        <v>0</v>
      </c>
      <c r="I457" s="221">
        <v>0</v>
      </c>
      <c r="J457" s="221">
        <v>5.94</v>
      </c>
      <c r="K457" s="290">
        <v>214000000000</v>
      </c>
      <c r="L457" s="221" t="s">
        <v>617</v>
      </c>
      <c r="M457" s="221">
        <v>0</v>
      </c>
      <c r="N457" s="221">
        <v>0</v>
      </c>
      <c r="O457" s="221" t="s">
        <v>624</v>
      </c>
      <c r="P457" s="221" t="s">
        <v>626</v>
      </c>
      <c r="Q457" s="221" t="s">
        <v>626</v>
      </c>
      <c r="R457" s="221" t="s">
        <v>1677</v>
      </c>
      <c r="S457" s="221" t="s">
        <v>1671</v>
      </c>
      <c r="T457" s="221">
        <v>0</v>
      </c>
      <c r="U457" s="290">
        <v>200000000</v>
      </c>
      <c r="V457" s="290">
        <v>3630000000000</v>
      </c>
      <c r="W457" s="221">
        <v>14890216</v>
      </c>
      <c r="X457" s="221">
        <v>0</v>
      </c>
      <c r="Y457" s="221" t="s">
        <v>626</v>
      </c>
      <c r="Z457" s="221" t="s">
        <v>626</v>
      </c>
    </row>
    <row r="458" spans="1:26" x14ac:dyDescent="0.25">
      <c r="A458" s="221" t="s">
        <v>711</v>
      </c>
      <c r="B458" s="221" t="s">
        <v>708</v>
      </c>
      <c r="C458" s="221">
        <v>1443.35</v>
      </c>
      <c r="D458" s="221">
        <v>0.1207</v>
      </c>
      <c r="E458" s="221" t="s">
        <v>620</v>
      </c>
      <c r="F458" s="221">
        <v>0.26950000000000002</v>
      </c>
      <c r="G458" s="221">
        <v>0.26329999999999998</v>
      </c>
      <c r="H458" s="221">
        <v>-4.3613</v>
      </c>
      <c r="I458" s="221">
        <v>-15.964600000000001</v>
      </c>
      <c r="J458" s="221">
        <v>-16.992599999999999</v>
      </c>
      <c r="K458" s="290">
        <v>23800000000</v>
      </c>
      <c r="L458" s="221" t="s">
        <v>621</v>
      </c>
      <c r="M458" s="221">
        <v>-11.2811</v>
      </c>
      <c r="N458" s="221">
        <v>14.1214</v>
      </c>
      <c r="O458" s="221" t="s">
        <v>624</v>
      </c>
      <c r="P458" s="221" t="s">
        <v>630</v>
      </c>
      <c r="Q458" s="221" t="s">
        <v>635</v>
      </c>
      <c r="R458" s="221" t="s">
        <v>1665</v>
      </c>
      <c r="S458" s="221" t="s">
        <v>1666</v>
      </c>
      <c r="T458" s="221">
        <v>0.26950000000000002</v>
      </c>
      <c r="U458" s="221">
        <v>16564826</v>
      </c>
      <c r="V458" s="290">
        <v>3630000000000</v>
      </c>
      <c r="W458" s="221">
        <v>14890216</v>
      </c>
      <c r="X458" s="221">
        <v>0.24310000000000001</v>
      </c>
      <c r="Y458" s="221" t="s">
        <v>635</v>
      </c>
      <c r="Z458" s="221" t="s">
        <v>630</v>
      </c>
    </row>
    <row r="459" spans="1:26" x14ac:dyDescent="0.25">
      <c r="A459" s="221" t="s">
        <v>2442</v>
      </c>
      <c r="B459" s="221" t="s">
        <v>708</v>
      </c>
      <c r="C459" s="221">
        <v>809.2627</v>
      </c>
      <c r="D459" s="221">
        <v>-2.2172000000000001</v>
      </c>
      <c r="E459" s="221" t="s">
        <v>620</v>
      </c>
      <c r="F459" s="221">
        <v>2.8016000000000001</v>
      </c>
      <c r="G459" s="221">
        <v>11.0799</v>
      </c>
      <c r="H459" s="221">
        <v>-3.4866999999999999</v>
      </c>
      <c r="I459" s="221">
        <v>-16.9788</v>
      </c>
      <c r="J459" s="221">
        <v>-26.278300000000002</v>
      </c>
      <c r="K459" s="290">
        <v>20500000000</v>
      </c>
      <c r="L459" s="221" t="s">
        <v>621</v>
      </c>
      <c r="M459" s="221">
        <v>-34.2502</v>
      </c>
      <c r="N459" s="221">
        <v>-20.962700000000002</v>
      </c>
      <c r="O459" s="221" t="s">
        <v>624</v>
      </c>
      <c r="P459" s="221" t="s">
        <v>625</v>
      </c>
      <c r="Q459" s="221" t="s">
        <v>625</v>
      </c>
      <c r="R459" s="221" t="s">
        <v>1667</v>
      </c>
      <c r="S459" s="221" t="s">
        <v>1975</v>
      </c>
      <c r="T459" s="221">
        <v>2.8016000000000001</v>
      </c>
      <c r="U459" s="221">
        <v>26020164</v>
      </c>
      <c r="V459" s="290">
        <v>3630000000000</v>
      </c>
      <c r="W459" s="221">
        <v>14890216</v>
      </c>
      <c r="X459" s="221">
        <v>-1.2841</v>
      </c>
      <c r="Y459" s="221" t="s">
        <v>622</v>
      </c>
      <c r="Z459" s="221" t="s">
        <v>625</v>
      </c>
    </row>
    <row r="460" spans="1:26" x14ac:dyDescent="0.25">
      <c r="A460" s="221" t="s">
        <v>2313</v>
      </c>
      <c r="B460" s="221" t="s">
        <v>708</v>
      </c>
      <c r="C460" s="221">
        <v>84.85172</v>
      </c>
      <c r="D460" s="221">
        <v>-2.7867999999999999</v>
      </c>
      <c r="E460" s="221" t="s">
        <v>620</v>
      </c>
      <c r="F460" s="221">
        <v>2.6823000000000001</v>
      </c>
      <c r="G460" s="221">
        <v>14.7058</v>
      </c>
      <c r="H460" s="221">
        <v>-4.9092000000000002</v>
      </c>
      <c r="I460" s="221">
        <v>-17.341799999999999</v>
      </c>
      <c r="J460" s="221">
        <v>0</v>
      </c>
      <c r="K460" s="290">
        <v>4280000000</v>
      </c>
      <c r="L460" s="221" t="s">
        <v>621</v>
      </c>
      <c r="M460" s="221">
        <v>0</v>
      </c>
      <c r="N460" s="221">
        <v>0</v>
      </c>
      <c r="O460" s="221" t="s">
        <v>624</v>
      </c>
      <c r="P460" s="221" t="s">
        <v>626</v>
      </c>
      <c r="Q460" s="221" t="s">
        <v>626</v>
      </c>
      <c r="R460" s="221" t="s">
        <v>1670</v>
      </c>
      <c r="S460" s="221" t="s">
        <v>1672</v>
      </c>
      <c r="T460" s="221">
        <v>2.6823000000000001</v>
      </c>
      <c r="U460" s="221">
        <v>51800000</v>
      </c>
      <c r="V460" s="290">
        <v>3630000000000</v>
      </c>
      <c r="W460" s="221">
        <v>14890216</v>
      </c>
      <c r="X460" s="221">
        <v>-1.4411</v>
      </c>
      <c r="Y460" s="221" t="s">
        <v>626</v>
      </c>
      <c r="Z460" s="221" t="s">
        <v>626</v>
      </c>
    </row>
    <row r="461" spans="1:26" x14ac:dyDescent="0.25">
      <c r="A461" s="221" t="s">
        <v>712</v>
      </c>
      <c r="B461" s="221" t="s">
        <v>708</v>
      </c>
      <c r="C461" s="221">
        <v>904.6</v>
      </c>
      <c r="D461" s="221">
        <v>-2.0190000000000001</v>
      </c>
      <c r="E461" s="221" t="s">
        <v>620</v>
      </c>
      <c r="F461" s="221">
        <v>2.5333000000000001</v>
      </c>
      <c r="G461" s="221">
        <v>13.025600000000001</v>
      </c>
      <c r="H461" s="221">
        <v>-3.6932</v>
      </c>
      <c r="I461" s="221">
        <v>-17.2453</v>
      </c>
      <c r="J461" s="221">
        <v>-21.1554</v>
      </c>
      <c r="K461" s="290">
        <v>61500000000</v>
      </c>
      <c r="L461" s="221" t="s">
        <v>621</v>
      </c>
      <c r="M461" s="221">
        <v>-13.634600000000001</v>
      </c>
      <c r="N461" s="221">
        <v>5.8209999999999997</v>
      </c>
      <c r="O461" s="221" t="s">
        <v>624</v>
      </c>
      <c r="P461" s="221" t="s">
        <v>630</v>
      </c>
      <c r="Q461" s="221" t="s">
        <v>630</v>
      </c>
      <c r="R461" s="221" t="s">
        <v>1667</v>
      </c>
      <c r="S461" s="221" t="s">
        <v>1671</v>
      </c>
      <c r="T461" s="221">
        <v>2.5333000000000001</v>
      </c>
      <c r="U461" s="221">
        <v>69700570</v>
      </c>
      <c r="V461" s="290">
        <v>3630000000000</v>
      </c>
      <c r="W461" s="221">
        <v>14890216</v>
      </c>
      <c r="X461" s="221">
        <v>-1.1095999999999999</v>
      </c>
      <c r="Y461" s="221" t="s">
        <v>627</v>
      </c>
      <c r="Z461" s="221" t="s">
        <v>632</v>
      </c>
    </row>
    <row r="462" spans="1:26" x14ac:dyDescent="0.25">
      <c r="A462" s="221" t="s">
        <v>1587</v>
      </c>
      <c r="B462" s="221" t="s">
        <v>708</v>
      </c>
      <c r="C462" s="221">
        <v>1006.13</v>
      </c>
      <c r="D462" s="221">
        <v>0</v>
      </c>
      <c r="E462" s="221" t="s">
        <v>620</v>
      </c>
      <c r="F462" s="221">
        <v>0.02</v>
      </c>
      <c r="G462" s="221">
        <v>0</v>
      </c>
      <c r="H462" s="221">
        <v>0</v>
      </c>
      <c r="I462" s="221">
        <v>0</v>
      </c>
      <c r="J462" s="221">
        <v>-0.12</v>
      </c>
      <c r="K462" s="290">
        <v>56300000000</v>
      </c>
      <c r="L462" s="221" t="s">
        <v>617</v>
      </c>
      <c r="M462" s="221">
        <v>0</v>
      </c>
      <c r="N462" s="221">
        <v>0</v>
      </c>
      <c r="O462" s="221" t="s">
        <v>624</v>
      </c>
      <c r="P462" s="221" t="s">
        <v>626</v>
      </c>
      <c r="Q462" s="221" t="s">
        <v>626</v>
      </c>
      <c r="R462" s="221" t="s">
        <v>1677</v>
      </c>
      <c r="S462" s="221" t="s">
        <v>1671</v>
      </c>
      <c r="T462" s="221">
        <v>0</v>
      </c>
      <c r="U462" s="221">
        <v>56000000</v>
      </c>
      <c r="V462" s="290">
        <v>3630000000000</v>
      </c>
      <c r="W462" s="221">
        <v>14890216</v>
      </c>
      <c r="X462" s="221">
        <v>0</v>
      </c>
      <c r="Y462" s="221" t="s">
        <v>626</v>
      </c>
      <c r="Z462" s="221" t="s">
        <v>626</v>
      </c>
    </row>
    <row r="463" spans="1:26" x14ac:dyDescent="0.25">
      <c r="A463" s="221" t="s">
        <v>1802</v>
      </c>
      <c r="B463" s="221" t="s">
        <v>708</v>
      </c>
      <c r="C463" s="221">
        <v>988.87</v>
      </c>
      <c r="D463" s="221">
        <v>-0.56310000000000004</v>
      </c>
      <c r="E463" s="221" t="s">
        <v>620</v>
      </c>
      <c r="F463" s="221">
        <v>-0.73380000000000001</v>
      </c>
      <c r="G463" s="221">
        <v>2.9676</v>
      </c>
      <c r="H463" s="221">
        <v>-6.2744999999999997</v>
      </c>
      <c r="I463" s="221">
        <v>-10.694599999999999</v>
      </c>
      <c r="J463" s="221">
        <v>-12.593</v>
      </c>
      <c r="K463" s="290">
        <v>1550000000</v>
      </c>
      <c r="L463" s="221" t="s">
        <v>621</v>
      </c>
      <c r="M463" s="221">
        <v>0</v>
      </c>
      <c r="N463" s="221">
        <v>0</v>
      </c>
      <c r="O463" s="221" t="s">
        <v>624</v>
      </c>
      <c r="P463" s="221" t="s">
        <v>2012</v>
      </c>
      <c r="Q463" s="221" t="s">
        <v>2012</v>
      </c>
      <c r="R463" s="221" t="s">
        <v>1665</v>
      </c>
      <c r="S463" s="221" t="s">
        <v>1671</v>
      </c>
      <c r="T463" s="221">
        <v>-0.73380000000000001</v>
      </c>
      <c r="U463" s="221">
        <v>1556213</v>
      </c>
      <c r="V463" s="290">
        <v>3630000000000</v>
      </c>
      <c r="W463" s="221">
        <v>14890216</v>
      </c>
      <c r="X463" s="221">
        <v>-0.54710000000000003</v>
      </c>
      <c r="Y463" s="221" t="s">
        <v>626</v>
      </c>
      <c r="Z463" s="221" t="s">
        <v>626</v>
      </c>
    </row>
    <row r="464" spans="1:26" x14ac:dyDescent="0.25">
      <c r="A464" s="221" t="s">
        <v>2443</v>
      </c>
      <c r="B464" s="221" t="s">
        <v>708</v>
      </c>
      <c r="C464" s="221">
        <v>1053.386</v>
      </c>
      <c r="D464" s="221">
        <v>2.8E-3</v>
      </c>
      <c r="E464" s="221" t="s">
        <v>620</v>
      </c>
      <c r="F464" s="221">
        <v>0.2369</v>
      </c>
      <c r="G464" s="221">
        <v>0.91649999999999998</v>
      </c>
      <c r="H464" s="221">
        <v>1.5127999999999999</v>
      </c>
      <c r="I464" s="221">
        <v>1.4491000000000001</v>
      </c>
      <c r="J464" s="221">
        <v>1.7039</v>
      </c>
      <c r="K464" s="290">
        <v>12100000000</v>
      </c>
      <c r="L464" s="221" t="s">
        <v>621</v>
      </c>
      <c r="M464" s="221">
        <v>0</v>
      </c>
      <c r="N464" s="221">
        <v>0</v>
      </c>
      <c r="O464" s="221" t="s">
        <v>624</v>
      </c>
      <c r="P464" s="221" t="s">
        <v>664</v>
      </c>
      <c r="Q464" s="221" t="s">
        <v>623</v>
      </c>
      <c r="R464" s="221" t="s">
        <v>1668</v>
      </c>
      <c r="S464" s="221" t="s">
        <v>1975</v>
      </c>
      <c r="T464" s="221">
        <v>0.2369</v>
      </c>
      <c r="U464" s="221">
        <v>11500000</v>
      </c>
      <c r="V464" s="290">
        <v>3630000000000</v>
      </c>
      <c r="W464" s="221">
        <v>14890216</v>
      </c>
      <c r="X464" s="221">
        <v>-1.84E-2</v>
      </c>
      <c r="Y464" s="221" t="s">
        <v>626</v>
      </c>
      <c r="Z464" s="221" t="s">
        <v>626</v>
      </c>
    </row>
    <row r="465" spans="1:26" x14ac:dyDescent="0.25">
      <c r="A465" s="221" t="s">
        <v>1321</v>
      </c>
      <c r="B465" s="221" t="s">
        <v>708</v>
      </c>
      <c r="C465" s="221">
        <v>1075.8599999999999</v>
      </c>
      <c r="D465" s="221">
        <v>0.14330000000000001</v>
      </c>
      <c r="E465" s="221" t="s">
        <v>620</v>
      </c>
      <c r="F465" s="221">
        <v>-2.3923999999999999</v>
      </c>
      <c r="G465" s="221">
        <v>2.6065</v>
      </c>
      <c r="H465" s="221">
        <v>1.3203</v>
      </c>
      <c r="I465" s="221">
        <v>-0.90720000000000001</v>
      </c>
      <c r="J465" s="221">
        <v>-0.32890000000000003</v>
      </c>
      <c r="K465" s="290">
        <v>113000000000</v>
      </c>
      <c r="L465" s="221" t="s">
        <v>621</v>
      </c>
      <c r="M465" s="221">
        <v>1.37</v>
      </c>
      <c r="N465" s="221">
        <v>0</v>
      </c>
      <c r="O465" s="221" t="s">
        <v>624</v>
      </c>
      <c r="P465" s="221" t="s">
        <v>623</v>
      </c>
      <c r="Q465" s="221" t="s">
        <v>622</v>
      </c>
      <c r="R465" s="221" t="s">
        <v>1662</v>
      </c>
      <c r="S465" s="221" t="s">
        <v>1671</v>
      </c>
      <c r="T465" s="221">
        <v>-2.3923999999999999</v>
      </c>
      <c r="U465" s="290">
        <v>103000000</v>
      </c>
      <c r="V465" s="290">
        <v>3630000000000</v>
      </c>
      <c r="W465" s="221">
        <v>14890216</v>
      </c>
      <c r="X465" s="221">
        <v>-0.255</v>
      </c>
      <c r="Y465" s="221" t="s">
        <v>625</v>
      </c>
      <c r="Z465" s="221" t="s">
        <v>626</v>
      </c>
    </row>
    <row r="466" spans="1:26" x14ac:dyDescent="0.25">
      <c r="A466" s="221" t="s">
        <v>1200</v>
      </c>
      <c r="B466" s="221" t="s">
        <v>708</v>
      </c>
      <c r="C466" s="221">
        <v>1371.15</v>
      </c>
      <c r="D466" s="221">
        <v>4.4499999999999998E-2</v>
      </c>
      <c r="E466" s="221" t="s">
        <v>620</v>
      </c>
      <c r="F466" s="221">
        <v>0.2457</v>
      </c>
      <c r="G466" s="221">
        <v>4.1852</v>
      </c>
      <c r="H466" s="221">
        <v>5.6161000000000003</v>
      </c>
      <c r="I466" s="221">
        <v>7.6374000000000004</v>
      </c>
      <c r="J466" s="221">
        <v>10.835800000000001</v>
      </c>
      <c r="K466" s="290">
        <v>264000000000</v>
      </c>
      <c r="L466" s="221" t="s">
        <v>621</v>
      </c>
      <c r="M466" s="221">
        <v>27.372299999999999</v>
      </c>
      <c r="N466" s="221">
        <v>0</v>
      </c>
      <c r="O466" s="221" t="s">
        <v>624</v>
      </c>
      <c r="P466" s="221" t="s">
        <v>637</v>
      </c>
      <c r="Q466" s="221" t="s">
        <v>637</v>
      </c>
      <c r="R466" s="221" t="s">
        <v>1662</v>
      </c>
      <c r="S466" s="221" t="s">
        <v>1671</v>
      </c>
      <c r="T466" s="221">
        <v>0.2457</v>
      </c>
      <c r="U466" s="290">
        <v>193000000</v>
      </c>
      <c r="V466" s="290">
        <v>3630000000000</v>
      </c>
      <c r="W466" s="221">
        <v>14890216</v>
      </c>
      <c r="X466" s="221">
        <v>-0.61250000000000004</v>
      </c>
      <c r="Y466" s="221" t="s">
        <v>653</v>
      </c>
      <c r="Z466" s="221" t="s">
        <v>626</v>
      </c>
    </row>
    <row r="467" spans="1:26" x14ac:dyDescent="0.25">
      <c r="A467" s="221" t="s">
        <v>1588</v>
      </c>
      <c r="B467" s="221" t="s">
        <v>708</v>
      </c>
      <c r="C467" s="221">
        <v>1121.8900000000001</v>
      </c>
      <c r="D467" s="221">
        <v>0.2036</v>
      </c>
      <c r="E467" s="221" t="s">
        <v>620</v>
      </c>
      <c r="F467" s="221">
        <v>0.42070000000000002</v>
      </c>
      <c r="G467" s="221">
        <v>3.6714000000000002</v>
      </c>
      <c r="H467" s="221">
        <v>1.2892999999999999</v>
      </c>
      <c r="I467" s="221">
        <v>3.3828</v>
      </c>
      <c r="J467" s="221">
        <v>5.5766999999999998</v>
      </c>
      <c r="K467" s="290">
        <v>108000000000</v>
      </c>
      <c r="L467" s="221" t="s">
        <v>621</v>
      </c>
      <c r="M467" s="221">
        <v>0</v>
      </c>
      <c r="N467" s="221">
        <v>0</v>
      </c>
      <c r="O467" s="221" t="s">
        <v>624</v>
      </c>
      <c r="P467" s="221" t="s">
        <v>625</v>
      </c>
      <c r="Q467" s="221" t="s">
        <v>635</v>
      </c>
      <c r="R467" s="221" t="s">
        <v>1662</v>
      </c>
      <c r="S467" s="221" t="s">
        <v>1671</v>
      </c>
      <c r="T467" s="221">
        <v>0.42070000000000002</v>
      </c>
      <c r="U467" s="221">
        <v>96929036</v>
      </c>
      <c r="V467" s="290">
        <v>3630000000000</v>
      </c>
      <c r="W467" s="221">
        <v>14890216</v>
      </c>
      <c r="X467" s="221">
        <v>-0.21970000000000001</v>
      </c>
      <c r="Y467" s="221" t="s">
        <v>626</v>
      </c>
      <c r="Z467" s="221" t="s">
        <v>626</v>
      </c>
    </row>
    <row r="468" spans="1:26" x14ac:dyDescent="0.25">
      <c r="A468" s="221" t="s">
        <v>1227</v>
      </c>
      <c r="B468" s="221" t="s">
        <v>708</v>
      </c>
      <c r="C468" s="221">
        <v>1229.0899999999999</v>
      </c>
      <c r="D468" s="221">
        <v>6.6799999999999998E-2</v>
      </c>
      <c r="E468" s="221" t="s">
        <v>620</v>
      </c>
      <c r="F468" s="221">
        <v>-0.42209999999999998</v>
      </c>
      <c r="G468" s="221">
        <v>3.6656</v>
      </c>
      <c r="H468" s="221">
        <v>10.5138</v>
      </c>
      <c r="I468" s="221">
        <v>6.5171000000000001</v>
      </c>
      <c r="J468" s="221">
        <v>9.8097999999999992</v>
      </c>
      <c r="K468" s="290">
        <v>97200000000</v>
      </c>
      <c r="L468" s="221" t="s">
        <v>621</v>
      </c>
      <c r="M468" s="221">
        <v>20.931799999999999</v>
      </c>
      <c r="N468" s="221">
        <v>0</v>
      </c>
      <c r="O468" s="221" t="s">
        <v>624</v>
      </c>
      <c r="P468" s="221" t="s">
        <v>638</v>
      </c>
      <c r="Q468" s="221" t="s">
        <v>632</v>
      </c>
      <c r="R468" s="221" t="s">
        <v>1662</v>
      </c>
      <c r="S468" s="221" t="s">
        <v>1671</v>
      </c>
      <c r="T468" s="221">
        <v>-0.42209999999999998</v>
      </c>
      <c r="U468" s="221">
        <v>78749720</v>
      </c>
      <c r="V468" s="290">
        <v>3630000000000</v>
      </c>
      <c r="W468" s="221">
        <v>14890216</v>
      </c>
      <c r="X468" s="221">
        <v>-0.5454</v>
      </c>
      <c r="Y468" s="221" t="s">
        <v>630</v>
      </c>
      <c r="Z468" s="221" t="s">
        <v>626</v>
      </c>
    </row>
    <row r="469" spans="1:26" x14ac:dyDescent="0.25">
      <c r="A469" s="221" t="s">
        <v>2015</v>
      </c>
      <c r="B469" s="221" t="s">
        <v>708</v>
      </c>
      <c r="C469" s="221">
        <v>1095.24</v>
      </c>
      <c r="D469" s="221">
        <v>0.27100000000000002</v>
      </c>
      <c r="E469" s="221" t="s">
        <v>620</v>
      </c>
      <c r="F469" s="221">
        <v>0.15640000000000001</v>
      </c>
      <c r="G469" s="221">
        <v>3.7395</v>
      </c>
      <c r="H469" s="221">
        <v>1.4853000000000001</v>
      </c>
      <c r="I469" s="221">
        <v>3.9226000000000001</v>
      </c>
      <c r="J469" s="221">
        <v>7.1662999999999997</v>
      </c>
      <c r="K469" s="290">
        <v>117000000000</v>
      </c>
      <c r="L469" s="221" t="s">
        <v>621</v>
      </c>
      <c r="M469" s="221">
        <v>0</v>
      </c>
      <c r="N469" s="221">
        <v>0</v>
      </c>
      <c r="O469" s="221" t="s">
        <v>624</v>
      </c>
      <c r="P469" s="221" t="s">
        <v>635</v>
      </c>
      <c r="Q469" s="221" t="s">
        <v>630</v>
      </c>
      <c r="R469" s="221" t="s">
        <v>1662</v>
      </c>
      <c r="S469" s="221" t="s">
        <v>1671</v>
      </c>
      <c r="T469" s="221">
        <v>0.15640000000000001</v>
      </c>
      <c r="U469" s="290">
        <v>107000000</v>
      </c>
      <c r="V469" s="290">
        <v>3630000000000</v>
      </c>
      <c r="W469" s="221">
        <v>14890216</v>
      </c>
      <c r="X469" s="221">
        <v>-0.1704</v>
      </c>
      <c r="Y469" s="221" t="s">
        <v>626</v>
      </c>
      <c r="Z469" s="221" t="s">
        <v>626</v>
      </c>
    </row>
    <row r="470" spans="1:26" x14ac:dyDescent="0.25">
      <c r="A470" s="221" t="s">
        <v>1803</v>
      </c>
      <c r="B470" s="221" t="s">
        <v>708</v>
      </c>
      <c r="C470" s="221">
        <v>1.1200000000000001</v>
      </c>
      <c r="D470" s="221">
        <v>0.90090000000000003</v>
      </c>
      <c r="E470" s="221" t="s">
        <v>636</v>
      </c>
      <c r="F470" s="221">
        <v>2.7523</v>
      </c>
      <c r="G470" s="221">
        <v>7.6923000000000004</v>
      </c>
      <c r="H470" s="221">
        <v>-5.8823999999999996</v>
      </c>
      <c r="I470" s="221">
        <v>-5.0846999999999998</v>
      </c>
      <c r="J470" s="221">
        <v>-1.7544</v>
      </c>
      <c r="K470" s="221">
        <v>14890216</v>
      </c>
      <c r="L470" s="221" t="s">
        <v>621</v>
      </c>
      <c r="M470" s="221">
        <v>0</v>
      </c>
      <c r="N470" s="221">
        <v>0</v>
      </c>
      <c r="O470" s="221" t="s">
        <v>624</v>
      </c>
      <c r="P470" s="221" t="s">
        <v>622</v>
      </c>
      <c r="Q470" s="221" t="s">
        <v>634</v>
      </c>
      <c r="R470" s="221" t="s">
        <v>1662</v>
      </c>
      <c r="S470" s="221" t="s">
        <v>1671</v>
      </c>
      <c r="T470" s="221">
        <v>2.7523</v>
      </c>
      <c r="U470" s="221">
        <v>13711773</v>
      </c>
      <c r="V470" s="290">
        <v>3630000000000</v>
      </c>
      <c r="W470" s="221">
        <v>14890216</v>
      </c>
      <c r="X470" s="221">
        <v>0</v>
      </c>
      <c r="Y470" s="221" t="s">
        <v>626</v>
      </c>
      <c r="Z470" s="221" t="s">
        <v>626</v>
      </c>
    </row>
    <row r="471" spans="1:26" x14ac:dyDescent="0.25">
      <c r="A471" s="221" t="s">
        <v>2444</v>
      </c>
      <c r="B471" s="221" t="s">
        <v>708</v>
      </c>
      <c r="C471" s="221">
        <v>1628.7</v>
      </c>
      <c r="D471" s="221">
        <v>-0.5726</v>
      </c>
      <c r="E471" s="221" t="s">
        <v>620</v>
      </c>
      <c r="F471" s="221">
        <v>1.0572999999999999</v>
      </c>
      <c r="G471" s="221">
        <v>11.146699999999999</v>
      </c>
      <c r="H471" s="221">
        <v>0.7722</v>
      </c>
      <c r="I471" s="221">
        <v>-9.8772000000000002</v>
      </c>
      <c r="J471" s="221">
        <v>-10.1927</v>
      </c>
      <c r="K471" s="290">
        <v>10400000000</v>
      </c>
      <c r="L471" s="221" t="s">
        <v>621</v>
      </c>
      <c r="M471" s="221">
        <v>43.811999999999998</v>
      </c>
      <c r="N471" s="221">
        <v>0</v>
      </c>
      <c r="O471" s="221" t="s">
        <v>624</v>
      </c>
      <c r="P471" s="221" t="s">
        <v>632</v>
      </c>
      <c r="Q471" s="221" t="s">
        <v>651</v>
      </c>
      <c r="R471" s="221" t="s">
        <v>1667</v>
      </c>
      <c r="S471" s="221" t="s">
        <v>1671</v>
      </c>
      <c r="T471" s="221">
        <v>1.0572999999999999</v>
      </c>
      <c r="U471" s="221">
        <v>6464332</v>
      </c>
      <c r="V471" s="290">
        <v>3630000000000</v>
      </c>
      <c r="W471" s="221">
        <v>14890216</v>
      </c>
      <c r="X471" s="221">
        <v>-0.51490000000000002</v>
      </c>
      <c r="Y471" s="221" t="s">
        <v>651</v>
      </c>
      <c r="Z471" s="221" t="s">
        <v>626</v>
      </c>
    </row>
    <row r="472" spans="1:26" x14ac:dyDescent="0.25">
      <c r="A472" s="221" t="s">
        <v>2314</v>
      </c>
      <c r="B472" s="221" t="s">
        <v>708</v>
      </c>
      <c r="C472" s="221">
        <v>601.70000000000005</v>
      </c>
      <c r="D472" s="221">
        <v>0</v>
      </c>
      <c r="E472" s="221" t="s">
        <v>620</v>
      </c>
      <c r="F472" s="221">
        <v>-6.3269000000000002</v>
      </c>
      <c r="G472" s="221">
        <v>-24.222999999999999</v>
      </c>
      <c r="H472" s="221">
        <v>-34.7729</v>
      </c>
      <c r="I472" s="221">
        <v>-40.273200000000003</v>
      </c>
      <c r="J472" s="221">
        <v>0</v>
      </c>
      <c r="K472" s="221">
        <v>706501.6</v>
      </c>
      <c r="L472" s="221" t="s">
        <v>621</v>
      </c>
      <c r="M472" s="221">
        <v>0</v>
      </c>
      <c r="N472" s="221">
        <v>0</v>
      </c>
      <c r="O472" s="221" t="s">
        <v>618</v>
      </c>
      <c r="P472" s="221" t="s">
        <v>2012</v>
      </c>
      <c r="Q472" s="221" t="s">
        <v>626</v>
      </c>
      <c r="R472" s="221" t="s">
        <v>1662</v>
      </c>
      <c r="S472" s="221" t="s">
        <v>1671</v>
      </c>
      <c r="T472" s="221">
        <v>-6.3269000000000002</v>
      </c>
      <c r="U472" s="221">
        <v>1099.8800000000001</v>
      </c>
      <c r="V472" s="290">
        <v>3630000000000</v>
      </c>
      <c r="W472" s="221">
        <v>14890216</v>
      </c>
      <c r="X472" s="221">
        <v>-7.4691999999999998</v>
      </c>
      <c r="Y472" s="221" t="s">
        <v>626</v>
      </c>
      <c r="Z472" s="221" t="s">
        <v>626</v>
      </c>
    </row>
    <row r="473" spans="1:26" x14ac:dyDescent="0.25">
      <c r="A473" s="221" t="s">
        <v>713</v>
      </c>
      <c r="B473" s="221" t="s">
        <v>708</v>
      </c>
      <c r="C473" s="221">
        <v>1042.24</v>
      </c>
      <c r="D473" s="221">
        <v>-2.0800999999999998</v>
      </c>
      <c r="E473" s="221" t="s">
        <v>620</v>
      </c>
      <c r="F473" s="221">
        <v>0.91400000000000003</v>
      </c>
      <c r="G473" s="221">
        <v>12.7721</v>
      </c>
      <c r="H473" s="221">
        <v>-1.1719999999999999</v>
      </c>
      <c r="I473" s="221">
        <v>-14.087400000000001</v>
      </c>
      <c r="J473" s="221">
        <v>-16.590800000000002</v>
      </c>
      <c r="K473" s="290">
        <v>29800000000</v>
      </c>
      <c r="L473" s="221" t="s">
        <v>621</v>
      </c>
      <c r="M473" s="221">
        <v>-18.384399999999999</v>
      </c>
      <c r="N473" s="221">
        <v>9.6725999999999992</v>
      </c>
      <c r="O473" s="221" t="s">
        <v>624</v>
      </c>
      <c r="P473" s="221" t="s">
        <v>632</v>
      </c>
      <c r="Q473" s="221" t="s">
        <v>632</v>
      </c>
      <c r="R473" s="221" t="s">
        <v>1667</v>
      </c>
      <c r="S473" s="221" t="s">
        <v>1671</v>
      </c>
      <c r="T473" s="221">
        <v>0.91400000000000003</v>
      </c>
      <c r="U473" s="221">
        <v>28896732</v>
      </c>
      <c r="V473" s="290">
        <v>3630000000000</v>
      </c>
      <c r="W473" s="221">
        <v>14890216</v>
      </c>
      <c r="X473" s="221">
        <v>-0.99929999999999997</v>
      </c>
      <c r="Y473" s="221" t="s">
        <v>627</v>
      </c>
      <c r="Z473" s="221" t="s">
        <v>635</v>
      </c>
    </row>
    <row r="474" spans="1:26" x14ac:dyDescent="0.25">
      <c r="A474" s="221" t="s">
        <v>2016</v>
      </c>
      <c r="B474" s="221" t="s">
        <v>708</v>
      </c>
      <c r="C474" s="221">
        <v>1035.4369999999999</v>
      </c>
      <c r="D474" s="221">
        <v>0</v>
      </c>
      <c r="E474" s="221" t="s">
        <v>620</v>
      </c>
      <c r="F474" s="221">
        <v>0.26</v>
      </c>
      <c r="G474" s="221">
        <v>0</v>
      </c>
      <c r="H474" s="221">
        <v>0</v>
      </c>
      <c r="I474" s="221">
        <v>0</v>
      </c>
      <c r="J474" s="221">
        <v>8.83</v>
      </c>
      <c r="K474" s="290">
        <v>51600000000</v>
      </c>
      <c r="L474" s="221" t="s">
        <v>621</v>
      </c>
      <c r="M474" s="221">
        <v>0</v>
      </c>
      <c r="N474" s="221">
        <v>0</v>
      </c>
      <c r="O474" s="221" t="s">
        <v>624</v>
      </c>
      <c r="P474" s="221" t="s">
        <v>626</v>
      </c>
      <c r="Q474" s="221" t="s">
        <v>626</v>
      </c>
      <c r="R474" s="221" t="s">
        <v>1669</v>
      </c>
      <c r="S474" s="221" t="s">
        <v>1672</v>
      </c>
      <c r="T474" s="221">
        <v>0</v>
      </c>
      <c r="U474" s="221">
        <v>50000000</v>
      </c>
      <c r="V474" s="290">
        <v>3630000000000</v>
      </c>
      <c r="W474" s="221">
        <v>14890216</v>
      </c>
      <c r="X474" s="221">
        <v>0</v>
      </c>
      <c r="Y474" s="221" t="s">
        <v>626</v>
      </c>
      <c r="Z474" s="221" t="s">
        <v>626</v>
      </c>
    </row>
    <row r="475" spans="1:26" x14ac:dyDescent="0.25">
      <c r="A475" s="221" t="s">
        <v>2157</v>
      </c>
      <c r="B475" s="221" t="s">
        <v>708</v>
      </c>
      <c r="C475" s="221">
        <v>1029.6010000000001</v>
      </c>
      <c r="D475" s="221">
        <v>0</v>
      </c>
      <c r="E475" s="221" t="s">
        <v>620</v>
      </c>
      <c r="F475" s="221">
        <v>0.26</v>
      </c>
      <c r="G475" s="221">
        <v>0</v>
      </c>
      <c r="H475" s="221">
        <v>0</v>
      </c>
      <c r="I475" s="221">
        <v>0</v>
      </c>
      <c r="J475" s="221">
        <v>12.07</v>
      </c>
      <c r="K475" s="290">
        <v>158000000000</v>
      </c>
      <c r="L475" s="221" t="s">
        <v>621</v>
      </c>
      <c r="M475" s="221">
        <v>0</v>
      </c>
      <c r="N475" s="221">
        <v>0</v>
      </c>
      <c r="O475" s="221" t="s">
        <v>624</v>
      </c>
      <c r="P475" s="221" t="s">
        <v>626</v>
      </c>
      <c r="Q475" s="221" t="s">
        <v>626</v>
      </c>
      <c r="R475" s="221" t="s">
        <v>1669</v>
      </c>
      <c r="S475" s="221" t="s">
        <v>1672</v>
      </c>
      <c r="T475" s="221">
        <v>0</v>
      </c>
      <c r="U475" s="290">
        <v>150000000</v>
      </c>
      <c r="V475" s="290">
        <v>3630000000000</v>
      </c>
      <c r="W475" s="221">
        <v>14890216</v>
      </c>
      <c r="X475" s="221">
        <v>0</v>
      </c>
      <c r="Y475" s="221" t="s">
        <v>626</v>
      </c>
      <c r="Z475" s="221" t="s">
        <v>626</v>
      </c>
    </row>
    <row r="476" spans="1:26" x14ac:dyDescent="0.25">
      <c r="A476" s="221" t="s">
        <v>2445</v>
      </c>
      <c r="B476" s="221" t="s">
        <v>708</v>
      </c>
      <c r="C476" s="221">
        <v>995.63369999999998</v>
      </c>
      <c r="D476" s="221">
        <v>0</v>
      </c>
      <c r="E476" s="221" t="s">
        <v>620</v>
      </c>
      <c r="F476" s="221">
        <v>0.45</v>
      </c>
      <c r="G476" s="221">
        <v>0</v>
      </c>
      <c r="H476" s="221">
        <v>0</v>
      </c>
      <c r="I476" s="221">
        <v>0</v>
      </c>
      <c r="J476" s="221">
        <v>-0.69</v>
      </c>
      <c r="K476" s="290">
        <v>18000000000</v>
      </c>
      <c r="L476" s="221" t="s">
        <v>621</v>
      </c>
      <c r="M476" s="221">
        <v>0</v>
      </c>
      <c r="N476" s="221">
        <v>0</v>
      </c>
      <c r="O476" s="221" t="s">
        <v>624</v>
      </c>
      <c r="P476" s="221" t="s">
        <v>626</v>
      </c>
      <c r="Q476" s="221" t="s">
        <v>626</v>
      </c>
      <c r="R476" s="221" t="s">
        <v>1669</v>
      </c>
      <c r="S476" s="221" t="s">
        <v>1975</v>
      </c>
      <c r="T476" s="221">
        <v>0</v>
      </c>
      <c r="U476" s="221">
        <v>18134714</v>
      </c>
      <c r="V476" s="290">
        <v>3630000000000</v>
      </c>
      <c r="W476" s="221">
        <v>14890216</v>
      </c>
      <c r="X476" s="221">
        <v>0</v>
      </c>
      <c r="Y476" s="221" t="s">
        <v>626</v>
      </c>
      <c r="Z476" s="221" t="s">
        <v>626</v>
      </c>
    </row>
    <row r="477" spans="1:26" x14ac:dyDescent="0.25">
      <c r="A477" s="221" t="s">
        <v>2446</v>
      </c>
      <c r="B477" s="221" t="s">
        <v>708</v>
      </c>
      <c r="C477" s="221">
        <v>1043.8040000000001</v>
      </c>
      <c r="D477" s="221">
        <v>0</v>
      </c>
      <c r="E477" s="221" t="s">
        <v>620</v>
      </c>
      <c r="F477" s="221">
        <v>0.33</v>
      </c>
      <c r="G477" s="221">
        <v>0</v>
      </c>
      <c r="H477" s="221">
        <v>0</v>
      </c>
      <c r="I477" s="221">
        <v>0</v>
      </c>
      <c r="J477" s="221">
        <v>3.2</v>
      </c>
      <c r="K477" s="290">
        <v>24400000000</v>
      </c>
      <c r="L477" s="221" t="s">
        <v>621</v>
      </c>
      <c r="M477" s="221">
        <v>0</v>
      </c>
      <c r="N477" s="221">
        <v>0</v>
      </c>
      <c r="O477" s="221" t="s">
        <v>624</v>
      </c>
      <c r="P477" s="221" t="s">
        <v>626</v>
      </c>
      <c r="Q477" s="221" t="s">
        <v>626</v>
      </c>
      <c r="R477" s="221" t="s">
        <v>1669</v>
      </c>
      <c r="S477" s="221" t="s">
        <v>1975</v>
      </c>
      <c r="T477" s="221">
        <v>0</v>
      </c>
      <c r="U477" s="221">
        <v>23500000</v>
      </c>
      <c r="V477" s="290">
        <v>3630000000000</v>
      </c>
      <c r="W477" s="221">
        <v>14890216</v>
      </c>
      <c r="X477" s="221">
        <v>0</v>
      </c>
      <c r="Y477" s="221" t="s">
        <v>626</v>
      </c>
      <c r="Z477" s="221" t="s">
        <v>626</v>
      </c>
    </row>
    <row r="478" spans="1:26" x14ac:dyDescent="0.25">
      <c r="A478" s="221" t="s">
        <v>2315</v>
      </c>
      <c r="B478" s="221" t="s">
        <v>708</v>
      </c>
      <c r="C478" s="221">
        <v>1059.671</v>
      </c>
      <c r="D478" s="221">
        <v>0</v>
      </c>
      <c r="E478" s="221" t="s">
        <v>620</v>
      </c>
      <c r="F478" s="221">
        <v>5.23</v>
      </c>
      <c r="G478" s="221">
        <v>0</v>
      </c>
      <c r="H478" s="221">
        <v>0</v>
      </c>
      <c r="I478" s="221">
        <v>0</v>
      </c>
      <c r="J478" s="221">
        <v>0</v>
      </c>
      <c r="K478" s="290">
        <v>151000000000</v>
      </c>
      <c r="L478" s="221" t="s">
        <v>621</v>
      </c>
      <c r="M478" s="221">
        <v>0</v>
      </c>
      <c r="N478" s="221">
        <v>0</v>
      </c>
      <c r="O478" s="221" t="s">
        <v>624</v>
      </c>
      <c r="P478" s="221" t="s">
        <v>626</v>
      </c>
      <c r="Q478" s="221" t="s">
        <v>626</v>
      </c>
      <c r="R478" s="221" t="s">
        <v>1669</v>
      </c>
      <c r="S478" s="221" t="s">
        <v>1672</v>
      </c>
      <c r="T478" s="221">
        <v>0</v>
      </c>
      <c r="U478" s="290">
        <v>150000000</v>
      </c>
      <c r="V478" s="290">
        <v>3630000000000</v>
      </c>
      <c r="W478" s="221">
        <v>14890216</v>
      </c>
      <c r="X478" s="221">
        <v>0</v>
      </c>
      <c r="Y478" s="221" t="s">
        <v>626</v>
      </c>
      <c r="Z478" s="221" t="s">
        <v>626</v>
      </c>
    </row>
    <row r="479" spans="1:26" x14ac:dyDescent="0.25">
      <c r="A479" s="221" t="s">
        <v>2393</v>
      </c>
      <c r="B479" s="221" t="s">
        <v>708</v>
      </c>
      <c r="C479" s="221">
        <v>970.43</v>
      </c>
      <c r="D479" s="221">
        <v>0</v>
      </c>
      <c r="E479" s="221" t="s">
        <v>620</v>
      </c>
      <c r="F479" s="221">
        <v>-2.94</v>
      </c>
      <c r="G479" s="221">
        <v>0</v>
      </c>
      <c r="H479" s="221">
        <v>0</v>
      </c>
      <c r="I479" s="221">
        <v>0</v>
      </c>
      <c r="J479" s="221">
        <v>0</v>
      </c>
      <c r="K479" s="290">
        <v>10800000000</v>
      </c>
      <c r="L479" s="221" t="s">
        <v>621</v>
      </c>
      <c r="M479" s="221">
        <v>0</v>
      </c>
      <c r="N479" s="221">
        <v>0</v>
      </c>
      <c r="O479" s="221" t="s">
        <v>624</v>
      </c>
      <c r="P479" s="221" t="s">
        <v>626</v>
      </c>
      <c r="Q479" s="221" t="s">
        <v>626</v>
      </c>
      <c r="R479" s="221" t="s">
        <v>1669</v>
      </c>
      <c r="S479" s="221" t="s">
        <v>1675</v>
      </c>
      <c r="T479" s="221">
        <v>0</v>
      </c>
      <c r="U479" s="221">
        <v>10765000</v>
      </c>
      <c r="V479" s="290">
        <v>3630000000000</v>
      </c>
      <c r="W479" s="221">
        <v>14890216</v>
      </c>
      <c r="X479" s="221">
        <v>0</v>
      </c>
      <c r="Y479" s="221" t="s">
        <v>626</v>
      </c>
      <c r="Z479" s="221" t="s">
        <v>626</v>
      </c>
    </row>
    <row r="480" spans="1:26" x14ac:dyDescent="0.25">
      <c r="A480" s="221" t="s">
        <v>1906</v>
      </c>
      <c r="B480" s="221" t="s">
        <v>708</v>
      </c>
      <c r="C480" s="221">
        <v>1786.68</v>
      </c>
      <c r="D480" s="221">
        <v>-0.33800000000000002</v>
      </c>
      <c r="E480" s="221" t="s">
        <v>620</v>
      </c>
      <c r="F480" s="221">
        <v>0.61439999999999995</v>
      </c>
      <c r="G480" s="221">
        <v>25.515799999999999</v>
      </c>
      <c r="H480" s="221">
        <v>13.9748</v>
      </c>
      <c r="I480" s="221">
        <v>-6.6764000000000001</v>
      </c>
      <c r="J480" s="221">
        <v>-2.4956</v>
      </c>
      <c r="K480" s="290">
        <v>8230000000</v>
      </c>
      <c r="L480" s="221" t="s">
        <v>621</v>
      </c>
      <c r="M480" s="221">
        <v>0</v>
      </c>
      <c r="N480" s="221">
        <v>0</v>
      </c>
      <c r="O480" s="221" t="s">
        <v>624</v>
      </c>
      <c r="P480" s="221" t="s">
        <v>2012</v>
      </c>
      <c r="Q480" s="221" t="s">
        <v>2012</v>
      </c>
      <c r="R480" s="221" t="s">
        <v>1667</v>
      </c>
      <c r="S480" s="221" t="s">
        <v>1671</v>
      </c>
      <c r="T480" s="221">
        <v>0.61439999999999995</v>
      </c>
      <c r="U480" s="221">
        <v>4634260</v>
      </c>
      <c r="V480" s="290">
        <v>3630000000000</v>
      </c>
      <c r="W480" s="221">
        <v>14890216</v>
      </c>
      <c r="X480" s="221">
        <v>-0.22</v>
      </c>
      <c r="Y480" s="221" t="s">
        <v>626</v>
      </c>
      <c r="Z480" s="221" t="s">
        <v>626</v>
      </c>
    </row>
    <row r="481" spans="1:26" x14ac:dyDescent="0.25">
      <c r="A481" s="221" t="s">
        <v>1907</v>
      </c>
      <c r="B481" s="221" t="s">
        <v>708</v>
      </c>
      <c r="C481" s="221">
        <v>1520.92</v>
      </c>
      <c r="D481" s="221">
        <v>-1.8388</v>
      </c>
      <c r="E481" s="221" t="s">
        <v>620</v>
      </c>
      <c r="F481" s="221">
        <v>0.3629</v>
      </c>
      <c r="G481" s="221">
        <v>19.894400000000001</v>
      </c>
      <c r="H481" s="221">
        <v>0.38019999999999998</v>
      </c>
      <c r="I481" s="221">
        <v>-18.0062</v>
      </c>
      <c r="J481" s="221">
        <v>-20.510100000000001</v>
      </c>
      <c r="K481" s="290">
        <v>5370000000</v>
      </c>
      <c r="L481" s="221" t="s">
        <v>621</v>
      </c>
      <c r="M481" s="221">
        <v>0</v>
      </c>
      <c r="N481" s="221">
        <v>0</v>
      </c>
      <c r="O481" s="221" t="s">
        <v>618</v>
      </c>
      <c r="P481" s="221" t="s">
        <v>2012</v>
      </c>
      <c r="Q481" s="221" t="s">
        <v>2012</v>
      </c>
      <c r="R481" s="221" t="s">
        <v>1667</v>
      </c>
      <c r="S481" s="221" t="s">
        <v>1671</v>
      </c>
      <c r="T481" s="221">
        <v>0.3629</v>
      </c>
      <c r="U481" s="221">
        <v>3545807</v>
      </c>
      <c r="V481" s="290">
        <v>3630000000000</v>
      </c>
      <c r="W481" s="221">
        <v>14890216</v>
      </c>
      <c r="X481" s="221">
        <v>-2.2928000000000002</v>
      </c>
      <c r="Y481" s="221" t="s">
        <v>626</v>
      </c>
      <c r="Z481" s="221" t="s">
        <v>626</v>
      </c>
    </row>
    <row r="482" spans="1:26" x14ac:dyDescent="0.25">
      <c r="A482" s="221" t="s">
        <v>1804</v>
      </c>
      <c r="B482" s="221" t="s">
        <v>708</v>
      </c>
      <c r="C482" s="221">
        <v>1135.5</v>
      </c>
      <c r="D482" s="221">
        <v>2.3800000000000002E-2</v>
      </c>
      <c r="E482" s="221" t="s">
        <v>620</v>
      </c>
      <c r="F482" s="221">
        <v>0.38990000000000002</v>
      </c>
      <c r="G482" s="221">
        <v>1.06</v>
      </c>
      <c r="H482" s="221">
        <v>2.0150999999999999</v>
      </c>
      <c r="I482" s="221">
        <v>2.7890000000000001</v>
      </c>
      <c r="J482" s="221">
        <v>4.4234</v>
      </c>
      <c r="K482" s="290">
        <v>7300000000</v>
      </c>
      <c r="L482" s="221" t="s">
        <v>621</v>
      </c>
      <c r="M482" s="221">
        <v>0</v>
      </c>
      <c r="N482" s="221">
        <v>0</v>
      </c>
      <c r="O482" s="221" t="s">
        <v>624</v>
      </c>
      <c r="P482" s="221" t="s">
        <v>2012</v>
      </c>
      <c r="Q482" s="221" t="s">
        <v>2012</v>
      </c>
      <c r="R482" s="221" t="s">
        <v>1668</v>
      </c>
      <c r="S482" s="221" t="s">
        <v>1671</v>
      </c>
      <c r="T482" s="221">
        <v>0.38990000000000002</v>
      </c>
      <c r="U482" s="221">
        <v>6458209</v>
      </c>
      <c r="V482" s="290">
        <v>3630000000000</v>
      </c>
      <c r="W482" s="221">
        <v>14890216</v>
      </c>
      <c r="X482" s="221">
        <v>4.4000000000000003E-3</v>
      </c>
      <c r="Y482" s="221" t="s">
        <v>626</v>
      </c>
      <c r="Z482" s="221" t="s">
        <v>626</v>
      </c>
    </row>
    <row r="483" spans="1:26" x14ac:dyDescent="0.25">
      <c r="A483" s="221" t="s">
        <v>1749</v>
      </c>
      <c r="B483" s="221" t="s">
        <v>708</v>
      </c>
      <c r="C483" s="221">
        <v>953.41</v>
      </c>
      <c r="D483" s="221">
        <v>-1.5398000000000001</v>
      </c>
      <c r="E483" s="221" t="s">
        <v>620</v>
      </c>
      <c r="F483" s="221">
        <v>2.7292999999999998</v>
      </c>
      <c r="G483" s="221">
        <v>15.146100000000001</v>
      </c>
      <c r="H483" s="221">
        <v>-12.446899999999999</v>
      </c>
      <c r="I483" s="221">
        <v>-26.607700000000001</v>
      </c>
      <c r="J483" s="221">
        <v>-27.5871</v>
      </c>
      <c r="K483" s="290">
        <v>29000000000</v>
      </c>
      <c r="L483" s="221" t="s">
        <v>621</v>
      </c>
      <c r="M483" s="221">
        <v>0</v>
      </c>
      <c r="N483" s="221">
        <v>0</v>
      </c>
      <c r="O483" s="221" t="s">
        <v>624</v>
      </c>
      <c r="P483" s="221" t="s">
        <v>630</v>
      </c>
      <c r="Q483" s="221" t="s">
        <v>630</v>
      </c>
      <c r="R483" s="221" t="s">
        <v>1667</v>
      </c>
      <c r="S483" s="221" t="s">
        <v>1671</v>
      </c>
      <c r="T483" s="221">
        <v>2.7292999999999998</v>
      </c>
      <c r="U483" s="221">
        <v>31199425</v>
      </c>
      <c r="V483" s="290">
        <v>3630000000000</v>
      </c>
      <c r="W483" s="221">
        <v>14890216</v>
      </c>
      <c r="X483" s="221">
        <v>-0.8548</v>
      </c>
      <c r="Y483" s="221" t="s">
        <v>626</v>
      </c>
      <c r="Z483" s="221" t="s">
        <v>626</v>
      </c>
    </row>
    <row r="484" spans="1:26" x14ac:dyDescent="0.25">
      <c r="A484" s="221" t="s">
        <v>1509</v>
      </c>
      <c r="B484" s="221" t="s">
        <v>708</v>
      </c>
      <c r="C484" s="221">
        <v>1001.62</v>
      </c>
      <c r="D484" s="221">
        <v>0</v>
      </c>
      <c r="E484" s="221" t="s">
        <v>620</v>
      </c>
      <c r="F484" s="221">
        <v>-0.11</v>
      </c>
      <c r="G484" s="221">
        <v>0</v>
      </c>
      <c r="H484" s="221">
        <v>0</v>
      </c>
      <c r="I484" s="221">
        <v>0</v>
      </c>
      <c r="J484" s="221">
        <v>-0.06</v>
      </c>
      <c r="K484" s="290">
        <v>351000000000</v>
      </c>
      <c r="L484" s="221" t="s">
        <v>617</v>
      </c>
      <c r="M484" s="221">
        <v>0</v>
      </c>
      <c r="N484" s="221">
        <v>0</v>
      </c>
      <c r="O484" s="221" t="s">
        <v>624</v>
      </c>
      <c r="P484" s="221" t="s">
        <v>626</v>
      </c>
      <c r="Q484" s="221" t="s">
        <v>626</v>
      </c>
      <c r="R484" s="221" t="s">
        <v>1677</v>
      </c>
      <c r="S484" s="221" t="s">
        <v>1671</v>
      </c>
      <c r="T484" s="221">
        <v>0</v>
      </c>
      <c r="U484" s="290">
        <v>350000000</v>
      </c>
      <c r="V484" s="290">
        <v>3630000000000</v>
      </c>
      <c r="W484" s="221">
        <v>14890216</v>
      </c>
      <c r="X484" s="221">
        <v>0</v>
      </c>
      <c r="Y484" s="221" t="s">
        <v>626</v>
      </c>
      <c r="Z484" s="221" t="s">
        <v>626</v>
      </c>
    </row>
    <row r="485" spans="1:26" x14ac:dyDescent="0.25">
      <c r="A485" s="221" t="s">
        <v>714</v>
      </c>
      <c r="B485" s="221" t="s">
        <v>708</v>
      </c>
      <c r="C485" s="221">
        <v>1666.89</v>
      </c>
      <c r="D485" s="221">
        <v>-1.3212999999999999</v>
      </c>
      <c r="E485" s="221" t="s">
        <v>620</v>
      </c>
      <c r="F485" s="221">
        <v>-1.4048</v>
      </c>
      <c r="G485" s="221">
        <v>-3.1103000000000001</v>
      </c>
      <c r="H485" s="221">
        <v>-5.8296999999999999</v>
      </c>
      <c r="I485" s="221">
        <v>-7.1478999999999999</v>
      </c>
      <c r="J485" s="221">
        <v>-4.7018000000000004</v>
      </c>
      <c r="K485" s="290">
        <v>5300000000</v>
      </c>
      <c r="L485" s="221" t="s">
        <v>621</v>
      </c>
      <c r="M485" s="221">
        <v>-11.6069</v>
      </c>
      <c r="N485" s="221">
        <v>3.6661999999999999</v>
      </c>
      <c r="O485" s="221" t="s">
        <v>618</v>
      </c>
      <c r="P485" s="221" t="s">
        <v>2012</v>
      </c>
      <c r="Q485" s="221" t="s">
        <v>2012</v>
      </c>
      <c r="R485" s="221" t="s">
        <v>1665</v>
      </c>
      <c r="S485" s="221" t="s">
        <v>2091</v>
      </c>
      <c r="T485" s="221">
        <v>-1.4048</v>
      </c>
      <c r="U485" s="221">
        <v>3134623</v>
      </c>
      <c r="V485" s="290">
        <v>3630000000000</v>
      </c>
      <c r="W485" s="221">
        <v>14890216</v>
      </c>
      <c r="X485" s="221">
        <v>-1.3581000000000001</v>
      </c>
      <c r="Y485" s="221" t="s">
        <v>2012</v>
      </c>
      <c r="Z485" s="221" t="s">
        <v>2012</v>
      </c>
    </row>
    <row r="486" spans="1:26" x14ac:dyDescent="0.25">
      <c r="A486" s="221" t="s">
        <v>715</v>
      </c>
      <c r="B486" s="221" t="s">
        <v>708</v>
      </c>
      <c r="C486" s="221">
        <v>1473.7</v>
      </c>
      <c r="D486" s="221">
        <v>-1.8716999999999999</v>
      </c>
      <c r="E486" s="221" t="s">
        <v>620</v>
      </c>
      <c r="F486" s="221">
        <v>1.288</v>
      </c>
      <c r="G486" s="221">
        <v>10.769500000000001</v>
      </c>
      <c r="H486" s="221">
        <v>-5.4812000000000003</v>
      </c>
      <c r="I486" s="221">
        <v>-22.546099999999999</v>
      </c>
      <c r="J486" s="221">
        <v>-25.8933</v>
      </c>
      <c r="K486" s="290">
        <v>24000000000</v>
      </c>
      <c r="L486" s="221" t="s">
        <v>621</v>
      </c>
      <c r="M486" s="221">
        <v>-33.6419</v>
      </c>
      <c r="N486" s="221">
        <v>-22.2974</v>
      </c>
      <c r="O486" s="221" t="s">
        <v>618</v>
      </c>
      <c r="P486" s="221" t="s">
        <v>635</v>
      </c>
      <c r="Q486" s="221" t="s">
        <v>635</v>
      </c>
      <c r="R486" s="221" t="s">
        <v>1667</v>
      </c>
      <c r="S486" s="221" t="s">
        <v>2091</v>
      </c>
      <c r="T486" s="221">
        <v>1.288</v>
      </c>
      <c r="U486" s="221">
        <v>16471929</v>
      </c>
      <c r="V486" s="290">
        <v>3630000000000</v>
      </c>
      <c r="W486" s="221">
        <v>14890216</v>
      </c>
      <c r="X486" s="221">
        <v>-0.75290000000000001</v>
      </c>
      <c r="Y486" s="221" t="s">
        <v>622</v>
      </c>
      <c r="Z486" s="221" t="s">
        <v>664</v>
      </c>
    </row>
    <row r="487" spans="1:26" x14ac:dyDescent="0.25">
      <c r="A487" s="221" t="s">
        <v>1589</v>
      </c>
      <c r="B487" s="221" t="s">
        <v>708</v>
      </c>
      <c r="C487" s="221">
        <v>771.4</v>
      </c>
      <c r="D487" s="221">
        <v>-1.8038000000000001</v>
      </c>
      <c r="E487" s="221" t="s">
        <v>620</v>
      </c>
      <c r="F487" s="221">
        <v>0.41</v>
      </c>
      <c r="G487" s="221">
        <v>6.8731999999999998</v>
      </c>
      <c r="H487" s="221">
        <v>-0.1825</v>
      </c>
      <c r="I487" s="221">
        <v>-19.003799999999998</v>
      </c>
      <c r="J487" s="221">
        <v>-19.629899999999999</v>
      </c>
      <c r="K487" s="290">
        <v>20200000000</v>
      </c>
      <c r="L487" s="221" t="s">
        <v>621</v>
      </c>
      <c r="M487" s="221">
        <v>0</v>
      </c>
      <c r="N487" s="221">
        <v>0</v>
      </c>
      <c r="O487" s="221" t="s">
        <v>618</v>
      </c>
      <c r="P487" s="221" t="s">
        <v>626</v>
      </c>
      <c r="Q487" s="221" t="s">
        <v>626</v>
      </c>
      <c r="R487" s="221" t="s">
        <v>1679</v>
      </c>
      <c r="S487" s="221" t="s">
        <v>1671</v>
      </c>
      <c r="T487" s="221">
        <v>0.41</v>
      </c>
      <c r="U487" s="221">
        <v>26294248</v>
      </c>
      <c r="V487" s="290">
        <v>3630000000000</v>
      </c>
      <c r="W487" s="221">
        <v>14890216</v>
      </c>
      <c r="X487" s="221">
        <v>-1.1051</v>
      </c>
      <c r="Y487" s="221" t="s">
        <v>626</v>
      </c>
      <c r="Z487" s="221" t="s">
        <v>626</v>
      </c>
    </row>
    <row r="488" spans="1:26" x14ac:dyDescent="0.25">
      <c r="A488" s="221" t="s">
        <v>1560</v>
      </c>
      <c r="B488" s="221" t="s">
        <v>708</v>
      </c>
      <c r="C488" s="221">
        <v>425.68</v>
      </c>
      <c r="D488" s="221">
        <v>-1.2044999999999999</v>
      </c>
      <c r="E488" s="221" t="s">
        <v>620</v>
      </c>
      <c r="F488" s="221">
        <v>2.5611000000000002</v>
      </c>
      <c r="G488" s="221">
        <v>4.8525</v>
      </c>
      <c r="H488" s="221">
        <v>-38.9163</v>
      </c>
      <c r="I488" s="221">
        <v>-48.141599999999997</v>
      </c>
      <c r="J488" s="221">
        <v>-56.395099999999999</v>
      </c>
      <c r="K488" s="290">
        <v>18800000000</v>
      </c>
      <c r="L488" s="221" t="s">
        <v>621</v>
      </c>
      <c r="M488" s="221">
        <v>0</v>
      </c>
      <c r="N488" s="221">
        <v>0</v>
      </c>
      <c r="O488" s="221" t="s">
        <v>624</v>
      </c>
      <c r="P488" s="221" t="s">
        <v>634</v>
      </c>
      <c r="Q488" s="221" t="s">
        <v>634</v>
      </c>
      <c r="R488" s="221" t="s">
        <v>1667</v>
      </c>
      <c r="S488" s="221" t="s">
        <v>1671</v>
      </c>
      <c r="T488" s="221">
        <v>2.5611000000000002</v>
      </c>
      <c r="U488" s="221">
        <v>45415309</v>
      </c>
      <c r="V488" s="290">
        <v>3630000000000</v>
      </c>
      <c r="W488" s="221">
        <v>14890216</v>
      </c>
      <c r="X488" s="221">
        <v>-0.35110000000000002</v>
      </c>
      <c r="Y488" s="221" t="s">
        <v>626</v>
      </c>
      <c r="Z488" s="221" t="s">
        <v>626</v>
      </c>
    </row>
    <row r="489" spans="1:26" x14ac:dyDescent="0.25">
      <c r="A489" s="221" t="s">
        <v>1322</v>
      </c>
      <c r="B489" s="221" t="s">
        <v>708</v>
      </c>
      <c r="C489" s="221">
        <v>835.07</v>
      </c>
      <c r="D489" s="221">
        <v>-1.9549000000000001</v>
      </c>
      <c r="E489" s="221" t="s">
        <v>620</v>
      </c>
      <c r="F489" s="221">
        <v>2.5632999999999999</v>
      </c>
      <c r="G489" s="221">
        <v>14.271100000000001</v>
      </c>
      <c r="H489" s="221">
        <v>-1.7414000000000001</v>
      </c>
      <c r="I489" s="221">
        <v>-15.652100000000001</v>
      </c>
      <c r="J489" s="221">
        <v>-17.038900000000002</v>
      </c>
      <c r="K489" s="290">
        <v>138000000000</v>
      </c>
      <c r="L489" s="221" t="s">
        <v>621</v>
      </c>
      <c r="M489" s="221">
        <v>-17.105599999999999</v>
      </c>
      <c r="N489" s="221">
        <v>0</v>
      </c>
      <c r="O489" s="221" t="s">
        <v>624</v>
      </c>
      <c r="P489" s="221" t="s">
        <v>627</v>
      </c>
      <c r="Q489" s="221" t="s">
        <v>627</v>
      </c>
      <c r="R489" s="221" t="s">
        <v>1667</v>
      </c>
      <c r="S489" s="221" t="s">
        <v>1671</v>
      </c>
      <c r="T489" s="221">
        <v>2.5632999999999999</v>
      </c>
      <c r="U489" s="290">
        <v>170000000</v>
      </c>
      <c r="V489" s="290">
        <v>3630000000000</v>
      </c>
      <c r="W489" s="221">
        <v>14890216</v>
      </c>
      <c r="X489" s="221">
        <v>-0.84309999999999996</v>
      </c>
      <c r="Y489" s="221" t="s">
        <v>627</v>
      </c>
      <c r="Z489" s="221" t="s">
        <v>626</v>
      </c>
    </row>
    <row r="490" spans="1:26" x14ac:dyDescent="0.25">
      <c r="A490" s="221" t="s">
        <v>2233</v>
      </c>
      <c r="B490" s="221" t="s">
        <v>708</v>
      </c>
      <c r="C490" s="221">
        <v>1003.51</v>
      </c>
      <c r="D490" s="221">
        <v>0</v>
      </c>
      <c r="E490" s="221" t="s">
        <v>620</v>
      </c>
      <c r="F490" s="221">
        <v>-1.35</v>
      </c>
      <c r="G490" s="221">
        <v>0</v>
      </c>
      <c r="H490" s="221">
        <v>0</v>
      </c>
      <c r="I490" s="221">
        <v>0</v>
      </c>
      <c r="J490" s="221">
        <v>0</v>
      </c>
      <c r="K490" s="290">
        <v>153000000000</v>
      </c>
      <c r="L490" s="221" t="s">
        <v>617</v>
      </c>
      <c r="M490" s="221">
        <v>0</v>
      </c>
      <c r="N490" s="221">
        <v>0</v>
      </c>
      <c r="O490" s="221" t="s">
        <v>624</v>
      </c>
      <c r="P490" s="221" t="s">
        <v>626</v>
      </c>
      <c r="Q490" s="221" t="s">
        <v>626</v>
      </c>
      <c r="R490" s="221" t="s">
        <v>1677</v>
      </c>
      <c r="S490" s="221" t="s">
        <v>1671</v>
      </c>
      <c r="T490" s="221">
        <v>0</v>
      </c>
      <c r="U490" s="290">
        <v>150000000</v>
      </c>
      <c r="V490" s="290">
        <v>3630000000000</v>
      </c>
      <c r="W490" s="221">
        <v>14890216</v>
      </c>
      <c r="X490" s="221">
        <v>0</v>
      </c>
      <c r="Y490" s="221" t="s">
        <v>626</v>
      </c>
      <c r="Z490" s="221" t="s">
        <v>626</v>
      </c>
    </row>
    <row r="491" spans="1:26" x14ac:dyDescent="0.25">
      <c r="A491" s="221" t="s">
        <v>716</v>
      </c>
      <c r="B491" s="221" t="s">
        <v>2520</v>
      </c>
      <c r="C491" s="221">
        <v>2292.48</v>
      </c>
      <c r="D491" s="221">
        <v>-0.76270000000000004</v>
      </c>
      <c r="E491" s="221" t="s">
        <v>620</v>
      </c>
      <c r="F491" s="221">
        <v>0.34100000000000003</v>
      </c>
      <c r="G491" s="221">
        <v>2.7723</v>
      </c>
      <c r="H491" s="221">
        <v>-0.79110000000000003</v>
      </c>
      <c r="I491" s="221">
        <v>-3.3923999999999999</v>
      </c>
      <c r="J491" s="221">
        <v>-1.9688000000000001</v>
      </c>
      <c r="K491" s="290">
        <v>4600000000</v>
      </c>
      <c r="L491" s="221" t="s">
        <v>621</v>
      </c>
      <c r="M491" s="221">
        <v>4.5286</v>
      </c>
      <c r="N491" s="221">
        <v>14.925700000000001</v>
      </c>
      <c r="O491" s="221" t="s">
        <v>624</v>
      </c>
      <c r="P491" s="221" t="s">
        <v>2012</v>
      </c>
      <c r="Q491" s="221" t="s">
        <v>2012</v>
      </c>
      <c r="R491" s="221" t="s">
        <v>1665</v>
      </c>
      <c r="S491" s="221" t="s">
        <v>2091</v>
      </c>
      <c r="T491" s="221">
        <v>0.34100000000000003</v>
      </c>
      <c r="U491" s="221">
        <v>2015003</v>
      </c>
      <c r="V491" s="290">
        <v>550000000000</v>
      </c>
      <c r="W491" s="221">
        <v>3238840</v>
      </c>
      <c r="X491" s="221">
        <v>-0.42609999999999998</v>
      </c>
      <c r="Y491" s="221" t="s">
        <v>2012</v>
      </c>
      <c r="Z491" s="221" t="s">
        <v>2012</v>
      </c>
    </row>
    <row r="492" spans="1:26" x14ac:dyDescent="0.25">
      <c r="A492" s="221" t="s">
        <v>1750</v>
      </c>
      <c r="B492" s="221" t="s">
        <v>717</v>
      </c>
      <c r="C492" s="221">
        <v>495.714</v>
      </c>
      <c r="D492" s="221">
        <v>-1.1999999999999999E-3</v>
      </c>
      <c r="E492" s="221" t="s">
        <v>620</v>
      </c>
      <c r="F492" s="221">
        <v>-1.9995000000000001</v>
      </c>
      <c r="G492" s="221">
        <v>-14.4741</v>
      </c>
      <c r="H492" s="221">
        <v>-32.223700000000001</v>
      </c>
      <c r="I492" s="221">
        <v>-45.921900000000001</v>
      </c>
      <c r="J492" s="221">
        <v>-48.650700000000001</v>
      </c>
      <c r="K492" s="221">
        <v>15479726</v>
      </c>
      <c r="L492" s="221" t="s">
        <v>621</v>
      </c>
      <c r="M492" s="221">
        <v>0</v>
      </c>
      <c r="N492" s="221">
        <v>0</v>
      </c>
      <c r="O492" s="221" t="s">
        <v>618</v>
      </c>
      <c r="P492" s="221" t="s">
        <v>2012</v>
      </c>
      <c r="Q492" s="221" t="s">
        <v>2012</v>
      </c>
      <c r="R492" s="221" t="s">
        <v>1667</v>
      </c>
      <c r="S492" s="221" t="s">
        <v>2094</v>
      </c>
      <c r="T492" s="221">
        <v>-1.9995000000000001</v>
      </c>
      <c r="U492" s="221">
        <v>30602.75</v>
      </c>
      <c r="V492" s="290">
        <v>905000000000</v>
      </c>
      <c r="W492" s="221">
        <v>0</v>
      </c>
      <c r="X492" s="221">
        <v>-1.49E-2</v>
      </c>
      <c r="Y492" s="221" t="s">
        <v>626</v>
      </c>
      <c r="Z492" s="221" t="s">
        <v>626</v>
      </c>
    </row>
    <row r="493" spans="1:26" x14ac:dyDescent="0.25">
      <c r="A493" s="221" t="s">
        <v>1510</v>
      </c>
      <c r="B493" s="221" t="s">
        <v>717</v>
      </c>
      <c r="C493" s="221">
        <v>1001.548</v>
      </c>
      <c r="D493" s="221">
        <v>0</v>
      </c>
      <c r="E493" s="221" t="s">
        <v>620</v>
      </c>
      <c r="F493" s="221">
        <v>0.81</v>
      </c>
      <c r="G493" s="221">
        <v>0</v>
      </c>
      <c r="H493" s="221">
        <v>0</v>
      </c>
      <c r="I493" s="221">
        <v>0</v>
      </c>
      <c r="J493" s="221">
        <v>-0.04</v>
      </c>
      <c r="K493" s="290">
        <v>502000000000</v>
      </c>
      <c r="L493" s="221" t="s">
        <v>621</v>
      </c>
      <c r="M493" s="221">
        <v>0</v>
      </c>
      <c r="N493" s="221">
        <v>0</v>
      </c>
      <c r="O493" s="221" t="s">
        <v>624</v>
      </c>
      <c r="P493" s="221" t="s">
        <v>626</v>
      </c>
      <c r="Q493" s="221" t="s">
        <v>626</v>
      </c>
      <c r="R493" s="221" t="s">
        <v>1669</v>
      </c>
      <c r="S493" s="221" t="s">
        <v>1671</v>
      </c>
      <c r="T493" s="221">
        <v>0</v>
      </c>
      <c r="U493" s="290">
        <v>505000000</v>
      </c>
      <c r="V493" s="290">
        <v>905000000000</v>
      </c>
      <c r="W493" s="221">
        <v>0</v>
      </c>
      <c r="X493" s="221">
        <v>0</v>
      </c>
      <c r="Y493" s="221" t="s">
        <v>626</v>
      </c>
      <c r="Z493" s="221" t="s">
        <v>626</v>
      </c>
    </row>
    <row r="494" spans="1:26" x14ac:dyDescent="0.25">
      <c r="A494" s="221" t="s">
        <v>1267</v>
      </c>
      <c r="B494" s="221" t="s">
        <v>717</v>
      </c>
      <c r="C494" s="221">
        <v>892.52200000000005</v>
      </c>
      <c r="D494" s="221">
        <v>1.7600000000000001E-2</v>
      </c>
      <c r="E494" s="221" t="s">
        <v>620</v>
      </c>
      <c r="F494" s="221">
        <v>0.19309999999999999</v>
      </c>
      <c r="G494" s="221">
        <v>0.92620000000000002</v>
      </c>
      <c r="H494" s="221">
        <v>1.7964</v>
      </c>
      <c r="I494" s="221">
        <v>1.7726</v>
      </c>
      <c r="J494" s="221">
        <v>-3.6187</v>
      </c>
      <c r="K494" s="290">
        <v>2920000000</v>
      </c>
      <c r="L494" s="221" t="s">
        <v>621</v>
      </c>
      <c r="M494" s="221">
        <v>1.8613999999999999</v>
      </c>
      <c r="N494" s="221">
        <v>0</v>
      </c>
      <c r="O494" s="221" t="s">
        <v>624</v>
      </c>
      <c r="P494" s="221" t="s">
        <v>2012</v>
      </c>
      <c r="Q494" s="221" t="s">
        <v>2012</v>
      </c>
      <c r="R494" s="221" t="s">
        <v>1668</v>
      </c>
      <c r="S494" s="221" t="s">
        <v>2094</v>
      </c>
      <c r="T494" s="221">
        <v>0.19309999999999999</v>
      </c>
      <c r="U494" s="221">
        <v>3275138</v>
      </c>
      <c r="V494" s="290">
        <v>905000000000</v>
      </c>
      <c r="W494" s="221">
        <v>0</v>
      </c>
      <c r="X494" s="221">
        <v>3.9899999999999998E-2</v>
      </c>
      <c r="Y494" s="221" t="s">
        <v>2012</v>
      </c>
      <c r="Z494" s="221" t="s">
        <v>626</v>
      </c>
    </row>
    <row r="495" spans="1:26" x14ac:dyDescent="0.25">
      <c r="A495" s="221" t="s">
        <v>1561</v>
      </c>
      <c r="B495" s="221" t="s">
        <v>717</v>
      </c>
      <c r="C495" s="221">
        <v>744.84299999999996</v>
      </c>
      <c r="D495" s="221">
        <v>-0.89039999999999997</v>
      </c>
      <c r="E495" s="221" t="s">
        <v>620</v>
      </c>
      <c r="F495" s="221">
        <v>-11.659000000000001</v>
      </c>
      <c r="G495" s="221">
        <v>-27.976199999999999</v>
      </c>
      <c r="H495" s="221">
        <v>-33.081699999999998</v>
      </c>
      <c r="I495" s="221">
        <v>-32.973399999999998</v>
      </c>
      <c r="J495" s="221">
        <v>-31.765799999999999</v>
      </c>
      <c r="K495" s="221">
        <v>35331353</v>
      </c>
      <c r="L495" s="221" t="s">
        <v>621</v>
      </c>
      <c r="M495" s="221">
        <v>0</v>
      </c>
      <c r="N495" s="221">
        <v>0</v>
      </c>
      <c r="O495" s="221" t="s">
        <v>618</v>
      </c>
      <c r="P495" s="221" t="s">
        <v>2012</v>
      </c>
      <c r="Q495" s="221" t="s">
        <v>2012</v>
      </c>
      <c r="R495" s="221" t="s">
        <v>1668</v>
      </c>
      <c r="S495" s="221" t="s">
        <v>2094</v>
      </c>
      <c r="T495" s="221">
        <v>-11.659000000000001</v>
      </c>
      <c r="U495" s="221">
        <v>41904.26</v>
      </c>
      <c r="V495" s="290">
        <v>905000000000</v>
      </c>
      <c r="W495" s="221">
        <v>0</v>
      </c>
      <c r="X495" s="221">
        <v>-2.0535000000000001</v>
      </c>
      <c r="Y495" s="221" t="s">
        <v>626</v>
      </c>
      <c r="Z495" s="221" t="s">
        <v>626</v>
      </c>
    </row>
    <row r="496" spans="1:26" x14ac:dyDescent="0.25">
      <c r="A496" s="221" t="s">
        <v>1148</v>
      </c>
      <c r="B496" s="221" t="s">
        <v>717</v>
      </c>
      <c r="C496" s="221">
        <v>235.23</v>
      </c>
      <c r="D496" s="221">
        <v>-1.3255999999999999</v>
      </c>
      <c r="E496" s="221" t="s">
        <v>620</v>
      </c>
      <c r="F496" s="221">
        <v>2.1850999999999998</v>
      </c>
      <c r="G496" s="221">
        <v>12.270899999999999</v>
      </c>
      <c r="H496" s="221">
        <v>9.1199999999999992</v>
      </c>
      <c r="I496" s="221">
        <v>-10.887600000000001</v>
      </c>
      <c r="J496" s="221">
        <v>-34.933100000000003</v>
      </c>
      <c r="K496" s="290">
        <v>67200000000</v>
      </c>
      <c r="L496" s="221" t="s">
        <v>621</v>
      </c>
      <c r="M496" s="221">
        <v>-78.882900000000006</v>
      </c>
      <c r="N496" s="221">
        <v>0</v>
      </c>
      <c r="O496" s="221" t="s">
        <v>618</v>
      </c>
      <c r="P496" s="221" t="s">
        <v>638</v>
      </c>
      <c r="Q496" s="221" t="s">
        <v>625</v>
      </c>
      <c r="R496" s="221" t="s">
        <v>1667</v>
      </c>
      <c r="S496" s="221" t="s">
        <v>1663</v>
      </c>
      <c r="T496" s="221">
        <v>2.1850999999999998</v>
      </c>
      <c r="U496" s="290">
        <v>292000000</v>
      </c>
      <c r="V496" s="290">
        <v>905000000000</v>
      </c>
      <c r="W496" s="221">
        <v>0</v>
      </c>
      <c r="X496" s="221">
        <v>1.135</v>
      </c>
      <c r="Y496" s="221" t="s">
        <v>623</v>
      </c>
      <c r="Z496" s="221" t="s">
        <v>626</v>
      </c>
    </row>
    <row r="497" spans="1:26" x14ac:dyDescent="0.25">
      <c r="A497" s="221" t="s">
        <v>718</v>
      </c>
      <c r="B497" s="221" t="s">
        <v>717</v>
      </c>
      <c r="C497" s="221">
        <v>346.51</v>
      </c>
      <c r="D497" s="221">
        <v>-1.0396000000000001</v>
      </c>
      <c r="E497" s="221" t="s">
        <v>620</v>
      </c>
      <c r="F497" s="221">
        <v>1.3306</v>
      </c>
      <c r="G497" s="221">
        <v>8.5183999999999997</v>
      </c>
      <c r="H497" s="221">
        <v>5.3318000000000003</v>
      </c>
      <c r="I497" s="221">
        <v>-9.1455000000000002</v>
      </c>
      <c r="J497" s="221">
        <v>-31.462900000000001</v>
      </c>
      <c r="K497" s="290">
        <v>146000000000</v>
      </c>
      <c r="L497" s="221" t="s">
        <v>621</v>
      </c>
      <c r="M497" s="221">
        <v>-64.060599999999994</v>
      </c>
      <c r="N497" s="221">
        <v>-63.087400000000002</v>
      </c>
      <c r="O497" s="221" t="s">
        <v>624</v>
      </c>
      <c r="P497" s="221" t="s">
        <v>651</v>
      </c>
      <c r="Q497" s="221" t="s">
        <v>630</v>
      </c>
      <c r="R497" s="221" t="s">
        <v>1667</v>
      </c>
      <c r="S497" s="221" t="s">
        <v>1663</v>
      </c>
      <c r="T497" s="221">
        <v>1.3306</v>
      </c>
      <c r="U497" s="290">
        <v>427000000</v>
      </c>
      <c r="V497" s="290">
        <v>905000000000</v>
      </c>
      <c r="W497" s="221">
        <v>0</v>
      </c>
      <c r="X497" s="221">
        <v>0.28939999999999999</v>
      </c>
      <c r="Y497" s="221" t="s">
        <v>622</v>
      </c>
      <c r="Z497" s="221" t="s">
        <v>622</v>
      </c>
    </row>
    <row r="498" spans="1:26" x14ac:dyDescent="0.25">
      <c r="A498" s="221" t="s">
        <v>1268</v>
      </c>
      <c r="B498" s="221" t="s">
        <v>717</v>
      </c>
      <c r="C498" s="221">
        <v>276.56099999999998</v>
      </c>
      <c r="D498" s="221">
        <v>-1.7228000000000001</v>
      </c>
      <c r="E498" s="221" t="s">
        <v>620</v>
      </c>
      <c r="F498" s="221">
        <v>4.7175000000000002</v>
      </c>
      <c r="G498" s="221">
        <v>18.912099999999999</v>
      </c>
      <c r="H498" s="221">
        <v>15.254899999999999</v>
      </c>
      <c r="I498" s="221">
        <v>-16.825299999999999</v>
      </c>
      <c r="J498" s="221">
        <v>-55.620899999999999</v>
      </c>
      <c r="K498" s="290">
        <v>179000000000</v>
      </c>
      <c r="L498" s="221" t="s">
        <v>621</v>
      </c>
      <c r="M498" s="221">
        <v>-72.127200000000002</v>
      </c>
      <c r="N498" s="221">
        <v>0</v>
      </c>
      <c r="O498" s="221" t="s">
        <v>618</v>
      </c>
      <c r="P498" s="221" t="s">
        <v>651</v>
      </c>
      <c r="Q498" s="221" t="s">
        <v>664</v>
      </c>
      <c r="R498" s="221" t="s">
        <v>1667</v>
      </c>
      <c r="S498" s="221" t="s">
        <v>2094</v>
      </c>
      <c r="T498" s="221">
        <v>4.7175000000000002</v>
      </c>
      <c r="U498" s="290">
        <v>678000000</v>
      </c>
      <c r="V498" s="290">
        <v>905000000000</v>
      </c>
      <c r="W498" s="221">
        <v>0</v>
      </c>
      <c r="X498" s="221">
        <v>-2.1095999999999999</v>
      </c>
      <c r="Y498" s="221" t="s">
        <v>625</v>
      </c>
      <c r="Z498" s="221" t="s">
        <v>626</v>
      </c>
    </row>
    <row r="499" spans="1:26" x14ac:dyDescent="0.25">
      <c r="A499" s="221" t="s">
        <v>1187</v>
      </c>
      <c r="B499" s="221" t="s">
        <v>717</v>
      </c>
      <c r="C499" s="221">
        <v>764.46</v>
      </c>
      <c r="D499" s="221">
        <v>0</v>
      </c>
      <c r="E499" s="221" t="s">
        <v>620</v>
      </c>
      <c r="F499" s="221">
        <v>1.0495000000000001</v>
      </c>
      <c r="G499" s="221">
        <v>10.410500000000001</v>
      </c>
      <c r="H499" s="221">
        <v>-2.1191</v>
      </c>
      <c r="I499" s="221">
        <v>-12.6441</v>
      </c>
      <c r="J499" s="221">
        <v>-14.5922</v>
      </c>
      <c r="K499" s="290">
        <v>588000000</v>
      </c>
      <c r="L499" s="221" t="s">
        <v>621</v>
      </c>
      <c r="M499" s="221">
        <v>-25.558</v>
      </c>
      <c r="N499" s="221">
        <v>0</v>
      </c>
      <c r="O499" s="221" t="s">
        <v>624</v>
      </c>
      <c r="P499" s="221" t="s">
        <v>2012</v>
      </c>
      <c r="Q499" s="221" t="s">
        <v>2012</v>
      </c>
      <c r="R499" s="221" t="s">
        <v>1665</v>
      </c>
      <c r="S499" s="221" t="s">
        <v>1663</v>
      </c>
      <c r="T499" s="221">
        <v>1.0495000000000001</v>
      </c>
      <c r="U499" s="221">
        <v>777201.2</v>
      </c>
      <c r="V499" s="290">
        <v>905000000000</v>
      </c>
      <c r="W499" s="221">
        <v>0</v>
      </c>
      <c r="X499" s="221">
        <v>0</v>
      </c>
      <c r="Y499" s="221" t="s">
        <v>2012</v>
      </c>
      <c r="Z499" s="221" t="s">
        <v>626</v>
      </c>
    </row>
    <row r="500" spans="1:26" x14ac:dyDescent="0.25">
      <c r="A500" s="221" t="s">
        <v>1253</v>
      </c>
      <c r="B500" s="221" t="s">
        <v>717</v>
      </c>
      <c r="C500" s="221">
        <v>485.87</v>
      </c>
      <c r="D500" s="221">
        <v>0</v>
      </c>
      <c r="E500" s="221" t="s">
        <v>620</v>
      </c>
      <c r="F500" s="221">
        <v>-2.0000000000000001E-4</v>
      </c>
      <c r="G500" s="221">
        <v>-50.426099999999998</v>
      </c>
      <c r="H500" s="221">
        <v>-50.440100000000001</v>
      </c>
      <c r="I500" s="221">
        <v>-51.041499999999999</v>
      </c>
      <c r="J500" s="221">
        <v>-50.0456</v>
      </c>
      <c r="K500" s="221">
        <v>25380142</v>
      </c>
      <c r="L500" s="221" t="s">
        <v>621</v>
      </c>
      <c r="M500" s="221">
        <v>-51.507399999999997</v>
      </c>
      <c r="N500" s="221">
        <v>0</v>
      </c>
      <c r="O500" s="221" t="s">
        <v>624</v>
      </c>
      <c r="P500" s="221" t="s">
        <v>2012</v>
      </c>
      <c r="Q500" s="221" t="s">
        <v>2012</v>
      </c>
      <c r="R500" s="221" t="s">
        <v>1662</v>
      </c>
      <c r="S500" s="221" t="s">
        <v>2094</v>
      </c>
      <c r="T500" s="221">
        <v>-2.0000000000000001E-4</v>
      </c>
      <c r="U500" s="221">
        <v>52236.39</v>
      </c>
      <c r="V500" s="290">
        <v>905000000000</v>
      </c>
      <c r="W500" s="221">
        <v>0</v>
      </c>
      <c r="X500" s="221">
        <v>0</v>
      </c>
      <c r="Y500" s="221" t="s">
        <v>2012</v>
      </c>
      <c r="Z500" s="221" t="s">
        <v>626</v>
      </c>
    </row>
    <row r="501" spans="1:26" x14ac:dyDescent="0.25">
      <c r="A501" s="221" t="s">
        <v>2532</v>
      </c>
      <c r="B501" s="221" t="s">
        <v>717</v>
      </c>
      <c r="C501" s="221">
        <v>56.083500000000001</v>
      </c>
      <c r="D501" s="221">
        <v>-8.9999999999999998E-4</v>
      </c>
      <c r="E501" s="221" t="s">
        <v>620</v>
      </c>
      <c r="F501" s="221">
        <v>-3.8957999999999999</v>
      </c>
      <c r="G501" s="221">
        <v>0</v>
      </c>
      <c r="H501" s="221">
        <v>0</v>
      </c>
      <c r="I501" s="221">
        <v>0</v>
      </c>
      <c r="J501" s="221">
        <v>0</v>
      </c>
      <c r="K501" s="221">
        <v>1276289</v>
      </c>
      <c r="L501" s="221" t="s">
        <v>621</v>
      </c>
      <c r="M501" s="221">
        <v>0</v>
      </c>
      <c r="N501" s="221">
        <v>0</v>
      </c>
      <c r="O501" s="221" t="s">
        <v>624</v>
      </c>
      <c r="P501" s="221" t="s">
        <v>626</v>
      </c>
      <c r="Q501" s="221" t="s">
        <v>626</v>
      </c>
      <c r="R501" s="221" t="s">
        <v>1667</v>
      </c>
      <c r="S501" s="221" t="s">
        <v>1671</v>
      </c>
      <c r="T501" s="221">
        <v>-3.8957999999999999</v>
      </c>
      <c r="U501" s="221">
        <v>21870.38</v>
      </c>
      <c r="V501" s="290">
        <v>905000000000</v>
      </c>
      <c r="W501" s="221">
        <v>0</v>
      </c>
      <c r="X501" s="221">
        <v>-2.0999999999999999E-3</v>
      </c>
      <c r="Y501" s="221" t="s">
        <v>626</v>
      </c>
      <c r="Z501" s="221" t="s">
        <v>626</v>
      </c>
    </row>
    <row r="502" spans="1:26" x14ac:dyDescent="0.25">
      <c r="A502" s="221" t="s">
        <v>1426</v>
      </c>
      <c r="B502" s="221" t="s">
        <v>1398</v>
      </c>
      <c r="C502" s="221">
        <v>834.90899999999999</v>
      </c>
      <c r="D502" s="221">
        <v>-2.0629</v>
      </c>
      <c r="E502" s="221" t="s">
        <v>620</v>
      </c>
      <c r="F502" s="221">
        <v>1.728</v>
      </c>
      <c r="G502" s="221">
        <v>12.152200000000001</v>
      </c>
      <c r="H502" s="221">
        <v>-6.5152000000000001</v>
      </c>
      <c r="I502" s="221">
        <v>-17.502700000000001</v>
      </c>
      <c r="J502" s="221">
        <v>-17.6402</v>
      </c>
      <c r="K502" s="290">
        <v>14200000000</v>
      </c>
      <c r="L502" s="221" t="s">
        <v>621</v>
      </c>
      <c r="M502" s="221">
        <v>-16.7895</v>
      </c>
      <c r="N502" s="221">
        <v>0</v>
      </c>
      <c r="O502" s="221" t="s">
        <v>624</v>
      </c>
      <c r="P502" s="221" t="s">
        <v>634</v>
      </c>
      <c r="Q502" s="221" t="s">
        <v>625</v>
      </c>
      <c r="R502" s="221" t="s">
        <v>1665</v>
      </c>
      <c r="S502" s="221" t="s">
        <v>2094</v>
      </c>
      <c r="T502" s="221">
        <v>1.728</v>
      </c>
      <c r="U502" s="221">
        <v>17288434</v>
      </c>
      <c r="V502" s="290">
        <v>37900000000</v>
      </c>
      <c r="W502" s="221">
        <v>0</v>
      </c>
      <c r="X502" s="221">
        <v>-1.9845999999999999</v>
      </c>
      <c r="Y502" s="221" t="s">
        <v>626</v>
      </c>
      <c r="Z502" s="221" t="s">
        <v>626</v>
      </c>
    </row>
    <row r="503" spans="1:26" x14ac:dyDescent="0.25">
      <c r="A503" s="221" t="s">
        <v>1397</v>
      </c>
      <c r="B503" s="221" t="s">
        <v>1398</v>
      </c>
      <c r="C503" s="221">
        <v>1707.962</v>
      </c>
      <c r="D503" s="221">
        <v>-0.23580000000000001</v>
      </c>
      <c r="E503" s="221" t="s">
        <v>620</v>
      </c>
      <c r="F503" s="221">
        <v>1.3121</v>
      </c>
      <c r="G503" s="221">
        <v>3.3203999999999998</v>
      </c>
      <c r="H503" s="221">
        <v>2.5425</v>
      </c>
      <c r="I503" s="221">
        <v>2.2974999999999999</v>
      </c>
      <c r="J503" s="221">
        <v>3.6322000000000001</v>
      </c>
      <c r="K503" s="290">
        <v>11600000000</v>
      </c>
      <c r="L503" s="221" t="s">
        <v>621</v>
      </c>
      <c r="M503" s="221">
        <v>24.075600000000001</v>
      </c>
      <c r="N503" s="221">
        <v>43.385199999999998</v>
      </c>
      <c r="O503" s="221" t="s">
        <v>624</v>
      </c>
      <c r="P503" s="221" t="s">
        <v>635</v>
      </c>
      <c r="Q503" s="221" t="s">
        <v>625</v>
      </c>
      <c r="R503" s="221" t="s">
        <v>1662</v>
      </c>
      <c r="S503" s="221" t="s">
        <v>2092</v>
      </c>
      <c r="T503" s="221">
        <v>1.3121</v>
      </c>
      <c r="U503" s="221">
        <v>6900479</v>
      </c>
      <c r="V503" s="290">
        <v>37900000000</v>
      </c>
      <c r="W503" s="221">
        <v>0</v>
      </c>
      <c r="X503" s="221">
        <v>-0.18329999999999999</v>
      </c>
      <c r="Y503" s="221" t="s">
        <v>627</v>
      </c>
      <c r="Z503" s="221" t="s">
        <v>630</v>
      </c>
    </row>
    <row r="504" spans="1:26" x14ac:dyDescent="0.25">
      <c r="A504" s="221" t="s">
        <v>1469</v>
      </c>
      <c r="B504" s="221" t="s">
        <v>1398</v>
      </c>
      <c r="C504" s="221">
        <v>1247.2090000000001</v>
      </c>
      <c r="D504" s="221">
        <v>3.5200000000000002E-2</v>
      </c>
      <c r="E504" s="221" t="s">
        <v>620</v>
      </c>
      <c r="F504" s="221">
        <v>1.4832000000000001</v>
      </c>
      <c r="G504" s="221">
        <v>2.8304</v>
      </c>
      <c r="H504" s="221">
        <v>4.6938000000000004</v>
      </c>
      <c r="I504" s="221">
        <v>5.9248000000000003</v>
      </c>
      <c r="J504" s="221">
        <v>8.7042999999999999</v>
      </c>
      <c r="K504" s="290">
        <v>12100000000</v>
      </c>
      <c r="L504" s="221" t="s">
        <v>621</v>
      </c>
      <c r="M504" s="221">
        <v>0</v>
      </c>
      <c r="N504" s="221">
        <v>0</v>
      </c>
      <c r="O504" s="221" t="s">
        <v>624</v>
      </c>
      <c r="P504" s="221" t="s">
        <v>651</v>
      </c>
      <c r="Q504" s="221" t="s">
        <v>627</v>
      </c>
      <c r="R504" s="221" t="s">
        <v>1662</v>
      </c>
      <c r="S504" s="221" t="s">
        <v>2094</v>
      </c>
      <c r="T504" s="221">
        <v>1.4832000000000001</v>
      </c>
      <c r="U504" s="221">
        <v>9828496</v>
      </c>
      <c r="V504" s="290">
        <v>37900000000</v>
      </c>
      <c r="W504" s="221">
        <v>0</v>
      </c>
      <c r="X504" s="221">
        <v>0.14580000000000001</v>
      </c>
      <c r="Y504" s="221" t="s">
        <v>626</v>
      </c>
      <c r="Z504" s="221" t="s">
        <v>626</v>
      </c>
    </row>
    <row r="505" spans="1:26" x14ac:dyDescent="0.25">
      <c r="A505" s="221" t="s">
        <v>15</v>
      </c>
      <c r="B505" s="221" t="s">
        <v>218</v>
      </c>
      <c r="C505" s="221">
        <v>4122.6419999999998</v>
      </c>
      <c r="D505" s="221">
        <v>-2.4664000000000001</v>
      </c>
      <c r="E505" s="221" t="s">
        <v>620</v>
      </c>
      <c r="F505" s="221">
        <v>2.6328</v>
      </c>
      <c r="G505" s="221">
        <v>13.904999999999999</v>
      </c>
      <c r="H505" s="221">
        <v>-4.3339999999999996</v>
      </c>
      <c r="I505" s="221">
        <v>-15.2538</v>
      </c>
      <c r="J505" s="221">
        <v>-18.014600000000002</v>
      </c>
      <c r="K505" s="290">
        <v>543000000000</v>
      </c>
      <c r="L505" s="221" t="s">
        <v>621</v>
      </c>
      <c r="M505" s="221">
        <v>-16.719200000000001</v>
      </c>
      <c r="N505" s="221">
        <v>6.7826000000000004</v>
      </c>
      <c r="O505" s="221" t="s">
        <v>624</v>
      </c>
      <c r="P505" s="221" t="s">
        <v>635</v>
      </c>
      <c r="Q505" s="221" t="s">
        <v>627</v>
      </c>
      <c r="R505" s="221" t="s">
        <v>1667</v>
      </c>
      <c r="S505" s="221" t="s">
        <v>1671</v>
      </c>
      <c r="T505" s="221">
        <v>2.6328</v>
      </c>
      <c r="U505" s="290">
        <v>135000000</v>
      </c>
      <c r="V505" s="290">
        <v>40400000000000</v>
      </c>
      <c r="W505" s="290">
        <v>153000000</v>
      </c>
      <c r="X505" s="221">
        <v>-1.3218000000000001</v>
      </c>
      <c r="Y505" s="221" t="s">
        <v>630</v>
      </c>
      <c r="Z505" s="221" t="s">
        <v>627</v>
      </c>
    </row>
    <row r="506" spans="1:26" x14ac:dyDescent="0.25">
      <c r="A506" s="221" t="s">
        <v>719</v>
      </c>
      <c r="B506" s="221" t="s">
        <v>218</v>
      </c>
      <c r="C506" s="221">
        <v>3804.29</v>
      </c>
      <c r="D506" s="221">
        <v>-2.6436000000000002</v>
      </c>
      <c r="E506" s="221" t="s">
        <v>620</v>
      </c>
      <c r="F506" s="221">
        <v>2.7898000000000001</v>
      </c>
      <c r="G506" s="221">
        <v>14.1363</v>
      </c>
      <c r="H506" s="221">
        <v>-4.3102</v>
      </c>
      <c r="I506" s="221">
        <v>-15.757300000000001</v>
      </c>
      <c r="J506" s="221">
        <v>-18.220199999999998</v>
      </c>
      <c r="K506" s="290">
        <v>321000000000</v>
      </c>
      <c r="L506" s="221" t="s">
        <v>621</v>
      </c>
      <c r="M506" s="221">
        <v>-22.950800000000001</v>
      </c>
      <c r="N506" s="221">
        <v>-1.0616000000000001</v>
      </c>
      <c r="O506" s="221" t="s">
        <v>624</v>
      </c>
      <c r="P506" s="221" t="s">
        <v>635</v>
      </c>
      <c r="Q506" s="221" t="s">
        <v>635</v>
      </c>
      <c r="R506" s="221" t="s">
        <v>1667</v>
      </c>
      <c r="S506" s="221" t="s">
        <v>1666</v>
      </c>
      <c r="T506" s="221">
        <v>2.7898000000000001</v>
      </c>
      <c r="U506" s="221">
        <v>86710529</v>
      </c>
      <c r="V506" s="290">
        <v>40400000000000</v>
      </c>
      <c r="W506" s="290">
        <v>153000000</v>
      </c>
      <c r="X506" s="221">
        <v>-1.327</v>
      </c>
      <c r="Y506" s="221" t="s">
        <v>635</v>
      </c>
      <c r="Z506" s="221" t="s">
        <v>630</v>
      </c>
    </row>
    <row r="507" spans="1:26" x14ac:dyDescent="0.25">
      <c r="A507" s="221" t="s">
        <v>2566</v>
      </c>
      <c r="B507" s="221" t="s">
        <v>708</v>
      </c>
      <c r="C507" s="221">
        <v>1314.81</v>
      </c>
      <c r="D507" s="221">
        <v>0</v>
      </c>
      <c r="E507" s="221" t="s">
        <v>620</v>
      </c>
      <c r="F507" s="221">
        <v>0.68459999999999999</v>
      </c>
      <c r="G507" s="221">
        <v>0</v>
      </c>
      <c r="H507" s="221">
        <v>0</v>
      </c>
      <c r="I507" s="221">
        <v>25.899899999999999</v>
      </c>
      <c r="J507" s="221">
        <v>27.369499999999999</v>
      </c>
      <c r="K507" s="290">
        <v>255000000000</v>
      </c>
      <c r="L507" s="221" t="s">
        <v>621</v>
      </c>
      <c r="M507" s="221">
        <v>0</v>
      </c>
      <c r="N507" s="221">
        <v>0</v>
      </c>
      <c r="O507" s="221" t="s">
        <v>624</v>
      </c>
      <c r="P507" s="221" t="s">
        <v>626</v>
      </c>
      <c r="Q507" s="221" t="s">
        <v>626</v>
      </c>
      <c r="R507" s="221" t="s">
        <v>1698</v>
      </c>
      <c r="S507" s="221" t="s">
        <v>1671</v>
      </c>
      <c r="T507" s="221">
        <v>0.68459999999999999</v>
      </c>
      <c r="U507" s="290">
        <v>195000000</v>
      </c>
      <c r="V507" s="290">
        <v>3630000000000</v>
      </c>
      <c r="W507" s="221">
        <v>14890216</v>
      </c>
      <c r="X507" s="221">
        <v>0</v>
      </c>
      <c r="Y507" s="221" t="s">
        <v>626</v>
      </c>
      <c r="Z507" s="221" t="s">
        <v>626</v>
      </c>
    </row>
    <row r="508" spans="1:26" x14ac:dyDescent="0.25">
      <c r="A508" s="221" t="s">
        <v>721</v>
      </c>
      <c r="B508" s="221" t="s">
        <v>722</v>
      </c>
      <c r="C508" s="221">
        <v>5090.8950000000004</v>
      </c>
      <c r="D508" s="221">
        <v>7.46E-2</v>
      </c>
      <c r="E508" s="221" t="s">
        <v>620</v>
      </c>
      <c r="F508" s="221">
        <v>0.85840000000000005</v>
      </c>
      <c r="G508" s="221">
        <v>4.4265999999999996</v>
      </c>
      <c r="H508" s="221">
        <v>4.0438000000000001</v>
      </c>
      <c r="I508" s="221">
        <v>6.4405000000000001</v>
      </c>
      <c r="J508" s="221">
        <v>10.0265</v>
      </c>
      <c r="K508" s="290">
        <v>664000000000</v>
      </c>
      <c r="L508" s="221" t="s">
        <v>621</v>
      </c>
      <c r="M508" s="221">
        <v>24.136900000000001</v>
      </c>
      <c r="N508" s="221">
        <v>60.676600000000001</v>
      </c>
      <c r="O508" s="221" t="s">
        <v>624</v>
      </c>
      <c r="P508" s="221" t="s">
        <v>632</v>
      </c>
      <c r="Q508" s="221" t="s">
        <v>632</v>
      </c>
      <c r="R508" s="221" t="s">
        <v>1662</v>
      </c>
      <c r="S508" s="221" t="s">
        <v>1672</v>
      </c>
      <c r="T508" s="221">
        <v>0.85840000000000005</v>
      </c>
      <c r="U508" s="290">
        <v>132000000</v>
      </c>
      <c r="V508" s="290">
        <v>10400000000000</v>
      </c>
      <c r="W508" s="221">
        <v>0</v>
      </c>
      <c r="X508" s="221">
        <v>-0.39219999999999999</v>
      </c>
      <c r="Y508" s="221" t="s">
        <v>632</v>
      </c>
      <c r="Z508" s="221" t="s">
        <v>637</v>
      </c>
    </row>
    <row r="509" spans="1:26" x14ac:dyDescent="0.25">
      <c r="A509" s="221" t="s">
        <v>723</v>
      </c>
      <c r="B509" s="221" t="s">
        <v>724</v>
      </c>
      <c r="C509" s="221">
        <v>4750.78</v>
      </c>
      <c r="D509" s="221">
        <v>4.2099999999999999E-2</v>
      </c>
      <c r="E509" s="221" t="s">
        <v>620</v>
      </c>
      <c r="F509" s="221">
        <v>0.64439999999999997</v>
      </c>
      <c r="G509" s="221">
        <v>1.8875</v>
      </c>
      <c r="H509" s="221">
        <v>3.4436</v>
      </c>
      <c r="I509" s="221">
        <v>4.9263000000000003</v>
      </c>
      <c r="J509" s="221">
        <v>7.7609000000000004</v>
      </c>
      <c r="K509" s="290">
        <v>168000000000</v>
      </c>
      <c r="L509" s="221" t="s">
        <v>621</v>
      </c>
      <c r="M509" s="221">
        <v>22.621300000000002</v>
      </c>
      <c r="N509" s="221">
        <v>45.352200000000003</v>
      </c>
      <c r="O509" s="221" t="s">
        <v>624</v>
      </c>
      <c r="P509" s="221" t="s">
        <v>632</v>
      </c>
      <c r="Q509" s="221" t="s">
        <v>627</v>
      </c>
      <c r="R509" s="221" t="s">
        <v>1662</v>
      </c>
      <c r="S509" s="221" t="s">
        <v>1666</v>
      </c>
      <c r="T509" s="221">
        <v>0.64439999999999997</v>
      </c>
      <c r="U509" s="221">
        <v>35613049</v>
      </c>
      <c r="V509" s="290">
        <v>231000000000</v>
      </c>
      <c r="W509" s="221">
        <v>0</v>
      </c>
      <c r="X509" s="221">
        <v>0.1172</v>
      </c>
      <c r="Y509" s="221" t="s">
        <v>632</v>
      </c>
      <c r="Z509" s="221" t="s">
        <v>632</v>
      </c>
    </row>
    <row r="510" spans="1:26" x14ac:dyDescent="0.25">
      <c r="A510" s="221" t="s">
        <v>725</v>
      </c>
      <c r="B510" s="221" t="s">
        <v>726</v>
      </c>
      <c r="C510" s="221">
        <v>6545.03</v>
      </c>
      <c r="D510" s="221">
        <v>-1.9448000000000001</v>
      </c>
      <c r="E510" s="221" t="s">
        <v>620</v>
      </c>
      <c r="F510" s="221">
        <v>1.6233</v>
      </c>
      <c r="G510" s="221">
        <v>16.497499999999999</v>
      </c>
      <c r="H510" s="221">
        <v>-14.9922</v>
      </c>
      <c r="I510" s="221">
        <v>-27.901399999999999</v>
      </c>
      <c r="J510" s="221">
        <v>-31.362400000000001</v>
      </c>
      <c r="K510" s="290">
        <v>15600000000</v>
      </c>
      <c r="L510" s="221" t="s">
        <v>621</v>
      </c>
      <c r="M510" s="221">
        <v>-31.6173</v>
      </c>
      <c r="N510" s="221">
        <v>-14.8629</v>
      </c>
      <c r="O510" s="221" t="s">
        <v>624</v>
      </c>
      <c r="P510" s="221" t="s">
        <v>634</v>
      </c>
      <c r="Q510" s="221" t="s">
        <v>623</v>
      </c>
      <c r="R510" s="221" t="s">
        <v>1667</v>
      </c>
      <c r="S510" s="221" t="s">
        <v>2091</v>
      </c>
      <c r="T510" s="221">
        <v>1.6233</v>
      </c>
      <c r="U510" s="221">
        <v>2420939</v>
      </c>
      <c r="V510" s="290">
        <v>1030000000000</v>
      </c>
      <c r="W510" s="221">
        <v>0</v>
      </c>
      <c r="X510" s="221">
        <v>-1.1226</v>
      </c>
      <c r="Y510" s="221" t="s">
        <v>623</v>
      </c>
      <c r="Z510" s="221" t="s">
        <v>623</v>
      </c>
    </row>
    <row r="511" spans="1:26" x14ac:dyDescent="0.25">
      <c r="A511" s="221" t="s">
        <v>727</v>
      </c>
      <c r="B511" s="221" t="s">
        <v>724</v>
      </c>
      <c r="C511" s="221">
        <v>2948</v>
      </c>
      <c r="D511" s="221">
        <v>4.4499999999999998E-2</v>
      </c>
      <c r="E511" s="221" t="s">
        <v>620</v>
      </c>
      <c r="F511" s="221">
        <v>0.66659999999999997</v>
      </c>
      <c r="G511" s="221">
        <v>1.8987000000000001</v>
      </c>
      <c r="H511" s="221">
        <v>3.3837999999999999</v>
      </c>
      <c r="I511" s="221">
        <v>4.6974999999999998</v>
      </c>
      <c r="J511" s="221">
        <v>7.6368</v>
      </c>
      <c r="K511" s="290">
        <v>33600000000</v>
      </c>
      <c r="L511" s="221" t="s">
        <v>621</v>
      </c>
      <c r="M511" s="221">
        <v>23.097999999999999</v>
      </c>
      <c r="N511" s="221">
        <v>46.333199999999998</v>
      </c>
      <c r="O511" s="221" t="s">
        <v>624</v>
      </c>
      <c r="P511" s="221" t="s">
        <v>632</v>
      </c>
      <c r="Q511" s="221" t="s">
        <v>627</v>
      </c>
      <c r="R511" s="221" t="s">
        <v>1662</v>
      </c>
      <c r="S511" s="221" t="s">
        <v>1666</v>
      </c>
      <c r="T511" s="221">
        <v>0.66659999999999997</v>
      </c>
      <c r="U511" s="221">
        <v>11487009</v>
      </c>
      <c r="V511" s="290">
        <v>231000000000</v>
      </c>
      <c r="W511" s="221">
        <v>0</v>
      </c>
      <c r="X511" s="221">
        <v>0.11509999999999999</v>
      </c>
      <c r="Y511" s="221" t="s">
        <v>632</v>
      </c>
      <c r="Z511" s="221" t="s">
        <v>632</v>
      </c>
    </row>
    <row r="512" spans="1:26" x14ac:dyDescent="0.25">
      <c r="A512" s="221" t="s">
        <v>1356</v>
      </c>
      <c r="B512" s="221" t="s">
        <v>720</v>
      </c>
      <c r="C512" s="221">
        <v>1218.4000000000001</v>
      </c>
      <c r="D512" s="221">
        <v>-4.5100000000000001E-2</v>
      </c>
      <c r="E512" s="221" t="s">
        <v>620</v>
      </c>
      <c r="F512" s="221">
        <v>0.94779999999999998</v>
      </c>
      <c r="G512" s="221">
        <v>3.097</v>
      </c>
      <c r="H512" s="221">
        <v>2.9384000000000001</v>
      </c>
      <c r="I512" s="221">
        <v>3.4981</v>
      </c>
      <c r="J512" s="221">
        <v>5.7419000000000002</v>
      </c>
      <c r="K512" s="290">
        <v>11200000000</v>
      </c>
      <c r="L512" s="221" t="s">
        <v>621</v>
      </c>
      <c r="M512" s="221">
        <v>19.704499999999999</v>
      </c>
      <c r="N512" s="221">
        <v>0</v>
      </c>
      <c r="O512" s="221" t="s">
        <v>624</v>
      </c>
      <c r="P512" s="221" t="s">
        <v>637</v>
      </c>
      <c r="Q512" s="221" t="s">
        <v>651</v>
      </c>
      <c r="R512" s="221" t="s">
        <v>1665</v>
      </c>
      <c r="S512" s="221" t="s">
        <v>1672</v>
      </c>
      <c r="T512" s="221">
        <v>0.94779999999999998</v>
      </c>
      <c r="U512" s="221">
        <v>9261172</v>
      </c>
      <c r="V512" s="290">
        <v>312000000000</v>
      </c>
      <c r="W512" s="221">
        <v>0</v>
      </c>
      <c r="X512" s="221">
        <v>-0.12620000000000001</v>
      </c>
      <c r="Y512" s="221" t="s">
        <v>637</v>
      </c>
      <c r="Z512" s="221" t="s">
        <v>626</v>
      </c>
    </row>
    <row r="513" spans="1:26" x14ac:dyDescent="0.25">
      <c r="A513" s="221" t="s">
        <v>2017</v>
      </c>
      <c r="B513" s="221" t="s">
        <v>720</v>
      </c>
      <c r="C513" s="221">
        <v>1049.07</v>
      </c>
      <c r="D513" s="221">
        <v>0</v>
      </c>
      <c r="E513" s="221" t="s">
        <v>620</v>
      </c>
      <c r="F513" s="221">
        <v>1.49</v>
      </c>
      <c r="G513" s="221">
        <v>0</v>
      </c>
      <c r="H513" s="221">
        <v>0</v>
      </c>
      <c r="I513" s="221">
        <v>0</v>
      </c>
      <c r="J513" s="221">
        <v>0.28999999999999998</v>
      </c>
      <c r="K513" s="290">
        <v>49200000000</v>
      </c>
      <c r="L513" s="221" t="s">
        <v>621</v>
      </c>
      <c r="M513" s="221">
        <v>0</v>
      </c>
      <c r="N513" s="221">
        <v>0</v>
      </c>
      <c r="O513" s="221" t="s">
        <v>624</v>
      </c>
      <c r="P513" s="221" t="s">
        <v>626</v>
      </c>
      <c r="Q513" s="221" t="s">
        <v>626</v>
      </c>
      <c r="R513" s="221" t="s">
        <v>1669</v>
      </c>
      <c r="S513" s="221" t="s">
        <v>1664</v>
      </c>
      <c r="T513" s="221">
        <v>0</v>
      </c>
      <c r="U513" s="221">
        <v>47580000</v>
      </c>
      <c r="V513" s="290">
        <v>312000000000</v>
      </c>
      <c r="W513" s="221">
        <v>0</v>
      </c>
      <c r="X513" s="221">
        <v>0</v>
      </c>
      <c r="Y513" s="221" t="s">
        <v>626</v>
      </c>
      <c r="Z513" s="221" t="s">
        <v>626</v>
      </c>
    </row>
    <row r="514" spans="1:26" x14ac:dyDescent="0.25">
      <c r="A514" s="221" t="s">
        <v>1470</v>
      </c>
      <c r="B514" s="221" t="s">
        <v>720</v>
      </c>
      <c r="C514" s="221">
        <v>1014.561</v>
      </c>
      <c r="D514" s="221">
        <v>0</v>
      </c>
      <c r="E514" s="221" t="s">
        <v>620</v>
      </c>
      <c r="F514" s="221">
        <v>0.25</v>
      </c>
      <c r="G514" s="221">
        <v>0</v>
      </c>
      <c r="H514" s="221">
        <v>0</v>
      </c>
      <c r="I514" s="221">
        <v>0</v>
      </c>
      <c r="J514" s="221">
        <v>0.76</v>
      </c>
      <c r="K514" s="290">
        <v>29900000000</v>
      </c>
      <c r="L514" s="221" t="s">
        <v>621</v>
      </c>
      <c r="M514" s="221">
        <v>0</v>
      </c>
      <c r="N514" s="221">
        <v>0</v>
      </c>
      <c r="O514" s="221" t="s">
        <v>624</v>
      </c>
      <c r="P514" s="221" t="s">
        <v>626</v>
      </c>
      <c r="Q514" s="221" t="s">
        <v>626</v>
      </c>
      <c r="R514" s="221" t="s">
        <v>1669</v>
      </c>
      <c r="S514" s="221" t="s">
        <v>1692</v>
      </c>
      <c r="T514" s="221">
        <v>0</v>
      </c>
      <c r="U514" s="221">
        <v>29560000</v>
      </c>
      <c r="V514" s="290">
        <v>312000000000</v>
      </c>
      <c r="W514" s="221">
        <v>0</v>
      </c>
      <c r="X514" s="221">
        <v>0</v>
      </c>
      <c r="Y514" s="221" t="s">
        <v>626</v>
      </c>
      <c r="Z514" s="221" t="s">
        <v>626</v>
      </c>
    </row>
    <row r="515" spans="1:26" x14ac:dyDescent="0.25">
      <c r="A515" s="221" t="s">
        <v>1694</v>
      </c>
      <c r="B515" s="221" t="s">
        <v>720</v>
      </c>
      <c r="C515" s="221">
        <v>1018.16</v>
      </c>
      <c r="D515" s="221">
        <v>0</v>
      </c>
      <c r="E515" s="221" t="s">
        <v>620</v>
      </c>
      <c r="F515" s="221">
        <v>0.5</v>
      </c>
      <c r="G515" s="221">
        <v>0</v>
      </c>
      <c r="H515" s="221">
        <v>0</v>
      </c>
      <c r="I515" s="221">
        <v>0</v>
      </c>
      <c r="J515" s="221">
        <v>1.06</v>
      </c>
      <c r="K515" s="290">
        <v>43100000000</v>
      </c>
      <c r="L515" s="221" t="s">
        <v>621</v>
      </c>
      <c r="M515" s="221">
        <v>0</v>
      </c>
      <c r="N515" s="221">
        <v>0</v>
      </c>
      <c r="O515" s="221" t="s">
        <v>624</v>
      </c>
      <c r="P515" s="221" t="s">
        <v>626</v>
      </c>
      <c r="Q515" s="221" t="s">
        <v>626</v>
      </c>
      <c r="R515" s="221" t="s">
        <v>1669</v>
      </c>
      <c r="S515" s="221" t="s">
        <v>1664</v>
      </c>
      <c r="T515" s="221">
        <v>0</v>
      </c>
      <c r="U515" s="221">
        <v>42560000</v>
      </c>
      <c r="V515" s="290">
        <v>312000000000</v>
      </c>
      <c r="W515" s="221">
        <v>0</v>
      </c>
      <c r="X515" s="221">
        <v>0</v>
      </c>
      <c r="Y515" s="221" t="s">
        <v>626</v>
      </c>
      <c r="Z515" s="221" t="s">
        <v>626</v>
      </c>
    </row>
    <row r="516" spans="1:26" x14ac:dyDescent="0.25">
      <c r="A516" s="221" t="s">
        <v>1633</v>
      </c>
      <c r="B516" s="221" t="s">
        <v>720</v>
      </c>
      <c r="C516" s="221">
        <v>966.97059999999999</v>
      </c>
      <c r="D516" s="221">
        <v>0</v>
      </c>
      <c r="E516" s="221" t="s">
        <v>620</v>
      </c>
      <c r="F516" s="221">
        <v>-1.48</v>
      </c>
      <c r="G516" s="221">
        <v>0</v>
      </c>
      <c r="H516" s="221">
        <v>0</v>
      </c>
      <c r="I516" s="221">
        <v>0</v>
      </c>
      <c r="J516" s="221">
        <v>-0.61</v>
      </c>
      <c r="K516" s="290">
        <v>58300000000</v>
      </c>
      <c r="L516" s="221" t="s">
        <v>621</v>
      </c>
      <c r="M516" s="221">
        <v>0</v>
      </c>
      <c r="N516" s="221">
        <v>0</v>
      </c>
      <c r="O516" s="221" t="s">
        <v>624</v>
      </c>
      <c r="P516" s="221" t="s">
        <v>626</v>
      </c>
      <c r="Q516" s="221" t="s">
        <v>626</v>
      </c>
      <c r="R516" s="221" t="s">
        <v>1669</v>
      </c>
      <c r="S516" s="221" t="s">
        <v>1692</v>
      </c>
      <c r="T516" s="221">
        <v>0</v>
      </c>
      <c r="U516" s="221">
        <v>59427780</v>
      </c>
      <c r="V516" s="290">
        <v>312000000000</v>
      </c>
      <c r="W516" s="221">
        <v>0</v>
      </c>
      <c r="X516" s="221">
        <v>0</v>
      </c>
      <c r="Y516" s="221" t="s">
        <v>626</v>
      </c>
      <c r="Z516" s="221" t="s">
        <v>626</v>
      </c>
    </row>
    <row r="517" spans="1:26" x14ac:dyDescent="0.25">
      <c r="A517" s="221" t="s">
        <v>1891</v>
      </c>
      <c r="B517" s="221" t="s">
        <v>720</v>
      </c>
      <c r="C517" s="221">
        <v>1040.8599999999999</v>
      </c>
      <c r="D517" s="221">
        <v>0</v>
      </c>
      <c r="E517" s="221" t="s">
        <v>620</v>
      </c>
      <c r="F517" s="221">
        <v>0.38</v>
      </c>
      <c r="G517" s="221">
        <v>0</v>
      </c>
      <c r="H517" s="221">
        <v>0</v>
      </c>
      <c r="I517" s="221">
        <v>0</v>
      </c>
      <c r="J517" s="221">
        <v>1.34</v>
      </c>
      <c r="K517" s="290">
        <v>13600000000</v>
      </c>
      <c r="L517" s="221" t="s">
        <v>621</v>
      </c>
      <c r="M517" s="221">
        <v>0</v>
      </c>
      <c r="N517" s="221">
        <v>0</v>
      </c>
      <c r="O517" s="221" t="s">
        <v>624</v>
      </c>
      <c r="P517" s="221" t="s">
        <v>626</v>
      </c>
      <c r="Q517" s="221" t="s">
        <v>626</v>
      </c>
      <c r="R517" s="221" t="s">
        <v>1669</v>
      </c>
      <c r="S517" s="221" t="s">
        <v>1675</v>
      </c>
      <c r="T517" s="221">
        <v>0</v>
      </c>
      <c r="U517" s="221">
        <v>13150000</v>
      </c>
      <c r="V517" s="290">
        <v>312000000000</v>
      </c>
      <c r="W517" s="221">
        <v>0</v>
      </c>
      <c r="X517" s="221">
        <v>0</v>
      </c>
      <c r="Y517" s="221" t="s">
        <v>626</v>
      </c>
      <c r="Z517" s="221" t="s">
        <v>626</v>
      </c>
    </row>
    <row r="518" spans="1:26" x14ac:dyDescent="0.25">
      <c r="A518" s="221" t="s">
        <v>1854</v>
      </c>
      <c r="B518" s="221" t="s">
        <v>720</v>
      </c>
      <c r="C518" s="221">
        <v>916.58</v>
      </c>
      <c r="D518" s="221">
        <v>-2.2930000000000001</v>
      </c>
      <c r="E518" s="221" t="s">
        <v>620</v>
      </c>
      <c r="F518" s="221">
        <v>3.0072999999999999</v>
      </c>
      <c r="G518" s="221">
        <v>15.225</v>
      </c>
      <c r="H518" s="221">
        <v>-2.0998999999999999</v>
      </c>
      <c r="I518" s="221">
        <v>-12.284800000000001</v>
      </c>
      <c r="J518" s="221">
        <v>-13.133599999999999</v>
      </c>
      <c r="K518" s="290">
        <v>9020000000</v>
      </c>
      <c r="L518" s="221" t="s">
        <v>621</v>
      </c>
      <c r="M518" s="221">
        <v>0</v>
      </c>
      <c r="N518" s="221">
        <v>0</v>
      </c>
      <c r="O518" s="221" t="s">
        <v>624</v>
      </c>
      <c r="P518" s="221" t="s">
        <v>2012</v>
      </c>
      <c r="Q518" s="221" t="s">
        <v>2012</v>
      </c>
      <c r="R518" s="221" t="s">
        <v>1667</v>
      </c>
      <c r="S518" s="221" t="s">
        <v>1672</v>
      </c>
      <c r="T518" s="221">
        <v>3.0072999999999999</v>
      </c>
      <c r="U518" s="221">
        <v>10137699</v>
      </c>
      <c r="V518" s="290">
        <v>312000000000</v>
      </c>
      <c r="W518" s="221">
        <v>0</v>
      </c>
      <c r="X518" s="221">
        <v>-0.8427</v>
      </c>
      <c r="Y518" s="221" t="s">
        <v>626</v>
      </c>
      <c r="Z518" s="221" t="s">
        <v>626</v>
      </c>
    </row>
    <row r="519" spans="1:26" x14ac:dyDescent="0.25">
      <c r="A519" s="221" t="s">
        <v>2394</v>
      </c>
      <c r="B519" s="221" t="s">
        <v>720</v>
      </c>
      <c r="C519" s="221">
        <v>1337.23</v>
      </c>
      <c r="D519" s="221">
        <v>4.8599999999999997E-2</v>
      </c>
      <c r="E519" s="221" t="s">
        <v>620</v>
      </c>
      <c r="F519" s="221">
        <v>0.43940000000000001</v>
      </c>
      <c r="G519" s="221">
        <v>1.3107</v>
      </c>
      <c r="H519" s="221">
        <v>2.6183999999999998</v>
      </c>
      <c r="I519" s="221">
        <v>3.5745</v>
      </c>
      <c r="J519" s="221">
        <v>5.694</v>
      </c>
      <c r="K519" s="290">
        <v>97800000000</v>
      </c>
      <c r="L519" s="221" t="s">
        <v>621</v>
      </c>
      <c r="M519" s="221">
        <v>17.944400000000002</v>
      </c>
      <c r="N519" s="221">
        <v>0</v>
      </c>
      <c r="O519" s="221" t="s">
        <v>624</v>
      </c>
      <c r="P519" s="221" t="s">
        <v>630</v>
      </c>
      <c r="Q519" s="221" t="s">
        <v>632</v>
      </c>
      <c r="R519" s="221" t="s">
        <v>1668</v>
      </c>
      <c r="S519" s="221" t="s">
        <v>1675</v>
      </c>
      <c r="T519" s="221">
        <v>0.43940000000000001</v>
      </c>
      <c r="U519" s="221">
        <v>73464323</v>
      </c>
      <c r="V519" s="290">
        <v>312000000000</v>
      </c>
      <c r="W519" s="221">
        <v>0</v>
      </c>
      <c r="X519" s="221">
        <v>5.6899999999999999E-2</v>
      </c>
      <c r="Y519" s="221" t="s">
        <v>632</v>
      </c>
      <c r="Z519" s="221" t="s">
        <v>626</v>
      </c>
    </row>
    <row r="520" spans="1:26" x14ac:dyDescent="0.25">
      <c r="A520" s="221" t="s">
        <v>728</v>
      </c>
      <c r="B520" s="221" t="s">
        <v>729</v>
      </c>
      <c r="C520" s="221">
        <v>1.815293</v>
      </c>
      <c r="D520" s="221">
        <v>2.46E-2</v>
      </c>
      <c r="E520" s="221" t="s">
        <v>636</v>
      </c>
      <c r="F520" s="221">
        <v>0.26290000000000002</v>
      </c>
      <c r="G520" s="221">
        <v>0.7722</v>
      </c>
      <c r="H520" s="221">
        <v>1.4776</v>
      </c>
      <c r="I520" s="221">
        <v>1.9468000000000001</v>
      </c>
      <c r="J520" s="221">
        <v>2.9142000000000001</v>
      </c>
      <c r="K520" s="221">
        <v>94439176</v>
      </c>
      <c r="L520" s="221" t="s">
        <v>621</v>
      </c>
      <c r="M520" s="221">
        <v>8.5512999999999995</v>
      </c>
      <c r="N520" s="221">
        <v>15.007300000000001</v>
      </c>
      <c r="O520" s="221" t="s">
        <v>624</v>
      </c>
      <c r="P520" s="221" t="s">
        <v>635</v>
      </c>
      <c r="Q520" s="221" t="s">
        <v>635</v>
      </c>
      <c r="R520" s="221" t="s">
        <v>1662</v>
      </c>
      <c r="S520" s="221" t="s">
        <v>1675</v>
      </c>
      <c r="T520" s="221">
        <v>0.26290000000000002</v>
      </c>
      <c r="U520" s="221">
        <v>52160973</v>
      </c>
      <c r="V520" s="290">
        <v>27300000000000</v>
      </c>
      <c r="W520" s="221">
        <v>97010639</v>
      </c>
      <c r="X520" s="221">
        <v>5.7500000000000002E-2</v>
      </c>
      <c r="Y520" s="221" t="s">
        <v>635</v>
      </c>
      <c r="Z520" s="221" t="s">
        <v>627</v>
      </c>
    </row>
    <row r="521" spans="1:26" x14ac:dyDescent="0.25">
      <c r="A521" s="221" t="s">
        <v>730</v>
      </c>
      <c r="B521" s="221" t="s">
        <v>729</v>
      </c>
      <c r="C521" s="221">
        <v>4432.6480000000001</v>
      </c>
      <c r="D521" s="221">
        <v>5.7500000000000002E-2</v>
      </c>
      <c r="E521" s="221" t="s">
        <v>620</v>
      </c>
      <c r="F521" s="221">
        <v>-0.27439999999999998</v>
      </c>
      <c r="G521" s="221">
        <v>2.4165000000000001</v>
      </c>
      <c r="H521" s="221">
        <v>4.1515000000000004</v>
      </c>
      <c r="I521" s="221">
        <v>5.3636999999999997</v>
      </c>
      <c r="J521" s="221">
        <v>7.8939000000000004</v>
      </c>
      <c r="K521" s="290">
        <v>218000000000</v>
      </c>
      <c r="L521" s="221" t="s">
        <v>621</v>
      </c>
      <c r="M521" s="221">
        <v>24.230399999999999</v>
      </c>
      <c r="N521" s="221">
        <v>42.969900000000003</v>
      </c>
      <c r="O521" s="221" t="s">
        <v>624</v>
      </c>
      <c r="P521" s="221" t="s">
        <v>626</v>
      </c>
      <c r="Q521" s="221" t="s">
        <v>626</v>
      </c>
      <c r="R521" s="221" t="s">
        <v>1665</v>
      </c>
      <c r="S521" s="221" t="s">
        <v>1671</v>
      </c>
      <c r="T521" s="221">
        <v>-0.27439999999999998</v>
      </c>
      <c r="U521" s="221">
        <v>49081522</v>
      </c>
      <c r="V521" s="290">
        <v>27300000000000</v>
      </c>
      <c r="W521" s="221">
        <v>97010639</v>
      </c>
      <c r="X521" s="221">
        <v>0.13400000000000001</v>
      </c>
      <c r="Y521" s="221" t="s">
        <v>626</v>
      </c>
      <c r="Z521" s="221" t="s">
        <v>626</v>
      </c>
    </row>
    <row r="522" spans="1:26" x14ac:dyDescent="0.25">
      <c r="A522" s="221" t="s">
        <v>731</v>
      </c>
      <c r="B522" s="221" t="s">
        <v>729</v>
      </c>
      <c r="C522" s="221">
        <v>3853.7420000000002</v>
      </c>
      <c r="D522" s="221">
        <v>-2.7799999999999998E-2</v>
      </c>
      <c r="E522" s="221" t="s">
        <v>620</v>
      </c>
      <c r="F522" s="221">
        <v>0.78939999999999999</v>
      </c>
      <c r="G522" s="221">
        <v>3.0571000000000002</v>
      </c>
      <c r="H522" s="221">
        <v>4.8559000000000001</v>
      </c>
      <c r="I522" s="221">
        <v>6.0666000000000002</v>
      </c>
      <c r="J522" s="221">
        <v>8.5768000000000004</v>
      </c>
      <c r="K522" s="290">
        <v>10200000000</v>
      </c>
      <c r="L522" s="221" t="s">
        <v>621</v>
      </c>
      <c r="M522" s="221">
        <v>23.082899999999999</v>
      </c>
      <c r="N522" s="221">
        <v>38.851199999999999</v>
      </c>
      <c r="O522" s="221" t="s">
        <v>624</v>
      </c>
      <c r="P522" s="221" t="s">
        <v>651</v>
      </c>
      <c r="Q522" s="221" t="s">
        <v>627</v>
      </c>
      <c r="R522" s="221" t="s">
        <v>1662</v>
      </c>
      <c r="S522" s="221" t="s">
        <v>1671</v>
      </c>
      <c r="T522" s="221">
        <v>0.78939999999999999</v>
      </c>
      <c r="U522" s="221">
        <v>2669981</v>
      </c>
      <c r="V522" s="290">
        <v>27300000000000</v>
      </c>
      <c r="W522" s="221">
        <v>97010639</v>
      </c>
      <c r="X522" s="221">
        <v>-3.6600000000000001E-2</v>
      </c>
      <c r="Y522" s="221" t="s">
        <v>632</v>
      </c>
      <c r="Z522" s="221" t="s">
        <v>630</v>
      </c>
    </row>
    <row r="523" spans="1:26" x14ac:dyDescent="0.25">
      <c r="A523" s="221" t="s">
        <v>732</v>
      </c>
      <c r="B523" s="221" t="s">
        <v>729</v>
      </c>
      <c r="C523" s="221">
        <v>1393.4480000000001</v>
      </c>
      <c r="D523" s="221">
        <v>4.87E-2</v>
      </c>
      <c r="E523" s="221" t="s">
        <v>620</v>
      </c>
      <c r="F523" s="221">
        <v>1.2605</v>
      </c>
      <c r="G523" s="221">
        <v>2.3271000000000002</v>
      </c>
      <c r="H523" s="221">
        <v>3.9055</v>
      </c>
      <c r="I523" s="221">
        <v>4.7637999999999998</v>
      </c>
      <c r="J523" s="221">
        <v>6.5297999999999998</v>
      </c>
      <c r="K523" s="290">
        <v>11300000000</v>
      </c>
      <c r="L523" s="221" t="s">
        <v>621</v>
      </c>
      <c r="M523" s="221">
        <v>16.981400000000001</v>
      </c>
      <c r="N523" s="221">
        <v>25.7729</v>
      </c>
      <c r="O523" s="221" t="s">
        <v>624</v>
      </c>
      <c r="P523" s="221" t="s">
        <v>627</v>
      </c>
      <c r="Q523" s="221" t="s">
        <v>630</v>
      </c>
      <c r="R523" s="221" t="s">
        <v>1668</v>
      </c>
      <c r="S523" s="221" t="s">
        <v>1671</v>
      </c>
      <c r="T523" s="221">
        <v>1.2605</v>
      </c>
      <c r="U523" s="221">
        <v>8211952</v>
      </c>
      <c r="V523" s="290">
        <v>27300000000000</v>
      </c>
      <c r="W523" s="221">
        <v>97010639</v>
      </c>
      <c r="X523" s="221">
        <v>-0.182</v>
      </c>
      <c r="Y523" s="221" t="s">
        <v>625</v>
      </c>
      <c r="Z523" s="221" t="s">
        <v>623</v>
      </c>
    </row>
    <row r="524" spans="1:26" x14ac:dyDescent="0.25">
      <c r="A524" s="221" t="s">
        <v>733</v>
      </c>
      <c r="B524" s="221" t="s">
        <v>729</v>
      </c>
      <c r="C524" s="221">
        <v>1457.2170000000001</v>
      </c>
      <c r="D524" s="221">
        <v>4.7199999999999999E-2</v>
      </c>
      <c r="E524" s="221" t="s">
        <v>620</v>
      </c>
      <c r="F524" s="221">
        <v>0.46260000000000001</v>
      </c>
      <c r="G524" s="221">
        <v>0.94499999999999995</v>
      </c>
      <c r="H524" s="221">
        <v>2.3176000000000001</v>
      </c>
      <c r="I524" s="221">
        <v>3.2616000000000001</v>
      </c>
      <c r="J524" s="221">
        <v>5.2148000000000003</v>
      </c>
      <c r="K524" s="290">
        <v>55300000000</v>
      </c>
      <c r="L524" s="221" t="s">
        <v>621</v>
      </c>
      <c r="M524" s="221">
        <v>16.189299999999999</v>
      </c>
      <c r="N524" s="221">
        <v>28.0457</v>
      </c>
      <c r="O524" s="221" t="s">
        <v>624</v>
      </c>
      <c r="P524" s="221" t="s">
        <v>635</v>
      </c>
      <c r="Q524" s="221" t="s">
        <v>635</v>
      </c>
      <c r="R524" s="221" t="s">
        <v>1668</v>
      </c>
      <c r="S524" s="221" t="s">
        <v>1671</v>
      </c>
      <c r="T524" s="221">
        <v>0.46260000000000001</v>
      </c>
      <c r="U524" s="221">
        <v>38114975</v>
      </c>
      <c r="V524" s="290">
        <v>27300000000000</v>
      </c>
      <c r="W524" s="221">
        <v>97010639</v>
      </c>
      <c r="X524" s="221">
        <v>0.1085</v>
      </c>
      <c r="Y524" s="221" t="s">
        <v>635</v>
      </c>
      <c r="Z524" s="221" t="s">
        <v>625</v>
      </c>
    </row>
    <row r="525" spans="1:26" x14ac:dyDescent="0.25">
      <c r="A525" s="221" t="s">
        <v>734</v>
      </c>
      <c r="B525" s="221" t="s">
        <v>729</v>
      </c>
      <c r="C525" s="221">
        <v>3780.2759999999998</v>
      </c>
      <c r="D525" s="221">
        <v>4.7600000000000003E-2</v>
      </c>
      <c r="E525" s="221" t="s">
        <v>620</v>
      </c>
      <c r="F525" s="221">
        <v>0.6532</v>
      </c>
      <c r="G525" s="221">
        <v>3.7831999999999999</v>
      </c>
      <c r="H525" s="221">
        <v>5.5406000000000004</v>
      </c>
      <c r="I525" s="221">
        <v>6.7584</v>
      </c>
      <c r="J525" s="221">
        <v>9.2847000000000008</v>
      </c>
      <c r="K525" s="290">
        <v>6290000000000</v>
      </c>
      <c r="L525" s="221" t="s">
        <v>621</v>
      </c>
      <c r="M525" s="221">
        <v>24.981000000000002</v>
      </c>
      <c r="N525" s="221">
        <v>43.38</v>
      </c>
      <c r="O525" s="221" t="s">
        <v>624</v>
      </c>
      <c r="P525" s="221" t="s">
        <v>651</v>
      </c>
      <c r="Q525" s="221" t="s">
        <v>632</v>
      </c>
      <c r="R525" s="221" t="s">
        <v>1662</v>
      </c>
      <c r="S525" s="221" t="s">
        <v>1671</v>
      </c>
      <c r="T525" s="221">
        <v>0.6532</v>
      </c>
      <c r="U525" s="290">
        <v>1680000000</v>
      </c>
      <c r="V525" s="290">
        <v>27300000000000</v>
      </c>
      <c r="W525" s="221">
        <v>97010639</v>
      </c>
      <c r="X525" s="221">
        <v>0.1125</v>
      </c>
      <c r="Y525" s="221" t="s">
        <v>651</v>
      </c>
      <c r="Z525" s="221" t="s">
        <v>632</v>
      </c>
    </row>
    <row r="526" spans="1:26" x14ac:dyDescent="0.25">
      <c r="A526" s="221" t="s">
        <v>735</v>
      </c>
      <c r="B526" s="221" t="s">
        <v>226</v>
      </c>
      <c r="C526" s="221">
        <v>3429.11</v>
      </c>
      <c r="D526" s="221">
        <v>-1.3620000000000001</v>
      </c>
      <c r="E526" s="221" t="s">
        <v>620</v>
      </c>
      <c r="F526" s="221">
        <v>1.351</v>
      </c>
      <c r="G526" s="221">
        <v>7.2169999999999996</v>
      </c>
      <c r="H526" s="221">
        <v>-2.7677</v>
      </c>
      <c r="I526" s="221">
        <v>-8.5206999999999997</v>
      </c>
      <c r="J526" s="221">
        <v>-10.2569</v>
      </c>
      <c r="K526" s="290">
        <v>36100000000</v>
      </c>
      <c r="L526" s="221" t="s">
        <v>621</v>
      </c>
      <c r="M526" s="221">
        <v>-11.435499999999999</v>
      </c>
      <c r="N526" s="221">
        <v>8.5385000000000009</v>
      </c>
      <c r="O526" s="221" t="s">
        <v>624</v>
      </c>
      <c r="P526" s="221" t="s">
        <v>627</v>
      </c>
      <c r="Q526" s="221" t="s">
        <v>630</v>
      </c>
      <c r="R526" s="221" t="s">
        <v>1665</v>
      </c>
      <c r="S526" s="221" t="s">
        <v>1666</v>
      </c>
      <c r="T526" s="221">
        <v>1.351</v>
      </c>
      <c r="U526" s="221">
        <v>10677704</v>
      </c>
      <c r="V526" s="290">
        <v>24900000000000</v>
      </c>
      <c r="W526" s="221">
        <v>42026544</v>
      </c>
      <c r="X526" s="221">
        <v>-0.79100000000000004</v>
      </c>
      <c r="Y526" s="221" t="s">
        <v>625</v>
      </c>
      <c r="Z526" s="221" t="s">
        <v>630</v>
      </c>
    </row>
    <row r="527" spans="1:26" x14ac:dyDescent="0.25">
      <c r="A527" s="221" t="s">
        <v>2106</v>
      </c>
      <c r="B527" s="221" t="s">
        <v>226</v>
      </c>
      <c r="C527" s="221">
        <v>1034.8910000000001</v>
      </c>
      <c r="D527" s="221">
        <v>-0.1135</v>
      </c>
      <c r="E527" s="221" t="s">
        <v>620</v>
      </c>
      <c r="F527" s="221">
        <v>0.3201</v>
      </c>
      <c r="G527" s="221">
        <v>2.0234999999999999</v>
      </c>
      <c r="H527" s="221">
        <v>1.6994</v>
      </c>
      <c r="I527" s="221">
        <v>2.0602999999999998</v>
      </c>
      <c r="J527" s="221">
        <v>3.0836999999999999</v>
      </c>
      <c r="K527" s="290">
        <v>19400000000</v>
      </c>
      <c r="L527" s="221" t="s">
        <v>621</v>
      </c>
      <c r="M527" s="221">
        <v>0</v>
      </c>
      <c r="N527" s="221">
        <v>0</v>
      </c>
      <c r="O527" s="221" t="s">
        <v>624</v>
      </c>
      <c r="P527" s="221" t="s">
        <v>651</v>
      </c>
      <c r="Q527" s="221" t="s">
        <v>637</v>
      </c>
      <c r="R527" s="221" t="s">
        <v>1665</v>
      </c>
      <c r="S527" s="221" t="s">
        <v>1666</v>
      </c>
      <c r="T527" s="221">
        <v>0.3201</v>
      </c>
      <c r="U527" s="221">
        <v>18774105</v>
      </c>
      <c r="V527" s="290">
        <v>24900000000000</v>
      </c>
      <c r="W527" s="221">
        <v>42026544</v>
      </c>
      <c r="X527" s="221">
        <v>-0.26350000000000001</v>
      </c>
      <c r="Y527" s="221" t="s">
        <v>626</v>
      </c>
      <c r="Z527" s="221" t="s">
        <v>626</v>
      </c>
    </row>
    <row r="528" spans="1:26" x14ac:dyDescent="0.25">
      <c r="A528" s="221" t="s">
        <v>1962</v>
      </c>
      <c r="B528" s="221" t="s">
        <v>226</v>
      </c>
      <c r="C528" s="221">
        <v>1125.8820000000001</v>
      </c>
      <c r="D528" s="221">
        <v>9.5100000000000004E-2</v>
      </c>
      <c r="E528" s="221" t="s">
        <v>620</v>
      </c>
      <c r="F528" s="221">
        <v>0.30370000000000003</v>
      </c>
      <c r="G528" s="221">
        <v>4.3800999999999997</v>
      </c>
      <c r="H528" s="221">
        <v>2.0613999999999999</v>
      </c>
      <c r="I528" s="221">
        <v>3.4241000000000001</v>
      </c>
      <c r="J528" s="221">
        <v>6.4318</v>
      </c>
      <c r="K528" s="290">
        <v>224000000000</v>
      </c>
      <c r="L528" s="221" t="s">
        <v>621</v>
      </c>
      <c r="M528" s="221">
        <v>0</v>
      </c>
      <c r="N528" s="221">
        <v>0</v>
      </c>
      <c r="O528" s="221" t="s">
        <v>624</v>
      </c>
      <c r="P528" s="221" t="s">
        <v>625</v>
      </c>
      <c r="Q528" s="221" t="s">
        <v>635</v>
      </c>
      <c r="R528" s="221" t="s">
        <v>1662</v>
      </c>
      <c r="S528" s="221" t="s">
        <v>1666</v>
      </c>
      <c r="T528" s="221">
        <v>0.30370000000000003</v>
      </c>
      <c r="U528" s="290">
        <v>200000000</v>
      </c>
      <c r="V528" s="290">
        <v>24900000000000</v>
      </c>
      <c r="W528" s="221">
        <v>42026544</v>
      </c>
      <c r="X528" s="221">
        <v>-0.71120000000000005</v>
      </c>
      <c r="Y528" s="221" t="s">
        <v>626</v>
      </c>
      <c r="Z528" s="221" t="s">
        <v>626</v>
      </c>
    </row>
    <row r="529" spans="1:26" x14ac:dyDescent="0.25">
      <c r="A529" s="221" t="s">
        <v>1695</v>
      </c>
      <c r="B529" s="221" t="s">
        <v>226</v>
      </c>
      <c r="C529" s="221">
        <v>409.0299</v>
      </c>
      <c r="D529" s="221">
        <v>-2.3498999999999999</v>
      </c>
      <c r="E529" s="221" t="s">
        <v>620</v>
      </c>
      <c r="F529" s="221">
        <v>3.1364000000000001</v>
      </c>
      <c r="G529" s="221">
        <v>15.2333</v>
      </c>
      <c r="H529" s="221">
        <v>-6.0777000000000001</v>
      </c>
      <c r="I529" s="221">
        <v>-18.850999999999999</v>
      </c>
      <c r="J529" s="221">
        <v>-19.018799999999999</v>
      </c>
      <c r="K529" s="290">
        <v>471000000000</v>
      </c>
      <c r="L529" s="221" t="s">
        <v>621</v>
      </c>
      <c r="M529" s="221">
        <v>0</v>
      </c>
      <c r="N529" s="221">
        <v>0</v>
      </c>
      <c r="O529" s="221" t="s">
        <v>624</v>
      </c>
      <c r="P529" s="221" t="s">
        <v>626</v>
      </c>
      <c r="Q529" s="221" t="s">
        <v>626</v>
      </c>
      <c r="R529" s="221" t="s">
        <v>1670</v>
      </c>
      <c r="S529" s="221" t="s">
        <v>1672</v>
      </c>
      <c r="T529" s="221">
        <v>3.1364000000000001</v>
      </c>
      <c r="U529" s="290">
        <v>1190000000</v>
      </c>
      <c r="V529" s="290">
        <v>24900000000000</v>
      </c>
      <c r="W529" s="221">
        <v>42026544</v>
      </c>
      <c r="X529" s="221">
        <v>-0.89039999999999997</v>
      </c>
      <c r="Y529" s="221" t="s">
        <v>626</v>
      </c>
      <c r="Z529" s="221" t="s">
        <v>626</v>
      </c>
    </row>
    <row r="530" spans="1:26" x14ac:dyDescent="0.25">
      <c r="A530" s="221" t="s">
        <v>736</v>
      </c>
      <c r="B530" s="221" t="s">
        <v>226</v>
      </c>
      <c r="C530" s="221">
        <v>1489.165</v>
      </c>
      <c r="D530" s="221">
        <v>1.6199999999999999E-2</v>
      </c>
      <c r="E530" s="221" t="s">
        <v>620</v>
      </c>
      <c r="F530" s="221">
        <v>0.30890000000000001</v>
      </c>
      <c r="G530" s="221">
        <v>0.89239999999999997</v>
      </c>
      <c r="H530" s="221">
        <v>1.9331</v>
      </c>
      <c r="I530" s="221">
        <v>2.6919</v>
      </c>
      <c r="J530" s="221">
        <v>4.3255999999999997</v>
      </c>
      <c r="K530" s="290">
        <v>524000000000</v>
      </c>
      <c r="L530" s="221" t="s">
        <v>621</v>
      </c>
      <c r="M530" s="221">
        <v>13.6341</v>
      </c>
      <c r="N530" s="221">
        <v>27.9406</v>
      </c>
      <c r="O530" s="221" t="s">
        <v>624</v>
      </c>
      <c r="P530" s="221" t="s">
        <v>625</v>
      </c>
      <c r="Q530" s="221" t="s">
        <v>622</v>
      </c>
      <c r="R530" s="221" t="s">
        <v>1668</v>
      </c>
      <c r="S530" s="221" t="s">
        <v>1672</v>
      </c>
      <c r="T530" s="221">
        <v>0.30890000000000001</v>
      </c>
      <c r="U530" s="290">
        <v>353000000</v>
      </c>
      <c r="V530" s="290">
        <v>24900000000000</v>
      </c>
      <c r="W530" s="221">
        <v>42026544</v>
      </c>
      <c r="X530" s="221">
        <v>6.7100000000000007E-2</v>
      </c>
      <c r="Y530" s="221" t="s">
        <v>623</v>
      </c>
      <c r="Z530" s="221" t="s">
        <v>635</v>
      </c>
    </row>
    <row r="531" spans="1:26" x14ac:dyDescent="0.25">
      <c r="A531" s="221" t="s">
        <v>737</v>
      </c>
      <c r="B531" s="221" t="s">
        <v>226</v>
      </c>
      <c r="C531" s="221">
        <v>868.58810000000005</v>
      </c>
      <c r="D531" s="221">
        <v>-1.4E-3</v>
      </c>
      <c r="E531" s="221" t="s">
        <v>620</v>
      </c>
      <c r="F531" s="221">
        <v>-24.553699999999999</v>
      </c>
      <c r="G531" s="221">
        <v>-43.168599999999998</v>
      </c>
      <c r="H531" s="221">
        <v>-39.514099999999999</v>
      </c>
      <c r="I531" s="221">
        <v>-38.992199999999997</v>
      </c>
      <c r="J531" s="221">
        <v>-37.866799999999998</v>
      </c>
      <c r="K531" s="221">
        <v>80006.53</v>
      </c>
      <c r="L531" s="221" t="s">
        <v>621</v>
      </c>
      <c r="M531" s="221">
        <v>-30.986999999999998</v>
      </c>
      <c r="N531" s="221">
        <v>-22.6691</v>
      </c>
      <c r="O531" s="221" t="s">
        <v>624</v>
      </c>
      <c r="P531" s="221" t="s">
        <v>2012</v>
      </c>
      <c r="Q531" s="221" t="s">
        <v>2012</v>
      </c>
      <c r="R531" s="221" t="s">
        <v>1668</v>
      </c>
      <c r="S531" s="221" t="s">
        <v>1672</v>
      </c>
      <c r="T531" s="221">
        <v>-24.553699999999999</v>
      </c>
      <c r="U531" s="221">
        <v>69.489999999999995</v>
      </c>
      <c r="V531" s="290">
        <v>24900000000000</v>
      </c>
      <c r="W531" s="221">
        <v>42026544</v>
      </c>
      <c r="X531" s="221">
        <v>-3.2000000000000002E-3</v>
      </c>
      <c r="Y531" s="221" t="s">
        <v>2012</v>
      </c>
      <c r="Z531" s="221" t="s">
        <v>2012</v>
      </c>
    </row>
    <row r="532" spans="1:26" x14ac:dyDescent="0.25">
      <c r="A532" s="221" t="s">
        <v>36</v>
      </c>
      <c r="B532" s="221" t="s">
        <v>226</v>
      </c>
      <c r="C532" s="221">
        <v>2355.2460000000001</v>
      </c>
      <c r="D532" s="221">
        <v>0.13320000000000001</v>
      </c>
      <c r="E532" s="221" t="s">
        <v>620</v>
      </c>
      <c r="F532" s="221">
        <v>0.80479999999999996</v>
      </c>
      <c r="G532" s="221">
        <v>5.1212</v>
      </c>
      <c r="H532" s="221">
        <v>3.1880999999999999</v>
      </c>
      <c r="I532" s="221">
        <v>4.8827999999999996</v>
      </c>
      <c r="J532" s="221">
        <v>8.4681999999999995</v>
      </c>
      <c r="K532" s="290">
        <v>278000000000</v>
      </c>
      <c r="L532" s="221" t="s">
        <v>621</v>
      </c>
      <c r="M532" s="221">
        <v>17.3567</v>
      </c>
      <c r="N532" s="221">
        <v>50.818800000000003</v>
      </c>
      <c r="O532" s="221" t="s">
        <v>624</v>
      </c>
      <c r="P532" s="221" t="s">
        <v>625</v>
      </c>
      <c r="Q532" s="221" t="s">
        <v>635</v>
      </c>
      <c r="R532" s="221" t="s">
        <v>1662</v>
      </c>
      <c r="S532" s="221" t="s">
        <v>1672</v>
      </c>
      <c r="T532" s="221">
        <v>0.80479999999999996</v>
      </c>
      <c r="U532" s="290">
        <v>119000000</v>
      </c>
      <c r="V532" s="290">
        <v>24900000000000</v>
      </c>
      <c r="W532" s="221">
        <v>42026544</v>
      </c>
      <c r="X532" s="221">
        <v>-0.52580000000000005</v>
      </c>
      <c r="Y532" s="221" t="s">
        <v>635</v>
      </c>
      <c r="Z532" s="221" t="s">
        <v>627</v>
      </c>
    </row>
    <row r="533" spans="1:26" x14ac:dyDescent="0.25">
      <c r="A533" s="221" t="s">
        <v>738</v>
      </c>
      <c r="B533" s="221" t="s">
        <v>226</v>
      </c>
      <c r="C533" s="221">
        <v>2345.14</v>
      </c>
      <c r="D533" s="221">
        <v>-1.7977000000000001</v>
      </c>
      <c r="E533" s="221" t="s">
        <v>620</v>
      </c>
      <c r="F533" s="221">
        <v>0.33929999999999999</v>
      </c>
      <c r="G533" s="221">
        <v>6.6947999999999999</v>
      </c>
      <c r="H533" s="221">
        <v>-0.82930000000000004</v>
      </c>
      <c r="I533" s="221">
        <v>-19.9056</v>
      </c>
      <c r="J533" s="221">
        <v>-20.8322</v>
      </c>
      <c r="K533" s="290">
        <v>33700000000</v>
      </c>
      <c r="L533" s="221" t="s">
        <v>621</v>
      </c>
      <c r="M533" s="221">
        <v>-25.7912</v>
      </c>
      <c r="N533" s="221">
        <v>-8.2446000000000002</v>
      </c>
      <c r="O533" s="221" t="s">
        <v>618</v>
      </c>
      <c r="P533" s="221" t="s">
        <v>626</v>
      </c>
      <c r="Q533" s="221" t="s">
        <v>626</v>
      </c>
      <c r="R533" s="221" t="s">
        <v>1679</v>
      </c>
      <c r="S533" s="221" t="s">
        <v>2090</v>
      </c>
      <c r="T533" s="221">
        <v>0.33929999999999999</v>
      </c>
      <c r="U533" s="221">
        <v>14430144</v>
      </c>
      <c r="V533" s="290">
        <v>24900000000000</v>
      </c>
      <c r="W533" s="221">
        <v>42026544</v>
      </c>
      <c r="X533" s="221">
        <v>-1.0798000000000001</v>
      </c>
      <c r="Y533" s="221" t="s">
        <v>626</v>
      </c>
      <c r="Z533" s="221" t="s">
        <v>626</v>
      </c>
    </row>
    <row r="534" spans="1:26" x14ac:dyDescent="0.25">
      <c r="A534" s="221" t="s">
        <v>739</v>
      </c>
      <c r="B534" s="221" t="s">
        <v>226</v>
      </c>
      <c r="C534" s="221">
        <v>7168.9870000000001</v>
      </c>
      <c r="D534" s="221">
        <v>-2.371</v>
      </c>
      <c r="E534" s="221" t="s">
        <v>620</v>
      </c>
      <c r="F534" s="221">
        <v>2.8424999999999998</v>
      </c>
      <c r="G534" s="221">
        <v>15.067</v>
      </c>
      <c r="H534" s="221">
        <v>-4.0778999999999996</v>
      </c>
      <c r="I534" s="221">
        <v>-17.461600000000001</v>
      </c>
      <c r="J534" s="221">
        <v>-20.273900000000001</v>
      </c>
      <c r="K534" s="290">
        <v>45500000000</v>
      </c>
      <c r="L534" s="221" t="s">
        <v>621</v>
      </c>
      <c r="M534" s="221">
        <v>-24.1631</v>
      </c>
      <c r="N534" s="221">
        <v>-5.6795</v>
      </c>
      <c r="O534" s="221" t="s">
        <v>624</v>
      </c>
      <c r="P534" s="221" t="s">
        <v>630</v>
      </c>
      <c r="Q534" s="221" t="s">
        <v>630</v>
      </c>
      <c r="R534" s="221" t="s">
        <v>1667</v>
      </c>
      <c r="S534" s="221" t="s">
        <v>2090</v>
      </c>
      <c r="T534" s="221">
        <v>2.8424999999999998</v>
      </c>
      <c r="U534" s="221">
        <v>6526035</v>
      </c>
      <c r="V534" s="290">
        <v>24900000000000</v>
      </c>
      <c r="W534" s="221">
        <v>42026544</v>
      </c>
      <c r="X534" s="221">
        <v>-1.0331999999999999</v>
      </c>
      <c r="Y534" s="221" t="s">
        <v>635</v>
      </c>
      <c r="Z534" s="221" t="s">
        <v>635</v>
      </c>
    </row>
    <row r="535" spans="1:26" x14ac:dyDescent="0.25">
      <c r="A535" s="221" t="s">
        <v>740</v>
      </c>
      <c r="B535" s="221" t="s">
        <v>226</v>
      </c>
      <c r="C535" s="221">
        <v>847.80280000000005</v>
      </c>
      <c r="D535" s="221">
        <v>-2.5611000000000002</v>
      </c>
      <c r="E535" s="221" t="s">
        <v>620</v>
      </c>
      <c r="F535" s="221">
        <v>2.9369999999999998</v>
      </c>
      <c r="G535" s="221">
        <v>14.4922</v>
      </c>
      <c r="H535" s="221">
        <v>-4.3091999999999997</v>
      </c>
      <c r="I535" s="221">
        <v>-16.399899999999999</v>
      </c>
      <c r="J535" s="221">
        <v>-17.845400000000001</v>
      </c>
      <c r="K535" s="290">
        <v>1340000000000</v>
      </c>
      <c r="L535" s="221" t="s">
        <v>621</v>
      </c>
      <c r="M535" s="221">
        <v>-18.826000000000001</v>
      </c>
      <c r="N535" s="221">
        <v>1.3150999999999999</v>
      </c>
      <c r="O535" s="221" t="s">
        <v>624</v>
      </c>
      <c r="P535" s="221" t="s">
        <v>635</v>
      </c>
      <c r="Q535" s="221" t="s">
        <v>627</v>
      </c>
      <c r="R535" s="221" t="s">
        <v>1667</v>
      </c>
      <c r="S535" s="221" t="s">
        <v>1671</v>
      </c>
      <c r="T535" s="221">
        <v>2.9369999999999998</v>
      </c>
      <c r="U535" s="290">
        <v>1620000000</v>
      </c>
      <c r="V535" s="290">
        <v>24900000000000</v>
      </c>
      <c r="W535" s="221">
        <v>42026544</v>
      </c>
      <c r="X535" s="221">
        <v>-0.92549999999999999</v>
      </c>
      <c r="Y535" s="221" t="s">
        <v>630</v>
      </c>
      <c r="Z535" s="221" t="s">
        <v>627</v>
      </c>
    </row>
    <row r="536" spans="1:26" x14ac:dyDescent="0.25">
      <c r="A536" s="221" t="s">
        <v>1471</v>
      </c>
      <c r="B536" s="221" t="s">
        <v>226</v>
      </c>
      <c r="C536" s="221">
        <v>753.81</v>
      </c>
      <c r="D536" s="221">
        <v>-2.5455999999999999</v>
      </c>
      <c r="E536" s="221" t="s">
        <v>620</v>
      </c>
      <c r="F536" s="221">
        <v>2.8994</v>
      </c>
      <c r="G536" s="221">
        <v>14.366099999999999</v>
      </c>
      <c r="H536" s="221">
        <v>-4.0124000000000004</v>
      </c>
      <c r="I536" s="221">
        <v>-16.396599999999999</v>
      </c>
      <c r="J536" s="221">
        <v>-18.3782</v>
      </c>
      <c r="K536" s="290">
        <v>893000000000</v>
      </c>
      <c r="L536" s="221" t="s">
        <v>621</v>
      </c>
      <c r="M536" s="221">
        <v>0</v>
      </c>
      <c r="N536" s="221">
        <v>0</v>
      </c>
      <c r="O536" s="221" t="s">
        <v>624</v>
      </c>
      <c r="P536" s="221" t="s">
        <v>630</v>
      </c>
      <c r="Q536" s="221" t="s">
        <v>630</v>
      </c>
      <c r="R536" s="221" t="s">
        <v>1667</v>
      </c>
      <c r="S536" s="221" t="s">
        <v>2089</v>
      </c>
      <c r="T536" s="221">
        <v>2.8994</v>
      </c>
      <c r="U536" s="290">
        <v>1220000000</v>
      </c>
      <c r="V536" s="290">
        <v>24900000000000</v>
      </c>
      <c r="W536" s="221">
        <v>42026544</v>
      </c>
      <c r="X536" s="221">
        <v>-1.0397000000000001</v>
      </c>
      <c r="Y536" s="221" t="s">
        <v>626</v>
      </c>
      <c r="Z536" s="221" t="s">
        <v>626</v>
      </c>
    </row>
    <row r="537" spans="1:26" x14ac:dyDescent="0.25">
      <c r="A537" s="221" t="s">
        <v>741</v>
      </c>
      <c r="B537" s="221" t="s">
        <v>226</v>
      </c>
      <c r="C537" s="221">
        <v>1323.019</v>
      </c>
      <c r="D537" s="221">
        <v>-1.5942000000000001</v>
      </c>
      <c r="E537" s="221" t="s">
        <v>620</v>
      </c>
      <c r="F537" s="221">
        <v>7.0240999999999998</v>
      </c>
      <c r="G537" s="221">
        <v>18.6159</v>
      </c>
      <c r="H537" s="221">
        <v>-1.35E-2</v>
      </c>
      <c r="I537" s="221">
        <v>-19.940899999999999</v>
      </c>
      <c r="J537" s="221">
        <v>-23.275200000000002</v>
      </c>
      <c r="K537" s="290">
        <v>68000000000</v>
      </c>
      <c r="L537" s="221" t="s">
        <v>621</v>
      </c>
      <c r="M537" s="221">
        <v>-14.452400000000001</v>
      </c>
      <c r="N537" s="221">
        <v>6.3747999999999996</v>
      </c>
      <c r="O537" s="221" t="s">
        <v>624</v>
      </c>
      <c r="P537" s="221" t="s">
        <v>622</v>
      </c>
      <c r="Q537" s="221" t="s">
        <v>625</v>
      </c>
      <c r="R537" s="221" t="s">
        <v>1667</v>
      </c>
      <c r="S537" s="221" t="s">
        <v>2090</v>
      </c>
      <c r="T537" s="221">
        <v>7.0240999999999998</v>
      </c>
      <c r="U537" s="221">
        <v>55044985</v>
      </c>
      <c r="V537" s="290">
        <v>24900000000000</v>
      </c>
      <c r="W537" s="221">
        <v>42026544</v>
      </c>
      <c r="X537" s="221">
        <v>1.2509999999999999</v>
      </c>
      <c r="Y537" s="221" t="s">
        <v>630</v>
      </c>
      <c r="Z537" s="221" t="s">
        <v>630</v>
      </c>
    </row>
    <row r="538" spans="1:26" x14ac:dyDescent="0.25">
      <c r="A538" s="221" t="s">
        <v>742</v>
      </c>
      <c r="B538" s="221" t="s">
        <v>226</v>
      </c>
      <c r="C538" s="221">
        <v>708.57240000000002</v>
      </c>
      <c r="D538" s="221">
        <v>-2.3504</v>
      </c>
      <c r="E538" s="221" t="s">
        <v>620</v>
      </c>
      <c r="F538" s="221">
        <v>3.0705</v>
      </c>
      <c r="G538" s="221">
        <v>15.4053</v>
      </c>
      <c r="H538" s="221">
        <v>-4.0275999999999996</v>
      </c>
      <c r="I538" s="221">
        <v>-16.919799999999999</v>
      </c>
      <c r="J538" s="221">
        <v>-19.2881</v>
      </c>
      <c r="K538" s="290">
        <v>37500000000</v>
      </c>
      <c r="L538" s="221" t="s">
        <v>621</v>
      </c>
      <c r="M538" s="221">
        <v>-11.039199999999999</v>
      </c>
      <c r="N538" s="221">
        <v>14.9084</v>
      </c>
      <c r="O538" s="221" t="s">
        <v>624</v>
      </c>
      <c r="P538" s="221" t="s">
        <v>630</v>
      </c>
      <c r="Q538" s="221" t="s">
        <v>630</v>
      </c>
      <c r="R538" s="221" t="s">
        <v>1667</v>
      </c>
      <c r="S538" s="221" t="s">
        <v>2090</v>
      </c>
      <c r="T538" s="221">
        <v>3.0705</v>
      </c>
      <c r="U538" s="221">
        <v>54530624</v>
      </c>
      <c r="V538" s="290">
        <v>24900000000000</v>
      </c>
      <c r="W538" s="221">
        <v>42026544</v>
      </c>
      <c r="X538" s="221">
        <v>-0.88049999999999995</v>
      </c>
      <c r="Y538" s="221" t="s">
        <v>627</v>
      </c>
      <c r="Z538" s="221" t="s">
        <v>651</v>
      </c>
    </row>
    <row r="539" spans="1:26" x14ac:dyDescent="0.25">
      <c r="A539" s="221" t="s">
        <v>743</v>
      </c>
      <c r="B539" s="221" t="s">
        <v>226</v>
      </c>
      <c r="C539" s="221">
        <v>1388.7339999999999</v>
      </c>
      <c r="D539" s="221">
        <v>-2.2563</v>
      </c>
      <c r="E539" s="221" t="s">
        <v>620</v>
      </c>
      <c r="F539" s="221">
        <v>2.5083000000000002</v>
      </c>
      <c r="G539" s="221">
        <v>12.802099999999999</v>
      </c>
      <c r="H539" s="221">
        <v>-8.3625000000000007</v>
      </c>
      <c r="I539" s="221">
        <v>-22.219899999999999</v>
      </c>
      <c r="J539" s="221">
        <v>-24.311599999999999</v>
      </c>
      <c r="K539" s="290">
        <v>301000000000</v>
      </c>
      <c r="L539" s="221" t="s">
        <v>621</v>
      </c>
      <c r="M539" s="221">
        <v>-24.531500000000001</v>
      </c>
      <c r="N539" s="221">
        <v>-6.0152999999999999</v>
      </c>
      <c r="O539" s="221" t="s">
        <v>624</v>
      </c>
      <c r="P539" s="221" t="s">
        <v>622</v>
      </c>
      <c r="Q539" s="221" t="s">
        <v>635</v>
      </c>
      <c r="R539" s="221" t="s">
        <v>1667</v>
      </c>
      <c r="S539" s="221" t="s">
        <v>2090</v>
      </c>
      <c r="T539" s="221">
        <v>2.5083000000000002</v>
      </c>
      <c r="U539" s="290">
        <v>222000000</v>
      </c>
      <c r="V539" s="290">
        <v>24900000000000</v>
      </c>
      <c r="W539" s="221">
        <v>42026544</v>
      </c>
      <c r="X539" s="221">
        <v>-0.80010000000000003</v>
      </c>
      <c r="Y539" s="221" t="s">
        <v>625</v>
      </c>
      <c r="Z539" s="221" t="s">
        <v>635</v>
      </c>
    </row>
    <row r="540" spans="1:26" x14ac:dyDescent="0.25">
      <c r="A540" s="221" t="s">
        <v>1445</v>
      </c>
      <c r="B540" s="221" t="s">
        <v>226</v>
      </c>
      <c r="C540" s="221">
        <v>971.50490000000002</v>
      </c>
      <c r="D540" s="221">
        <v>0.1681</v>
      </c>
      <c r="E540" s="221" t="s">
        <v>620</v>
      </c>
      <c r="F540" s="221">
        <v>1.1151</v>
      </c>
      <c r="G540" s="221">
        <v>2.0360999999999998</v>
      </c>
      <c r="H540" s="221">
        <v>-0.4456</v>
      </c>
      <c r="I540" s="221">
        <v>-0.16239999999999999</v>
      </c>
      <c r="J540" s="221">
        <v>1.1999</v>
      </c>
      <c r="K540" s="290">
        <v>208000000000</v>
      </c>
      <c r="L540" s="221" t="s">
        <v>621</v>
      </c>
      <c r="M540" s="221">
        <v>0</v>
      </c>
      <c r="N540" s="221">
        <v>0</v>
      </c>
      <c r="O540" s="221" t="s">
        <v>624</v>
      </c>
      <c r="P540" s="221" t="s">
        <v>623</v>
      </c>
      <c r="Q540" s="221" t="s">
        <v>623</v>
      </c>
      <c r="R540" s="221" t="s">
        <v>1662</v>
      </c>
      <c r="S540" s="221" t="s">
        <v>1664</v>
      </c>
      <c r="T540" s="221">
        <v>1.1151</v>
      </c>
      <c r="U540" s="290">
        <v>217000000</v>
      </c>
      <c r="V540" s="290">
        <v>24900000000000</v>
      </c>
      <c r="W540" s="221">
        <v>42026544</v>
      </c>
      <c r="X540" s="221">
        <v>-9.98E-2</v>
      </c>
      <c r="Y540" s="221" t="s">
        <v>626</v>
      </c>
      <c r="Z540" s="221" t="s">
        <v>626</v>
      </c>
    </row>
    <row r="541" spans="1:26" x14ac:dyDescent="0.25">
      <c r="A541" s="221" t="s">
        <v>744</v>
      </c>
      <c r="B541" s="221" t="s">
        <v>226</v>
      </c>
      <c r="C541" s="221">
        <v>1097.97</v>
      </c>
      <c r="D541" s="221">
        <v>6.8400000000000002E-2</v>
      </c>
      <c r="E541" s="221" t="s">
        <v>620</v>
      </c>
      <c r="F541" s="221">
        <v>0.22459999999999999</v>
      </c>
      <c r="G541" s="221">
        <v>1.5510999999999999</v>
      </c>
      <c r="H541" s="221">
        <v>-2.64E-2</v>
      </c>
      <c r="I541" s="221">
        <v>0.93210000000000004</v>
      </c>
      <c r="J541" s="221">
        <v>1.6808000000000001</v>
      </c>
      <c r="K541" s="290">
        <v>173000000000</v>
      </c>
      <c r="L541" s="221" t="s">
        <v>621</v>
      </c>
      <c r="M541" s="221">
        <v>0.51259999999999994</v>
      </c>
      <c r="N541" s="221">
        <v>4.3817000000000004</v>
      </c>
      <c r="O541" s="221" t="s">
        <v>624</v>
      </c>
      <c r="P541" s="221" t="s">
        <v>635</v>
      </c>
      <c r="Q541" s="221" t="s">
        <v>625</v>
      </c>
      <c r="R541" s="221" t="s">
        <v>1662</v>
      </c>
      <c r="S541" s="221" t="s">
        <v>2090</v>
      </c>
      <c r="T541" s="221">
        <v>0.22459999999999999</v>
      </c>
      <c r="U541" s="290">
        <v>158000000</v>
      </c>
      <c r="V541" s="290">
        <v>24900000000000</v>
      </c>
      <c r="W541" s="221">
        <v>42026544</v>
      </c>
      <c r="X541" s="221">
        <v>-0.71530000000000005</v>
      </c>
      <c r="Y541" s="221" t="s">
        <v>625</v>
      </c>
      <c r="Z541" s="221" t="s">
        <v>625</v>
      </c>
    </row>
    <row r="542" spans="1:26" x14ac:dyDescent="0.25">
      <c r="A542" s="221" t="s">
        <v>34</v>
      </c>
      <c r="B542" s="221" t="s">
        <v>226</v>
      </c>
      <c r="C542" s="221">
        <v>1385.3</v>
      </c>
      <c r="D542" s="221">
        <v>-1.5900000000000001E-2</v>
      </c>
      <c r="E542" s="221" t="s">
        <v>620</v>
      </c>
      <c r="F542" s="221">
        <v>-0.49280000000000002</v>
      </c>
      <c r="G542" s="221">
        <v>0.83560000000000001</v>
      </c>
      <c r="H542" s="221">
        <v>-1.2433000000000001</v>
      </c>
      <c r="I542" s="221">
        <v>-0.224</v>
      </c>
      <c r="J542" s="221">
        <v>0.56989999999999996</v>
      </c>
      <c r="K542" s="290">
        <v>475000000000</v>
      </c>
      <c r="L542" s="221" t="s">
        <v>621</v>
      </c>
      <c r="M542" s="221">
        <v>-1.7636000000000001</v>
      </c>
      <c r="N542" s="221">
        <v>6.2671000000000001</v>
      </c>
      <c r="O542" s="221" t="s">
        <v>624</v>
      </c>
      <c r="P542" s="221" t="s">
        <v>625</v>
      </c>
      <c r="Q542" s="221" t="s">
        <v>664</v>
      </c>
      <c r="R542" s="221" t="s">
        <v>1662</v>
      </c>
      <c r="S542" s="221" t="s">
        <v>2090</v>
      </c>
      <c r="T542" s="221">
        <v>-0.49280000000000002</v>
      </c>
      <c r="U542" s="290">
        <v>341000000</v>
      </c>
      <c r="V542" s="290">
        <v>24900000000000</v>
      </c>
      <c r="W542" s="221">
        <v>42026544</v>
      </c>
      <c r="X542" s="221">
        <v>-1.2910999999999999</v>
      </c>
      <c r="Y542" s="221" t="s">
        <v>623</v>
      </c>
      <c r="Z542" s="221" t="s">
        <v>664</v>
      </c>
    </row>
    <row r="543" spans="1:26" x14ac:dyDescent="0.25">
      <c r="A543" s="221" t="s">
        <v>1071</v>
      </c>
      <c r="B543" s="221" t="s">
        <v>226</v>
      </c>
      <c r="C543" s="221">
        <v>1219.347</v>
      </c>
      <c r="D543" s="221">
        <v>-6.6E-3</v>
      </c>
      <c r="E543" s="221" t="s">
        <v>620</v>
      </c>
      <c r="F543" s="221">
        <v>0.95909999999999995</v>
      </c>
      <c r="G543" s="221">
        <v>-0.76880000000000004</v>
      </c>
      <c r="H543" s="221">
        <v>-0.14929999999999999</v>
      </c>
      <c r="I543" s="221">
        <v>1.06</v>
      </c>
      <c r="J543" s="221">
        <v>4.7446999999999999</v>
      </c>
      <c r="K543" s="290">
        <v>814000000000</v>
      </c>
      <c r="L543" s="221" t="s">
        <v>621</v>
      </c>
      <c r="M543" s="221">
        <v>8.6447000000000003</v>
      </c>
      <c r="N543" s="221">
        <v>0</v>
      </c>
      <c r="O543" s="221" t="s">
        <v>624</v>
      </c>
      <c r="P543" s="221" t="s">
        <v>625</v>
      </c>
      <c r="Q543" s="221" t="s">
        <v>635</v>
      </c>
      <c r="R543" s="221" t="s">
        <v>1662</v>
      </c>
      <c r="S543" s="221" t="s">
        <v>1666</v>
      </c>
      <c r="T543" s="221">
        <v>0.95909999999999995</v>
      </c>
      <c r="U543" s="290">
        <v>674000000</v>
      </c>
      <c r="V543" s="290">
        <v>24900000000000</v>
      </c>
      <c r="W543" s="221">
        <v>42026544</v>
      </c>
      <c r="X543" s="221">
        <v>-0.37180000000000002</v>
      </c>
      <c r="Y543" s="221" t="s">
        <v>635</v>
      </c>
      <c r="Z543" s="221" t="s">
        <v>626</v>
      </c>
    </row>
    <row r="544" spans="1:26" x14ac:dyDescent="0.25">
      <c r="A544" s="221" t="s">
        <v>1399</v>
      </c>
      <c r="B544" s="221" t="s">
        <v>226</v>
      </c>
      <c r="C544" s="221">
        <v>1057.9280000000001</v>
      </c>
      <c r="D544" s="221">
        <v>5.1999999999999998E-3</v>
      </c>
      <c r="E544" s="221" t="s">
        <v>620</v>
      </c>
      <c r="F544" s="221">
        <v>-0.38179999999999997</v>
      </c>
      <c r="G544" s="221">
        <v>1.4191</v>
      </c>
      <c r="H544" s="221">
        <v>-2.18E-2</v>
      </c>
      <c r="I544" s="221">
        <v>1.2236</v>
      </c>
      <c r="J544" s="221">
        <v>2.0085000000000002</v>
      </c>
      <c r="K544" s="290">
        <v>582000000000</v>
      </c>
      <c r="L544" s="221" t="s">
        <v>621</v>
      </c>
      <c r="M544" s="221">
        <v>3.8083999999999998</v>
      </c>
      <c r="N544" s="221">
        <v>0</v>
      </c>
      <c r="O544" s="221" t="s">
        <v>624</v>
      </c>
      <c r="P544" s="221" t="s">
        <v>635</v>
      </c>
      <c r="Q544" s="221" t="s">
        <v>625</v>
      </c>
      <c r="R544" s="221" t="s">
        <v>1662</v>
      </c>
      <c r="S544" s="221" t="s">
        <v>1664</v>
      </c>
      <c r="T544" s="221">
        <v>-0.38179999999999997</v>
      </c>
      <c r="U544" s="290">
        <v>548000000</v>
      </c>
      <c r="V544" s="290">
        <v>24900000000000</v>
      </c>
      <c r="W544" s="221">
        <v>42026544</v>
      </c>
      <c r="X544" s="221">
        <v>-1.2764</v>
      </c>
      <c r="Y544" s="221" t="s">
        <v>635</v>
      </c>
      <c r="Z544" s="221" t="s">
        <v>626</v>
      </c>
    </row>
    <row r="545" spans="1:26" x14ac:dyDescent="0.25">
      <c r="A545" s="221" t="s">
        <v>745</v>
      </c>
      <c r="B545" s="221" t="s">
        <v>226</v>
      </c>
      <c r="C545" s="221">
        <v>1579.268</v>
      </c>
      <c r="D545" s="221">
        <v>6.1100000000000002E-2</v>
      </c>
      <c r="E545" s="221" t="s">
        <v>620</v>
      </c>
      <c r="F545" s="221">
        <v>0.67</v>
      </c>
      <c r="G545" s="221">
        <v>4.8247999999999998</v>
      </c>
      <c r="H545" s="221">
        <v>2.2082000000000002</v>
      </c>
      <c r="I545" s="221">
        <v>3.39</v>
      </c>
      <c r="J545" s="221">
        <v>6.4440999999999997</v>
      </c>
      <c r="K545" s="290">
        <v>92900000000</v>
      </c>
      <c r="L545" s="221" t="s">
        <v>621</v>
      </c>
      <c r="M545" s="221">
        <v>19.9314</v>
      </c>
      <c r="N545" s="221">
        <v>52.435299999999998</v>
      </c>
      <c r="O545" s="221" t="s">
        <v>624</v>
      </c>
      <c r="P545" s="221" t="s">
        <v>623</v>
      </c>
      <c r="Q545" s="221" t="s">
        <v>635</v>
      </c>
      <c r="R545" s="221" t="s">
        <v>1662</v>
      </c>
      <c r="S545" s="221" t="s">
        <v>1664</v>
      </c>
      <c r="T545" s="221">
        <v>0.67</v>
      </c>
      <c r="U545" s="221">
        <v>59232024</v>
      </c>
      <c r="V545" s="290">
        <v>24900000000000</v>
      </c>
      <c r="W545" s="221">
        <v>42026544</v>
      </c>
      <c r="X545" s="221">
        <v>-0.63319999999999999</v>
      </c>
      <c r="Y545" s="221" t="s">
        <v>630</v>
      </c>
      <c r="Z545" s="221" t="s">
        <v>630</v>
      </c>
    </row>
    <row r="546" spans="1:26" x14ac:dyDescent="0.25">
      <c r="A546" s="221" t="s">
        <v>1357</v>
      </c>
      <c r="B546" s="221" t="s">
        <v>226</v>
      </c>
      <c r="C546" s="221">
        <v>1384.12</v>
      </c>
      <c r="D546" s="221">
        <v>8.8200000000000001E-2</v>
      </c>
      <c r="E546" s="221" t="s">
        <v>620</v>
      </c>
      <c r="F546" s="221">
        <v>-0.18379999999999999</v>
      </c>
      <c r="G546" s="221">
        <v>4.3723999999999998</v>
      </c>
      <c r="H546" s="221">
        <v>2.1547999999999998</v>
      </c>
      <c r="I546" s="221">
        <v>4.1805000000000003</v>
      </c>
      <c r="J546" s="221">
        <v>7.5750999999999999</v>
      </c>
      <c r="K546" s="290">
        <v>752000000000</v>
      </c>
      <c r="L546" s="221" t="s">
        <v>621</v>
      </c>
      <c r="M546" s="221">
        <v>13.040100000000001</v>
      </c>
      <c r="N546" s="221">
        <v>33.886200000000002</v>
      </c>
      <c r="O546" s="221" t="s">
        <v>624</v>
      </c>
      <c r="P546" s="221" t="s">
        <v>635</v>
      </c>
      <c r="Q546" s="221" t="s">
        <v>635</v>
      </c>
      <c r="R546" s="221" t="s">
        <v>1662</v>
      </c>
      <c r="S546" s="221" t="s">
        <v>1673</v>
      </c>
      <c r="T546" s="221">
        <v>-0.18379999999999999</v>
      </c>
      <c r="U546" s="290">
        <v>542000000</v>
      </c>
      <c r="V546" s="290">
        <v>24900000000000</v>
      </c>
      <c r="W546" s="221">
        <v>42026544</v>
      </c>
      <c r="X546" s="221">
        <v>-1.6735</v>
      </c>
      <c r="Y546" s="221" t="s">
        <v>622</v>
      </c>
      <c r="Z546" s="221" t="s">
        <v>625</v>
      </c>
    </row>
    <row r="547" spans="1:26" x14ac:dyDescent="0.25">
      <c r="A547" s="221" t="s">
        <v>746</v>
      </c>
      <c r="B547" s="221" t="s">
        <v>226</v>
      </c>
      <c r="C547" s="221">
        <v>1493.8720000000001</v>
      </c>
      <c r="D547" s="221">
        <v>5.4800000000000001E-2</v>
      </c>
      <c r="E547" s="221" t="s">
        <v>620</v>
      </c>
      <c r="F547" s="221">
        <v>0.2752</v>
      </c>
      <c r="G547" s="221">
        <v>4.3226000000000004</v>
      </c>
      <c r="H547" s="221">
        <v>3.2894000000000001</v>
      </c>
      <c r="I547" s="221">
        <v>5.4332000000000003</v>
      </c>
      <c r="J547" s="221">
        <v>10.060499999999999</v>
      </c>
      <c r="K547" s="290">
        <v>345000000000</v>
      </c>
      <c r="L547" s="221" t="s">
        <v>621</v>
      </c>
      <c r="M547" s="221">
        <v>26.761500000000002</v>
      </c>
      <c r="N547" s="221">
        <v>0</v>
      </c>
      <c r="O547" s="221" t="s">
        <v>618</v>
      </c>
      <c r="P547" s="221" t="s">
        <v>630</v>
      </c>
      <c r="Q547" s="221" t="s">
        <v>627</v>
      </c>
      <c r="R547" s="221" t="s">
        <v>1662</v>
      </c>
      <c r="S547" s="221" t="s">
        <v>2090</v>
      </c>
      <c r="T547" s="221">
        <v>0.2752</v>
      </c>
      <c r="U547" s="290">
        <v>231000000</v>
      </c>
      <c r="V547" s="290">
        <v>24900000000000</v>
      </c>
      <c r="W547" s="221">
        <v>42026544</v>
      </c>
      <c r="X547" s="221">
        <v>-0.36840000000000001</v>
      </c>
      <c r="Y547" s="221" t="s">
        <v>637</v>
      </c>
      <c r="Z547" s="221" t="s">
        <v>626</v>
      </c>
    </row>
    <row r="548" spans="1:26" x14ac:dyDescent="0.25">
      <c r="A548" s="221" t="s">
        <v>747</v>
      </c>
      <c r="B548" s="221" t="s">
        <v>226</v>
      </c>
      <c r="C548" s="221">
        <v>1.4329909999999999</v>
      </c>
      <c r="D548" s="221">
        <v>0.2036</v>
      </c>
      <c r="E548" s="221" t="s">
        <v>636</v>
      </c>
      <c r="F548" s="221">
        <v>-0.50080000000000002</v>
      </c>
      <c r="G548" s="221">
        <v>3.4361999999999999</v>
      </c>
      <c r="H548" s="221">
        <v>2.1532</v>
      </c>
      <c r="I548" s="221">
        <v>2.9129999999999998</v>
      </c>
      <c r="J548" s="221">
        <v>2.9089</v>
      </c>
      <c r="K548" s="221">
        <v>30269245</v>
      </c>
      <c r="L548" s="221" t="s">
        <v>621</v>
      </c>
      <c r="M548" s="221">
        <v>11.0846</v>
      </c>
      <c r="N548" s="221">
        <v>21.580200000000001</v>
      </c>
      <c r="O548" s="221" t="s">
        <v>624</v>
      </c>
      <c r="P548" s="221" t="s">
        <v>630</v>
      </c>
      <c r="Q548" s="221" t="s">
        <v>635</v>
      </c>
      <c r="R548" s="221" t="s">
        <v>1662</v>
      </c>
      <c r="S548" s="221" t="s">
        <v>2090</v>
      </c>
      <c r="T548" s="221">
        <v>-0.50080000000000002</v>
      </c>
      <c r="U548" s="221">
        <v>21017349</v>
      </c>
      <c r="V548" s="290">
        <v>24900000000000</v>
      </c>
      <c r="W548" s="221">
        <v>42026544</v>
      </c>
      <c r="X548" s="221">
        <v>-0.75949999999999995</v>
      </c>
      <c r="Y548" s="221" t="s">
        <v>630</v>
      </c>
      <c r="Z548" s="221" t="s">
        <v>630</v>
      </c>
    </row>
    <row r="549" spans="1:26" x14ac:dyDescent="0.25">
      <c r="A549" s="221" t="s">
        <v>748</v>
      </c>
      <c r="B549" s="221" t="s">
        <v>226</v>
      </c>
      <c r="C549" s="221">
        <v>1847.7539999999999</v>
      </c>
      <c r="D549" s="221">
        <v>7.5800000000000006E-2</v>
      </c>
      <c r="E549" s="221" t="s">
        <v>620</v>
      </c>
      <c r="F549" s="221">
        <v>0.58809999999999996</v>
      </c>
      <c r="G549" s="221">
        <v>4.7443999999999997</v>
      </c>
      <c r="H549" s="221">
        <v>1.6295999999999999</v>
      </c>
      <c r="I549" s="221">
        <v>2.3134999999999999</v>
      </c>
      <c r="J549" s="221">
        <v>5.2640000000000002</v>
      </c>
      <c r="K549" s="290">
        <v>99500000000</v>
      </c>
      <c r="L549" s="221" t="s">
        <v>621</v>
      </c>
      <c r="M549" s="221">
        <v>13.267899999999999</v>
      </c>
      <c r="N549" s="221">
        <v>43.796700000000001</v>
      </c>
      <c r="O549" s="221" t="s">
        <v>624</v>
      </c>
      <c r="P549" s="221" t="s">
        <v>664</v>
      </c>
      <c r="Q549" s="221" t="s">
        <v>630</v>
      </c>
      <c r="R549" s="221" t="s">
        <v>1662</v>
      </c>
      <c r="S549" s="221" t="s">
        <v>1671</v>
      </c>
      <c r="T549" s="221">
        <v>0.58809999999999996</v>
      </c>
      <c r="U549" s="221">
        <v>54184884</v>
      </c>
      <c r="V549" s="290">
        <v>24900000000000</v>
      </c>
      <c r="W549" s="221">
        <v>42026544</v>
      </c>
      <c r="X549" s="221">
        <v>-0.60880000000000001</v>
      </c>
      <c r="Y549" s="221" t="s">
        <v>635</v>
      </c>
      <c r="Z549" s="221" t="s">
        <v>630</v>
      </c>
    </row>
    <row r="550" spans="1:26" x14ac:dyDescent="0.25">
      <c r="A550" s="221" t="s">
        <v>1228</v>
      </c>
      <c r="B550" s="221" t="s">
        <v>226</v>
      </c>
      <c r="C550" s="221">
        <v>1319.0139999999999</v>
      </c>
      <c r="D550" s="221">
        <v>3.8300000000000001E-2</v>
      </c>
      <c r="E550" s="221" t="s">
        <v>620</v>
      </c>
      <c r="F550" s="221">
        <v>0.46439999999999998</v>
      </c>
      <c r="G550" s="221">
        <v>4.6643999999999997</v>
      </c>
      <c r="H550" s="221">
        <v>2.8919000000000001</v>
      </c>
      <c r="I550" s="221">
        <v>4.2163000000000004</v>
      </c>
      <c r="J550" s="221">
        <v>8.2970000000000006</v>
      </c>
      <c r="K550" s="290">
        <v>101000000000</v>
      </c>
      <c r="L550" s="221" t="s">
        <v>621</v>
      </c>
      <c r="M550" s="221">
        <v>17.4969</v>
      </c>
      <c r="N550" s="221">
        <v>0</v>
      </c>
      <c r="O550" s="221" t="s">
        <v>624</v>
      </c>
      <c r="P550" s="221" t="s">
        <v>622</v>
      </c>
      <c r="Q550" s="221" t="s">
        <v>630</v>
      </c>
      <c r="R550" s="221" t="s">
        <v>1662</v>
      </c>
      <c r="S550" s="221" t="s">
        <v>1666</v>
      </c>
      <c r="T550" s="221">
        <v>0.46439999999999998</v>
      </c>
      <c r="U550" s="221">
        <v>76591908</v>
      </c>
      <c r="V550" s="290">
        <v>24900000000000</v>
      </c>
      <c r="W550" s="221">
        <v>42026544</v>
      </c>
      <c r="X550" s="221">
        <v>-0.75080000000000002</v>
      </c>
      <c r="Y550" s="221" t="s">
        <v>635</v>
      </c>
      <c r="Z550" s="221" t="s">
        <v>626</v>
      </c>
    </row>
    <row r="551" spans="1:26" x14ac:dyDescent="0.25">
      <c r="A551" s="221" t="s">
        <v>1048</v>
      </c>
      <c r="B551" s="221" t="s">
        <v>226</v>
      </c>
      <c r="C551" s="221">
        <v>1028.9570000000001</v>
      </c>
      <c r="D551" s="221">
        <v>0</v>
      </c>
      <c r="E551" s="221" t="s">
        <v>620</v>
      </c>
      <c r="F551" s="221">
        <v>-1.87</v>
      </c>
      <c r="G551" s="221">
        <v>0</v>
      </c>
      <c r="H551" s="221">
        <v>0</v>
      </c>
      <c r="I551" s="221">
        <v>0</v>
      </c>
      <c r="J551" s="221">
        <v>-1.07</v>
      </c>
      <c r="K551" s="290">
        <v>184000000000</v>
      </c>
      <c r="L551" s="221" t="s">
        <v>621</v>
      </c>
      <c r="M551" s="221">
        <v>0</v>
      </c>
      <c r="N551" s="221">
        <v>0</v>
      </c>
      <c r="O551" s="221" t="s">
        <v>624</v>
      </c>
      <c r="P551" s="221" t="s">
        <v>626</v>
      </c>
      <c r="Q551" s="221" t="s">
        <v>626</v>
      </c>
      <c r="R551" s="221" t="s">
        <v>1669</v>
      </c>
      <c r="S551" s="221" t="s">
        <v>1675</v>
      </c>
      <c r="T551" s="221">
        <v>0</v>
      </c>
      <c r="U551" s="290">
        <v>175000000</v>
      </c>
      <c r="V551" s="290">
        <v>24900000000000</v>
      </c>
      <c r="W551" s="221">
        <v>42026544</v>
      </c>
      <c r="X551" s="221">
        <v>0</v>
      </c>
      <c r="Y551" s="221" t="s">
        <v>626</v>
      </c>
      <c r="Z551" s="221" t="s">
        <v>626</v>
      </c>
    </row>
    <row r="552" spans="1:26" x14ac:dyDescent="0.25">
      <c r="A552" s="221" t="s">
        <v>1049</v>
      </c>
      <c r="B552" s="221" t="s">
        <v>226</v>
      </c>
      <c r="C552" s="221">
        <v>1028.807</v>
      </c>
      <c r="D552" s="221">
        <v>0</v>
      </c>
      <c r="E552" s="221" t="s">
        <v>620</v>
      </c>
      <c r="F552" s="221">
        <v>-1.86</v>
      </c>
      <c r="G552" s="221">
        <v>0</v>
      </c>
      <c r="H552" s="221">
        <v>0</v>
      </c>
      <c r="I552" s="221">
        <v>0</v>
      </c>
      <c r="J552" s="221">
        <v>-0.67</v>
      </c>
      <c r="K552" s="290">
        <v>108000000000</v>
      </c>
      <c r="L552" s="221" t="s">
        <v>621</v>
      </c>
      <c r="M552" s="221">
        <v>0</v>
      </c>
      <c r="N552" s="221">
        <v>0</v>
      </c>
      <c r="O552" s="221" t="s">
        <v>624</v>
      </c>
      <c r="P552" s="221" t="s">
        <v>626</v>
      </c>
      <c r="Q552" s="221" t="s">
        <v>626</v>
      </c>
      <c r="R552" s="221" t="s">
        <v>1669</v>
      </c>
      <c r="S552" s="221" t="s">
        <v>1675</v>
      </c>
      <c r="T552" s="221">
        <v>0</v>
      </c>
      <c r="U552" s="290">
        <v>103000000</v>
      </c>
      <c r="V552" s="290">
        <v>24900000000000</v>
      </c>
      <c r="W552" s="221">
        <v>42026544</v>
      </c>
      <c r="X552" s="221">
        <v>0</v>
      </c>
      <c r="Y552" s="221" t="s">
        <v>626</v>
      </c>
      <c r="Z552" s="221" t="s">
        <v>626</v>
      </c>
    </row>
    <row r="553" spans="1:26" x14ac:dyDescent="0.25">
      <c r="A553" s="221" t="s">
        <v>1086</v>
      </c>
      <c r="B553" s="221" t="s">
        <v>226</v>
      </c>
      <c r="C553" s="221">
        <v>1039.8409999999999</v>
      </c>
      <c r="D553" s="221">
        <v>0</v>
      </c>
      <c r="E553" s="221" t="s">
        <v>620</v>
      </c>
      <c r="F553" s="221">
        <v>0.59</v>
      </c>
      <c r="G553" s="221">
        <v>0</v>
      </c>
      <c r="H553" s="221">
        <v>0</v>
      </c>
      <c r="I553" s="221">
        <v>0</v>
      </c>
      <c r="J553" s="221">
        <v>0.14000000000000001</v>
      </c>
      <c r="K553" s="290">
        <v>51800000000</v>
      </c>
      <c r="L553" s="221" t="s">
        <v>621</v>
      </c>
      <c r="M553" s="221">
        <v>0</v>
      </c>
      <c r="N553" s="221">
        <v>0</v>
      </c>
      <c r="O553" s="221" t="s">
        <v>624</v>
      </c>
      <c r="P553" s="221" t="s">
        <v>626</v>
      </c>
      <c r="Q553" s="221" t="s">
        <v>626</v>
      </c>
      <c r="R553" s="221" t="s">
        <v>1669</v>
      </c>
      <c r="S553" s="221" t="s">
        <v>1675</v>
      </c>
      <c r="T553" s="221">
        <v>0</v>
      </c>
      <c r="U553" s="221">
        <v>50100000</v>
      </c>
      <c r="V553" s="290">
        <v>24900000000000</v>
      </c>
      <c r="W553" s="221">
        <v>42026544</v>
      </c>
      <c r="X553" s="221">
        <v>0</v>
      </c>
      <c r="Y553" s="221" t="s">
        <v>626</v>
      </c>
      <c r="Z553" s="221" t="s">
        <v>626</v>
      </c>
    </row>
    <row r="554" spans="1:26" x14ac:dyDescent="0.25">
      <c r="A554" s="221" t="s">
        <v>1188</v>
      </c>
      <c r="B554" s="221" t="s">
        <v>226</v>
      </c>
      <c r="C554" s="221">
        <v>1031.6410000000001</v>
      </c>
      <c r="D554" s="221">
        <v>0</v>
      </c>
      <c r="E554" s="221" t="s">
        <v>620</v>
      </c>
      <c r="F554" s="221">
        <v>0.15</v>
      </c>
      <c r="G554" s="221">
        <v>0</v>
      </c>
      <c r="H554" s="221">
        <v>0</v>
      </c>
      <c r="I554" s="221">
        <v>0</v>
      </c>
      <c r="J554" s="221">
        <v>5.43</v>
      </c>
      <c r="K554" s="290">
        <v>229000000000</v>
      </c>
      <c r="L554" s="221" t="s">
        <v>621</v>
      </c>
      <c r="M554" s="221">
        <v>0</v>
      </c>
      <c r="N554" s="221">
        <v>0</v>
      </c>
      <c r="O554" s="221" t="s">
        <v>624</v>
      </c>
      <c r="P554" s="221" t="s">
        <v>626</v>
      </c>
      <c r="Q554" s="221" t="s">
        <v>626</v>
      </c>
      <c r="R554" s="221" t="s">
        <v>1669</v>
      </c>
      <c r="S554" s="221" t="s">
        <v>1672</v>
      </c>
      <c r="T554" s="221">
        <v>0</v>
      </c>
      <c r="U554" s="290">
        <v>222000000</v>
      </c>
      <c r="V554" s="290">
        <v>24900000000000</v>
      </c>
      <c r="W554" s="221">
        <v>42026544</v>
      </c>
      <c r="X554" s="221">
        <v>0</v>
      </c>
      <c r="Y554" s="221" t="s">
        <v>626</v>
      </c>
      <c r="Z554" s="221" t="s">
        <v>626</v>
      </c>
    </row>
    <row r="555" spans="1:26" x14ac:dyDescent="0.25">
      <c r="A555" s="221" t="s">
        <v>1400</v>
      </c>
      <c r="B555" s="221" t="s">
        <v>226</v>
      </c>
      <c r="C555" s="221">
        <v>1016.829</v>
      </c>
      <c r="D555" s="221">
        <v>0</v>
      </c>
      <c r="E555" s="221" t="s">
        <v>620</v>
      </c>
      <c r="F555" s="221">
        <v>0</v>
      </c>
      <c r="G555" s="221">
        <v>0</v>
      </c>
      <c r="H555" s="221">
        <v>0</v>
      </c>
      <c r="I555" s="221">
        <v>0</v>
      </c>
      <c r="J555" s="221">
        <v>0</v>
      </c>
      <c r="K555" s="221">
        <v>0</v>
      </c>
      <c r="L555" s="221" t="s">
        <v>621</v>
      </c>
      <c r="M555" s="221">
        <v>0</v>
      </c>
      <c r="N555" s="221">
        <v>0</v>
      </c>
      <c r="O555" s="221" t="s">
        <v>624</v>
      </c>
      <c r="P555" s="221" t="s">
        <v>626</v>
      </c>
      <c r="Q555" s="221" t="s">
        <v>626</v>
      </c>
      <c r="R555" s="221" t="s">
        <v>1669</v>
      </c>
      <c r="S555" s="221" t="s">
        <v>1666</v>
      </c>
      <c r="T555" s="221">
        <v>0</v>
      </c>
      <c r="U555" s="221">
        <v>0</v>
      </c>
      <c r="V555" s="290">
        <v>24900000000000</v>
      </c>
      <c r="W555" s="221">
        <v>42026544</v>
      </c>
      <c r="X555" s="221">
        <v>0</v>
      </c>
      <c r="Y555" s="221" t="s">
        <v>626</v>
      </c>
      <c r="Z555" s="221" t="s">
        <v>626</v>
      </c>
    </row>
    <row r="556" spans="1:26" x14ac:dyDescent="0.25">
      <c r="A556" s="221" t="s">
        <v>1511</v>
      </c>
      <c r="B556" s="221" t="s">
        <v>226</v>
      </c>
      <c r="C556" s="221">
        <v>1019.32</v>
      </c>
      <c r="D556" s="221">
        <v>0</v>
      </c>
      <c r="E556" s="221" t="s">
        <v>620</v>
      </c>
      <c r="F556" s="221">
        <v>-2.02</v>
      </c>
      <c r="G556" s="221">
        <v>0</v>
      </c>
      <c r="H556" s="221">
        <v>0</v>
      </c>
      <c r="I556" s="221">
        <v>0</v>
      </c>
      <c r="J556" s="221">
        <v>7.61</v>
      </c>
      <c r="K556" s="290">
        <v>42400000000</v>
      </c>
      <c r="L556" s="221" t="s">
        <v>621</v>
      </c>
      <c r="M556" s="221">
        <v>0</v>
      </c>
      <c r="N556" s="221">
        <v>0</v>
      </c>
      <c r="O556" s="221" t="s">
        <v>624</v>
      </c>
      <c r="P556" s="221" t="s">
        <v>626</v>
      </c>
      <c r="Q556" s="221" t="s">
        <v>626</v>
      </c>
      <c r="R556" s="221" t="s">
        <v>1669</v>
      </c>
      <c r="S556" s="221" t="s">
        <v>1666</v>
      </c>
      <c r="T556" s="221">
        <v>0</v>
      </c>
      <c r="U556" s="221">
        <v>40004455</v>
      </c>
      <c r="V556" s="290">
        <v>24900000000000</v>
      </c>
      <c r="W556" s="221">
        <v>42026544</v>
      </c>
      <c r="X556" s="221">
        <v>0</v>
      </c>
      <c r="Y556" s="221" t="s">
        <v>626</v>
      </c>
      <c r="Z556" s="221" t="s">
        <v>626</v>
      </c>
    </row>
    <row r="557" spans="1:26" x14ac:dyDescent="0.25">
      <c r="A557" s="221" t="s">
        <v>1472</v>
      </c>
      <c r="B557" s="221" t="s">
        <v>226</v>
      </c>
      <c r="C557" s="221">
        <v>1007.4160000000001</v>
      </c>
      <c r="D557" s="221">
        <v>0</v>
      </c>
      <c r="E557" s="221" t="s">
        <v>620</v>
      </c>
      <c r="F557" s="221">
        <v>0.38</v>
      </c>
      <c r="G557" s="221">
        <v>0</v>
      </c>
      <c r="H557" s="221">
        <v>0</v>
      </c>
      <c r="I557" s="221">
        <v>0</v>
      </c>
      <c r="J557" s="221">
        <v>-0.24</v>
      </c>
      <c r="K557" s="290">
        <v>43700000000</v>
      </c>
      <c r="L557" s="221" t="s">
        <v>621</v>
      </c>
      <c r="M557" s="221">
        <v>0</v>
      </c>
      <c r="N557" s="221">
        <v>0</v>
      </c>
      <c r="O557" s="221" t="s">
        <v>624</v>
      </c>
      <c r="P557" s="221" t="s">
        <v>626</v>
      </c>
      <c r="Q557" s="221" t="s">
        <v>626</v>
      </c>
      <c r="R557" s="221" t="s">
        <v>1669</v>
      </c>
      <c r="S557" s="221" t="s">
        <v>1671</v>
      </c>
      <c r="T557" s="221">
        <v>0</v>
      </c>
      <c r="U557" s="221">
        <v>43545000</v>
      </c>
      <c r="V557" s="290">
        <v>24900000000000</v>
      </c>
      <c r="W557" s="221">
        <v>42026544</v>
      </c>
      <c r="X557" s="221">
        <v>0</v>
      </c>
      <c r="Y557" s="221" t="s">
        <v>626</v>
      </c>
      <c r="Z557" s="221" t="s">
        <v>626</v>
      </c>
    </row>
    <row r="558" spans="1:26" x14ac:dyDescent="0.25">
      <c r="A558" s="221" t="s">
        <v>1427</v>
      </c>
      <c r="B558" s="221" t="s">
        <v>226</v>
      </c>
      <c r="C558" s="221">
        <v>1034.57</v>
      </c>
      <c r="D558" s="221">
        <v>0</v>
      </c>
      <c r="E558" s="221" t="s">
        <v>620</v>
      </c>
      <c r="F558" s="221">
        <v>0.25</v>
      </c>
      <c r="G558" s="221">
        <v>0</v>
      </c>
      <c r="H558" s="221">
        <v>0</v>
      </c>
      <c r="I558" s="221">
        <v>0</v>
      </c>
      <c r="J558" s="221">
        <v>10.54</v>
      </c>
      <c r="K558" s="290">
        <v>105000000000</v>
      </c>
      <c r="L558" s="221" t="s">
        <v>621</v>
      </c>
      <c r="M558" s="221">
        <v>0</v>
      </c>
      <c r="N558" s="221">
        <v>0</v>
      </c>
      <c r="O558" s="221" t="s">
        <v>624</v>
      </c>
      <c r="P558" s="221" t="s">
        <v>626</v>
      </c>
      <c r="Q558" s="221" t="s">
        <v>626</v>
      </c>
      <c r="R558" s="221" t="s">
        <v>1669</v>
      </c>
      <c r="S558" s="221" t="s">
        <v>1666</v>
      </c>
      <c r="T558" s="221">
        <v>0</v>
      </c>
      <c r="U558" s="290">
        <v>100000000</v>
      </c>
      <c r="V558" s="290">
        <v>24900000000000</v>
      </c>
      <c r="W558" s="221">
        <v>42026544</v>
      </c>
      <c r="X558" s="221">
        <v>0</v>
      </c>
      <c r="Y558" s="221" t="s">
        <v>626</v>
      </c>
      <c r="Z558" s="221" t="s">
        <v>626</v>
      </c>
    </row>
    <row r="559" spans="1:26" x14ac:dyDescent="0.25">
      <c r="A559" s="221" t="s">
        <v>1358</v>
      </c>
      <c r="B559" s="221" t="s">
        <v>226</v>
      </c>
      <c r="C559" s="221">
        <v>1032.1210000000001</v>
      </c>
      <c r="D559" s="221">
        <v>0</v>
      </c>
      <c r="E559" s="221" t="s">
        <v>620</v>
      </c>
      <c r="F559" s="221">
        <v>1.1000000000000001</v>
      </c>
      <c r="G559" s="221">
        <v>0</v>
      </c>
      <c r="H559" s="221">
        <v>0</v>
      </c>
      <c r="I559" s="221">
        <v>0</v>
      </c>
      <c r="J559" s="221">
        <v>8.74</v>
      </c>
      <c r="K559" s="290">
        <v>119000000000</v>
      </c>
      <c r="L559" s="221" t="s">
        <v>621</v>
      </c>
      <c r="M559" s="221">
        <v>0</v>
      </c>
      <c r="N559" s="221">
        <v>0</v>
      </c>
      <c r="O559" s="221" t="s">
        <v>624</v>
      </c>
      <c r="P559" s="221" t="s">
        <v>626</v>
      </c>
      <c r="Q559" s="221" t="s">
        <v>626</v>
      </c>
      <c r="R559" s="221" t="s">
        <v>1669</v>
      </c>
      <c r="S559" s="221" t="s">
        <v>1672</v>
      </c>
      <c r="T559" s="221">
        <v>0</v>
      </c>
      <c r="U559" s="290">
        <v>117000000</v>
      </c>
      <c r="V559" s="290">
        <v>24900000000000</v>
      </c>
      <c r="W559" s="221">
        <v>42026544</v>
      </c>
      <c r="X559" s="221">
        <v>0</v>
      </c>
      <c r="Y559" s="221" t="s">
        <v>626</v>
      </c>
      <c r="Z559" s="221" t="s">
        <v>626</v>
      </c>
    </row>
    <row r="560" spans="1:26" x14ac:dyDescent="0.25">
      <c r="A560" s="221" t="s">
        <v>1562</v>
      </c>
      <c r="B560" s="221" t="s">
        <v>226</v>
      </c>
      <c r="C560" s="221">
        <v>1018.643</v>
      </c>
      <c r="D560" s="221">
        <v>0</v>
      </c>
      <c r="E560" s="221" t="s">
        <v>620</v>
      </c>
      <c r="F560" s="221">
        <v>0.62</v>
      </c>
      <c r="G560" s="221">
        <v>0</v>
      </c>
      <c r="H560" s="221">
        <v>0</v>
      </c>
      <c r="I560" s="221">
        <v>0</v>
      </c>
      <c r="J560" s="221">
        <v>7.0000000000000007E-2</v>
      </c>
      <c r="K560" s="290">
        <v>410000000000</v>
      </c>
      <c r="L560" s="221" t="s">
        <v>621</v>
      </c>
      <c r="M560" s="221">
        <v>0</v>
      </c>
      <c r="N560" s="221">
        <v>0</v>
      </c>
      <c r="O560" s="221" t="s">
        <v>624</v>
      </c>
      <c r="P560" s="221" t="s">
        <v>626</v>
      </c>
      <c r="Q560" s="221" t="s">
        <v>626</v>
      </c>
      <c r="R560" s="221" t="s">
        <v>1669</v>
      </c>
      <c r="S560" s="221" t="s">
        <v>1675</v>
      </c>
      <c r="T560" s="221">
        <v>0</v>
      </c>
      <c r="U560" s="290">
        <v>405000000</v>
      </c>
      <c r="V560" s="290">
        <v>24900000000000</v>
      </c>
      <c r="W560" s="221">
        <v>42026544</v>
      </c>
      <c r="X560" s="221">
        <v>0</v>
      </c>
      <c r="Y560" s="221" t="s">
        <v>626</v>
      </c>
      <c r="Z560" s="221" t="s">
        <v>626</v>
      </c>
    </row>
    <row r="561" spans="1:26" x14ac:dyDescent="0.25">
      <c r="A561" s="221" t="s">
        <v>1512</v>
      </c>
      <c r="B561" s="221" t="s">
        <v>226</v>
      </c>
      <c r="C561" s="221">
        <v>1008.726</v>
      </c>
      <c r="D561" s="221">
        <v>0</v>
      </c>
      <c r="E561" s="221" t="s">
        <v>620</v>
      </c>
      <c r="F561" s="221">
        <v>0.63</v>
      </c>
      <c r="G561" s="221">
        <v>0</v>
      </c>
      <c r="H561" s="221">
        <v>0</v>
      </c>
      <c r="I561" s="221">
        <v>0</v>
      </c>
      <c r="J561" s="221">
        <v>9.19</v>
      </c>
      <c r="K561" s="290">
        <v>94900000000</v>
      </c>
      <c r="L561" s="221" t="s">
        <v>621</v>
      </c>
      <c r="M561" s="221">
        <v>0</v>
      </c>
      <c r="N561" s="221">
        <v>0</v>
      </c>
      <c r="O561" s="221" t="s">
        <v>624</v>
      </c>
      <c r="P561" s="221" t="s">
        <v>626</v>
      </c>
      <c r="Q561" s="221" t="s">
        <v>626</v>
      </c>
      <c r="R561" s="221" t="s">
        <v>1669</v>
      </c>
      <c r="S561" s="221" t="s">
        <v>1672</v>
      </c>
      <c r="T561" s="221">
        <v>0</v>
      </c>
      <c r="U561" s="221">
        <v>92720000</v>
      </c>
      <c r="V561" s="290">
        <v>24900000000000</v>
      </c>
      <c r="W561" s="221">
        <v>42026544</v>
      </c>
      <c r="X561" s="221">
        <v>0</v>
      </c>
      <c r="Y561" s="221" t="s">
        <v>626</v>
      </c>
      <c r="Z561" s="221" t="s">
        <v>626</v>
      </c>
    </row>
    <row r="562" spans="1:26" x14ac:dyDescent="0.25">
      <c r="A562" s="221" t="s">
        <v>1634</v>
      </c>
      <c r="B562" s="221" t="s">
        <v>226</v>
      </c>
      <c r="C562" s="221">
        <v>976.71069999999997</v>
      </c>
      <c r="D562" s="221">
        <v>0</v>
      </c>
      <c r="E562" s="221" t="s">
        <v>620</v>
      </c>
      <c r="F562" s="221">
        <v>0.18</v>
      </c>
      <c r="G562" s="221">
        <v>0</v>
      </c>
      <c r="H562" s="221">
        <v>0</v>
      </c>
      <c r="I562" s="221">
        <v>0</v>
      </c>
      <c r="J562" s="221">
        <v>10.99</v>
      </c>
      <c r="K562" s="290">
        <v>149000000000</v>
      </c>
      <c r="L562" s="221" t="s">
        <v>621</v>
      </c>
      <c r="M562" s="221">
        <v>0</v>
      </c>
      <c r="N562" s="221">
        <v>0</v>
      </c>
      <c r="O562" s="221" t="s">
        <v>624</v>
      </c>
      <c r="P562" s="221" t="s">
        <v>626</v>
      </c>
      <c r="Q562" s="221" t="s">
        <v>626</v>
      </c>
      <c r="R562" s="221" t="s">
        <v>1669</v>
      </c>
      <c r="S562" s="221" t="s">
        <v>1672</v>
      </c>
      <c r="T562" s="221">
        <v>0</v>
      </c>
      <c r="U562" s="290">
        <v>152000000</v>
      </c>
      <c r="V562" s="290">
        <v>24900000000000</v>
      </c>
      <c r="W562" s="221">
        <v>42026544</v>
      </c>
      <c r="X562" s="221">
        <v>0</v>
      </c>
      <c r="Y562" s="221" t="s">
        <v>626</v>
      </c>
      <c r="Z562" s="221" t="s">
        <v>626</v>
      </c>
    </row>
    <row r="563" spans="1:26" x14ac:dyDescent="0.25">
      <c r="A563" s="221" t="s">
        <v>1696</v>
      </c>
      <c r="B563" s="221" t="s">
        <v>226</v>
      </c>
      <c r="C563" s="221">
        <v>1023.97</v>
      </c>
      <c r="D563" s="221">
        <v>0</v>
      </c>
      <c r="E563" s="221" t="s">
        <v>620</v>
      </c>
      <c r="F563" s="221">
        <v>0.57999999999999996</v>
      </c>
      <c r="G563" s="221">
        <v>0</v>
      </c>
      <c r="H563" s="221">
        <v>0</v>
      </c>
      <c r="I563" s="221">
        <v>0</v>
      </c>
      <c r="J563" s="221">
        <v>8.75</v>
      </c>
      <c r="K563" s="290">
        <v>279000000000</v>
      </c>
      <c r="L563" s="221" t="s">
        <v>621</v>
      </c>
      <c r="M563" s="221">
        <v>0</v>
      </c>
      <c r="N563" s="221">
        <v>0</v>
      </c>
      <c r="O563" s="221" t="s">
        <v>624</v>
      </c>
      <c r="P563" s="221" t="s">
        <v>626</v>
      </c>
      <c r="Q563" s="221" t="s">
        <v>626</v>
      </c>
      <c r="R563" s="221" t="s">
        <v>1669</v>
      </c>
      <c r="S563" s="221" t="s">
        <v>1666</v>
      </c>
      <c r="T563" s="221">
        <v>0</v>
      </c>
      <c r="U563" s="290">
        <v>274000000</v>
      </c>
      <c r="V563" s="290">
        <v>24900000000000</v>
      </c>
      <c r="W563" s="221">
        <v>42026544</v>
      </c>
      <c r="X563" s="221">
        <v>0</v>
      </c>
      <c r="Y563" s="221" t="s">
        <v>626</v>
      </c>
      <c r="Z563" s="221" t="s">
        <v>626</v>
      </c>
    </row>
    <row r="564" spans="1:26" x14ac:dyDescent="0.25">
      <c r="A564" s="221" t="s">
        <v>1727</v>
      </c>
      <c r="B564" s="221" t="s">
        <v>226</v>
      </c>
      <c r="C564" s="221">
        <v>1044.2539999999999</v>
      </c>
      <c r="D564" s="221">
        <v>0</v>
      </c>
      <c r="E564" s="221" t="s">
        <v>620</v>
      </c>
      <c r="F564" s="221">
        <v>1.1499999999999999</v>
      </c>
      <c r="G564" s="221">
        <v>0</v>
      </c>
      <c r="H564" s="221">
        <v>0</v>
      </c>
      <c r="I564" s="221">
        <v>0</v>
      </c>
      <c r="J564" s="221">
        <v>10.51</v>
      </c>
      <c r="K564" s="290">
        <v>267000000000</v>
      </c>
      <c r="L564" s="221" t="s">
        <v>621</v>
      </c>
      <c r="M564" s="221">
        <v>0</v>
      </c>
      <c r="N564" s="221">
        <v>0</v>
      </c>
      <c r="O564" s="221" t="s">
        <v>624</v>
      </c>
      <c r="P564" s="221" t="s">
        <v>626</v>
      </c>
      <c r="Q564" s="221" t="s">
        <v>626</v>
      </c>
      <c r="R564" s="221" t="s">
        <v>1669</v>
      </c>
      <c r="S564" s="221" t="s">
        <v>1672</v>
      </c>
      <c r="T564" s="221">
        <v>0</v>
      </c>
      <c r="U564" s="290">
        <v>259000000</v>
      </c>
      <c r="V564" s="290">
        <v>24900000000000</v>
      </c>
      <c r="W564" s="221">
        <v>42026544</v>
      </c>
      <c r="X564" s="221">
        <v>0</v>
      </c>
      <c r="Y564" s="221" t="s">
        <v>626</v>
      </c>
      <c r="Z564" s="221" t="s">
        <v>626</v>
      </c>
    </row>
    <row r="565" spans="1:26" x14ac:dyDescent="0.25">
      <c r="A565" s="221" t="s">
        <v>1697</v>
      </c>
      <c r="B565" s="221" t="s">
        <v>226</v>
      </c>
      <c r="C565" s="221">
        <v>988.69889999999998</v>
      </c>
      <c r="D565" s="221">
        <v>0</v>
      </c>
      <c r="E565" s="221" t="s">
        <v>620</v>
      </c>
      <c r="F565" s="221">
        <v>0.87</v>
      </c>
      <c r="G565" s="221">
        <v>0</v>
      </c>
      <c r="H565" s="221">
        <v>0</v>
      </c>
      <c r="I565" s="221">
        <v>0</v>
      </c>
      <c r="J565" s="221">
        <v>11.3</v>
      </c>
      <c r="K565" s="290">
        <v>100000000000</v>
      </c>
      <c r="L565" s="221" t="s">
        <v>621</v>
      </c>
      <c r="M565" s="221">
        <v>0</v>
      </c>
      <c r="N565" s="221">
        <v>0</v>
      </c>
      <c r="O565" s="221" t="s">
        <v>624</v>
      </c>
      <c r="P565" s="221" t="s">
        <v>626</v>
      </c>
      <c r="Q565" s="221" t="s">
        <v>626</v>
      </c>
      <c r="R565" s="221" t="s">
        <v>1669</v>
      </c>
      <c r="S565" s="221" t="s">
        <v>1672</v>
      </c>
      <c r="T565" s="221">
        <v>0</v>
      </c>
      <c r="U565" s="290">
        <v>102000000</v>
      </c>
      <c r="V565" s="290">
        <v>24900000000000</v>
      </c>
      <c r="W565" s="221">
        <v>42026544</v>
      </c>
      <c r="X565" s="221">
        <v>0</v>
      </c>
      <c r="Y565" s="221" t="s">
        <v>626</v>
      </c>
      <c r="Z565" s="221" t="s">
        <v>626</v>
      </c>
    </row>
    <row r="566" spans="1:26" x14ac:dyDescent="0.25">
      <c r="A566" s="221" t="s">
        <v>1826</v>
      </c>
      <c r="B566" s="221" t="s">
        <v>226</v>
      </c>
      <c r="C566" s="221">
        <v>1048.96</v>
      </c>
      <c r="D566" s="221">
        <v>0</v>
      </c>
      <c r="E566" s="221" t="s">
        <v>620</v>
      </c>
      <c r="F566" s="221">
        <v>0.38</v>
      </c>
      <c r="G566" s="221">
        <v>0</v>
      </c>
      <c r="H566" s="221">
        <v>0</v>
      </c>
      <c r="I566" s="221">
        <v>0</v>
      </c>
      <c r="J566" s="221">
        <v>9.8699999999999992</v>
      </c>
      <c r="K566" s="290">
        <v>88800000000</v>
      </c>
      <c r="L566" s="221" t="s">
        <v>621</v>
      </c>
      <c r="M566" s="221">
        <v>0</v>
      </c>
      <c r="N566" s="221">
        <v>0</v>
      </c>
      <c r="O566" s="221" t="s">
        <v>624</v>
      </c>
      <c r="P566" s="221" t="s">
        <v>626</v>
      </c>
      <c r="Q566" s="221" t="s">
        <v>626</v>
      </c>
      <c r="R566" s="221" t="s">
        <v>1669</v>
      </c>
      <c r="S566" s="221" t="s">
        <v>1666</v>
      </c>
      <c r="T566" s="221">
        <v>0</v>
      </c>
      <c r="U566" s="221">
        <v>85000000</v>
      </c>
      <c r="V566" s="290">
        <v>24900000000000</v>
      </c>
      <c r="W566" s="221">
        <v>42026544</v>
      </c>
      <c r="X566" s="221">
        <v>0</v>
      </c>
      <c r="Y566" s="221" t="s">
        <v>626</v>
      </c>
      <c r="Z566" s="221" t="s">
        <v>626</v>
      </c>
    </row>
    <row r="567" spans="1:26" x14ac:dyDescent="0.25">
      <c r="A567" s="221" t="s">
        <v>1805</v>
      </c>
      <c r="B567" s="221" t="s">
        <v>226</v>
      </c>
      <c r="C567" s="221">
        <v>1010.155</v>
      </c>
      <c r="D567" s="221">
        <v>0</v>
      </c>
      <c r="E567" s="221" t="s">
        <v>620</v>
      </c>
      <c r="F567" s="221">
        <v>0.84</v>
      </c>
      <c r="G567" s="221">
        <v>0</v>
      </c>
      <c r="H567" s="221">
        <v>0</v>
      </c>
      <c r="I567" s="221">
        <v>0</v>
      </c>
      <c r="J567" s="221">
        <v>6.1</v>
      </c>
      <c r="K567" s="290">
        <v>81700000000</v>
      </c>
      <c r="L567" s="221" t="s">
        <v>621</v>
      </c>
      <c r="M567" s="221">
        <v>0</v>
      </c>
      <c r="N567" s="221">
        <v>0</v>
      </c>
      <c r="O567" s="221" t="s">
        <v>624</v>
      </c>
      <c r="P567" s="221" t="s">
        <v>626</v>
      </c>
      <c r="Q567" s="221" t="s">
        <v>626</v>
      </c>
      <c r="R567" s="221" t="s">
        <v>1669</v>
      </c>
      <c r="S567" s="221" t="s">
        <v>1672</v>
      </c>
      <c r="T567" s="221">
        <v>0</v>
      </c>
      <c r="U567" s="221">
        <v>81563146</v>
      </c>
      <c r="V567" s="290">
        <v>24900000000000</v>
      </c>
      <c r="W567" s="221">
        <v>42026544</v>
      </c>
      <c r="X567" s="221">
        <v>0</v>
      </c>
      <c r="Y567" s="221" t="s">
        <v>626</v>
      </c>
      <c r="Z567" s="221" t="s">
        <v>626</v>
      </c>
    </row>
    <row r="568" spans="1:26" x14ac:dyDescent="0.25">
      <c r="A568" s="221" t="s">
        <v>2018</v>
      </c>
      <c r="B568" s="221" t="s">
        <v>226</v>
      </c>
      <c r="C568" s="221">
        <v>1049.6990000000001</v>
      </c>
      <c r="D568" s="221">
        <v>0</v>
      </c>
      <c r="E568" s="221" t="s">
        <v>620</v>
      </c>
      <c r="F568" s="221">
        <v>1.48</v>
      </c>
      <c r="G568" s="221">
        <v>0</v>
      </c>
      <c r="H568" s="221">
        <v>0</v>
      </c>
      <c r="I568" s="221">
        <v>0</v>
      </c>
      <c r="J568" s="221">
        <v>7.34</v>
      </c>
      <c r="K568" s="290">
        <v>179000000000</v>
      </c>
      <c r="L568" s="221" t="s">
        <v>621</v>
      </c>
      <c r="M568" s="221">
        <v>0</v>
      </c>
      <c r="N568" s="221">
        <v>0</v>
      </c>
      <c r="O568" s="221" t="s">
        <v>624</v>
      </c>
      <c r="P568" s="221" t="s">
        <v>626</v>
      </c>
      <c r="Q568" s="221" t="s">
        <v>626</v>
      </c>
      <c r="R568" s="221" t="s">
        <v>1669</v>
      </c>
      <c r="S568" s="221" t="s">
        <v>1672</v>
      </c>
      <c r="T568" s="221">
        <v>0</v>
      </c>
      <c r="U568" s="290">
        <v>173000000</v>
      </c>
      <c r="V568" s="290">
        <v>24900000000000</v>
      </c>
      <c r="W568" s="221">
        <v>42026544</v>
      </c>
      <c r="X568" s="221">
        <v>0</v>
      </c>
      <c r="Y568" s="221" t="s">
        <v>626</v>
      </c>
      <c r="Z568" s="221" t="s">
        <v>626</v>
      </c>
    </row>
    <row r="569" spans="1:26" x14ac:dyDescent="0.25">
      <c r="A569" s="221" t="s">
        <v>2316</v>
      </c>
      <c r="B569" s="221" t="s">
        <v>226</v>
      </c>
      <c r="C569" s="221">
        <v>977.09</v>
      </c>
      <c r="D569" s="221">
        <v>0</v>
      </c>
      <c r="E569" s="221" t="s">
        <v>620</v>
      </c>
      <c r="F569" s="221">
        <v>0.74</v>
      </c>
      <c r="G569" s="221">
        <v>0</v>
      </c>
      <c r="H569" s="221">
        <v>0</v>
      </c>
      <c r="I569" s="221">
        <v>0</v>
      </c>
      <c r="J569" s="221">
        <v>0</v>
      </c>
      <c r="K569" s="290">
        <v>97000000000</v>
      </c>
      <c r="L569" s="221" t="s">
        <v>621</v>
      </c>
      <c r="M569" s="221">
        <v>0</v>
      </c>
      <c r="N569" s="221">
        <v>0</v>
      </c>
      <c r="O569" s="221" t="s">
        <v>624</v>
      </c>
      <c r="P569" s="221" t="s">
        <v>626</v>
      </c>
      <c r="Q569" s="221" t="s">
        <v>626</v>
      </c>
      <c r="R569" s="221" t="s">
        <v>1669</v>
      </c>
      <c r="S569" s="221" t="s">
        <v>1666</v>
      </c>
      <c r="T569" s="221">
        <v>0</v>
      </c>
      <c r="U569" s="290">
        <v>100000000</v>
      </c>
      <c r="V569" s="290">
        <v>24900000000000</v>
      </c>
      <c r="W569" s="221">
        <v>42026544</v>
      </c>
      <c r="X569" s="221">
        <v>0</v>
      </c>
      <c r="Y569" s="221" t="s">
        <v>626</v>
      </c>
      <c r="Z569" s="221" t="s">
        <v>626</v>
      </c>
    </row>
    <row r="570" spans="1:26" x14ac:dyDescent="0.25">
      <c r="A570" s="221" t="s">
        <v>2107</v>
      </c>
      <c r="B570" s="221" t="s">
        <v>226</v>
      </c>
      <c r="C570" s="221">
        <v>1047.788</v>
      </c>
      <c r="D570" s="221">
        <v>0</v>
      </c>
      <c r="E570" s="221" t="s">
        <v>620</v>
      </c>
      <c r="F570" s="221">
        <v>1.74</v>
      </c>
      <c r="G570" s="221">
        <v>0</v>
      </c>
      <c r="H570" s="221">
        <v>0</v>
      </c>
      <c r="I570" s="221">
        <v>0</v>
      </c>
      <c r="J570" s="221">
        <v>10.18</v>
      </c>
      <c r="K570" s="290">
        <v>515000000000</v>
      </c>
      <c r="L570" s="221" t="s">
        <v>621</v>
      </c>
      <c r="M570" s="221">
        <v>0</v>
      </c>
      <c r="N570" s="221">
        <v>0</v>
      </c>
      <c r="O570" s="221" t="s">
        <v>624</v>
      </c>
      <c r="P570" s="221" t="s">
        <v>626</v>
      </c>
      <c r="Q570" s="221" t="s">
        <v>626</v>
      </c>
      <c r="R570" s="221" t="s">
        <v>1669</v>
      </c>
      <c r="S570" s="221" t="s">
        <v>1672</v>
      </c>
      <c r="T570" s="221">
        <v>0</v>
      </c>
      <c r="U570" s="290">
        <v>500000000</v>
      </c>
      <c r="V570" s="290">
        <v>24900000000000</v>
      </c>
      <c r="W570" s="221">
        <v>42026544</v>
      </c>
      <c r="X570" s="221">
        <v>0</v>
      </c>
      <c r="Y570" s="221" t="s">
        <v>626</v>
      </c>
      <c r="Z570" s="221" t="s">
        <v>626</v>
      </c>
    </row>
    <row r="571" spans="1:26" x14ac:dyDescent="0.25">
      <c r="A571" s="221" t="s">
        <v>2317</v>
      </c>
      <c r="B571" s="221" t="s">
        <v>226</v>
      </c>
      <c r="C571" s="221">
        <v>1019.71</v>
      </c>
      <c r="D571" s="221">
        <v>0</v>
      </c>
      <c r="E571" s="221" t="s">
        <v>620</v>
      </c>
      <c r="F571" s="221">
        <v>1.72</v>
      </c>
      <c r="G571" s="221">
        <v>0</v>
      </c>
      <c r="H571" s="221">
        <v>0</v>
      </c>
      <c r="I571" s="221">
        <v>0</v>
      </c>
      <c r="J571" s="221">
        <v>0</v>
      </c>
      <c r="K571" s="290">
        <v>95100000000</v>
      </c>
      <c r="L571" s="221" t="s">
        <v>621</v>
      </c>
      <c r="M571" s="221">
        <v>0</v>
      </c>
      <c r="N571" s="221">
        <v>0</v>
      </c>
      <c r="O571" s="221" t="s">
        <v>624</v>
      </c>
      <c r="P571" s="221" t="s">
        <v>626</v>
      </c>
      <c r="Q571" s="221" t="s">
        <v>626</v>
      </c>
      <c r="R571" s="221" t="s">
        <v>1669</v>
      </c>
      <c r="S571" s="221" t="s">
        <v>1666</v>
      </c>
      <c r="T571" s="221">
        <v>0</v>
      </c>
      <c r="U571" s="221">
        <v>93240000</v>
      </c>
      <c r="V571" s="290">
        <v>24900000000000</v>
      </c>
      <c r="W571" s="221">
        <v>42026544</v>
      </c>
      <c r="X571" s="221">
        <v>0</v>
      </c>
      <c r="Y571" s="221" t="s">
        <v>626</v>
      </c>
      <c r="Z571" s="221" t="s">
        <v>626</v>
      </c>
    </row>
    <row r="572" spans="1:26" x14ac:dyDescent="0.25">
      <c r="A572" s="221" t="s">
        <v>2318</v>
      </c>
      <c r="B572" s="221" t="s">
        <v>226</v>
      </c>
      <c r="C572" s="221">
        <v>1019.6</v>
      </c>
      <c r="D572" s="221">
        <v>0</v>
      </c>
      <c r="E572" s="221" t="s">
        <v>620</v>
      </c>
      <c r="F572" s="221">
        <v>1.71</v>
      </c>
      <c r="G572" s="221">
        <v>0</v>
      </c>
      <c r="H572" s="221">
        <v>0</v>
      </c>
      <c r="I572" s="221">
        <v>0</v>
      </c>
      <c r="J572" s="221">
        <v>0</v>
      </c>
      <c r="K572" s="290">
        <v>147000000000</v>
      </c>
      <c r="L572" s="221" t="s">
        <v>621</v>
      </c>
      <c r="M572" s="221">
        <v>0</v>
      </c>
      <c r="N572" s="221">
        <v>0</v>
      </c>
      <c r="O572" s="221" t="s">
        <v>624</v>
      </c>
      <c r="P572" s="221" t="s">
        <v>626</v>
      </c>
      <c r="Q572" s="221" t="s">
        <v>626</v>
      </c>
      <c r="R572" s="221" t="s">
        <v>1669</v>
      </c>
      <c r="S572" s="221" t="s">
        <v>1666</v>
      </c>
      <c r="T572" s="221">
        <v>0</v>
      </c>
      <c r="U572" s="290">
        <v>144000000</v>
      </c>
      <c r="V572" s="290">
        <v>24900000000000</v>
      </c>
      <c r="W572" s="221">
        <v>42026544</v>
      </c>
      <c r="X572" s="221">
        <v>0</v>
      </c>
      <c r="Y572" s="221" t="s">
        <v>626</v>
      </c>
      <c r="Z572" s="221" t="s">
        <v>626</v>
      </c>
    </row>
    <row r="573" spans="1:26" x14ac:dyDescent="0.25">
      <c r="A573" s="221" t="s">
        <v>2477</v>
      </c>
      <c r="B573" s="221" t="s">
        <v>226</v>
      </c>
      <c r="C573" s="221">
        <v>994.8338</v>
      </c>
      <c r="D573" s="221">
        <v>0</v>
      </c>
      <c r="E573" s="221" t="s">
        <v>620</v>
      </c>
      <c r="F573" s="221">
        <v>0.67</v>
      </c>
      <c r="G573" s="221">
        <v>0</v>
      </c>
      <c r="H573" s="221">
        <v>0</v>
      </c>
      <c r="I573" s="221">
        <v>0</v>
      </c>
      <c r="J573" s="221">
        <v>0</v>
      </c>
      <c r="K573" s="290">
        <v>148000000000</v>
      </c>
      <c r="L573" s="221" t="s">
        <v>621</v>
      </c>
      <c r="M573" s="221">
        <v>0</v>
      </c>
      <c r="N573" s="221">
        <v>0</v>
      </c>
      <c r="O573" s="221" t="s">
        <v>624</v>
      </c>
      <c r="P573" s="221" t="s">
        <v>626</v>
      </c>
      <c r="Q573" s="221" t="s">
        <v>626</v>
      </c>
      <c r="R573" s="221" t="s">
        <v>1669</v>
      </c>
      <c r="S573" s="221" t="s">
        <v>1675</v>
      </c>
      <c r="T573" s="221">
        <v>0</v>
      </c>
      <c r="U573" s="290">
        <v>150000000</v>
      </c>
      <c r="V573" s="290">
        <v>24900000000000</v>
      </c>
      <c r="W573" s="221">
        <v>42026544</v>
      </c>
      <c r="X573" s="221">
        <v>0</v>
      </c>
      <c r="Y573" s="221" t="s">
        <v>626</v>
      </c>
      <c r="Z573" s="221" t="s">
        <v>626</v>
      </c>
    </row>
    <row r="574" spans="1:26" x14ac:dyDescent="0.25">
      <c r="A574" s="221" t="s">
        <v>2504</v>
      </c>
      <c r="B574" s="221" t="s">
        <v>226</v>
      </c>
      <c r="C574" s="221">
        <v>1011.797</v>
      </c>
      <c r="D574" s="221">
        <v>0</v>
      </c>
      <c r="E574" s="221" t="s">
        <v>620</v>
      </c>
      <c r="F574" s="221">
        <v>-0.13</v>
      </c>
      <c r="G574" s="221">
        <v>0</v>
      </c>
      <c r="H574" s="221">
        <v>0</v>
      </c>
      <c r="I574" s="221">
        <v>0</v>
      </c>
      <c r="J574" s="221">
        <v>0</v>
      </c>
      <c r="K574" s="290">
        <v>86600000000</v>
      </c>
      <c r="L574" s="221" t="s">
        <v>621</v>
      </c>
      <c r="M574" s="221">
        <v>0</v>
      </c>
      <c r="N574" s="221">
        <v>0</v>
      </c>
      <c r="O574" s="221" t="s">
        <v>624</v>
      </c>
      <c r="P574" s="221" t="s">
        <v>626</v>
      </c>
      <c r="Q574" s="221" t="s">
        <v>626</v>
      </c>
      <c r="R574" s="221" t="s">
        <v>1669</v>
      </c>
      <c r="S574" s="221" t="s">
        <v>1671</v>
      </c>
      <c r="T574" s="221">
        <v>0</v>
      </c>
      <c r="U574" s="221">
        <v>85440000</v>
      </c>
      <c r="V574" s="290">
        <v>24900000000000</v>
      </c>
      <c r="W574" s="221">
        <v>42026544</v>
      </c>
      <c r="X574" s="221">
        <v>0</v>
      </c>
      <c r="Y574" s="221" t="s">
        <v>626</v>
      </c>
      <c r="Z574" s="221" t="s">
        <v>626</v>
      </c>
    </row>
    <row r="575" spans="1:26" x14ac:dyDescent="0.25">
      <c r="A575" s="221" t="s">
        <v>2319</v>
      </c>
      <c r="B575" s="221" t="s">
        <v>226</v>
      </c>
      <c r="C575" s="221">
        <v>1005.918</v>
      </c>
      <c r="D575" s="221">
        <v>0</v>
      </c>
      <c r="E575" s="221" t="s">
        <v>620</v>
      </c>
      <c r="F575" s="221">
        <v>0.46</v>
      </c>
      <c r="G575" s="221">
        <v>0</v>
      </c>
      <c r="H575" s="221">
        <v>0</v>
      </c>
      <c r="I575" s="221">
        <v>0</v>
      </c>
      <c r="J575" s="221">
        <v>0</v>
      </c>
      <c r="K575" s="290">
        <v>1500000000000</v>
      </c>
      <c r="L575" s="221" t="s">
        <v>621</v>
      </c>
      <c r="M575" s="221">
        <v>0</v>
      </c>
      <c r="N575" s="221">
        <v>0</v>
      </c>
      <c r="O575" s="221" t="s">
        <v>624</v>
      </c>
      <c r="P575" s="221" t="s">
        <v>626</v>
      </c>
      <c r="Q575" s="221" t="s">
        <v>626</v>
      </c>
      <c r="R575" s="221" t="s">
        <v>1669</v>
      </c>
      <c r="S575" s="221" t="s">
        <v>1672</v>
      </c>
      <c r="T575" s="221">
        <v>0</v>
      </c>
      <c r="U575" s="290">
        <v>1500000000</v>
      </c>
      <c r="V575" s="290">
        <v>24900000000000</v>
      </c>
      <c r="W575" s="221">
        <v>42026544</v>
      </c>
      <c r="X575" s="221">
        <v>0</v>
      </c>
      <c r="Y575" s="221" t="s">
        <v>626</v>
      </c>
      <c r="Z575" s="221" t="s">
        <v>626</v>
      </c>
    </row>
    <row r="576" spans="1:26" x14ac:dyDescent="0.25">
      <c r="A576" s="221" t="s">
        <v>2478</v>
      </c>
      <c r="B576" s="221" t="s">
        <v>226</v>
      </c>
      <c r="C576" s="221">
        <v>1015.881</v>
      </c>
      <c r="D576" s="221">
        <v>0</v>
      </c>
      <c r="E576" s="221" t="s">
        <v>620</v>
      </c>
      <c r="F576" s="221">
        <v>0.56000000000000005</v>
      </c>
      <c r="G576" s="221">
        <v>0</v>
      </c>
      <c r="H576" s="221">
        <v>0</v>
      </c>
      <c r="I576" s="221">
        <v>0</v>
      </c>
      <c r="J576" s="221">
        <v>0</v>
      </c>
      <c r="K576" s="290">
        <v>1520000000000</v>
      </c>
      <c r="L576" s="221" t="s">
        <v>621</v>
      </c>
      <c r="M576" s="221">
        <v>0</v>
      </c>
      <c r="N576" s="221">
        <v>0</v>
      </c>
      <c r="O576" s="221" t="s">
        <v>624</v>
      </c>
      <c r="P576" s="221" t="s">
        <v>626</v>
      </c>
      <c r="Q576" s="221" t="s">
        <v>626</v>
      </c>
      <c r="R576" s="221" t="s">
        <v>1669</v>
      </c>
      <c r="S576" s="221" t="s">
        <v>1672</v>
      </c>
      <c r="T576" s="221">
        <v>0</v>
      </c>
      <c r="U576" s="290">
        <v>1500000000</v>
      </c>
      <c r="V576" s="290">
        <v>24900000000000</v>
      </c>
      <c r="W576" s="221">
        <v>42026544</v>
      </c>
      <c r="X576" s="221">
        <v>0</v>
      </c>
      <c r="Y576" s="221" t="s">
        <v>626</v>
      </c>
      <c r="Z576" s="221" t="s">
        <v>626</v>
      </c>
    </row>
    <row r="577" spans="1:26" x14ac:dyDescent="0.25">
      <c r="A577" s="221" t="s">
        <v>2567</v>
      </c>
      <c r="B577" s="221" t="s">
        <v>226</v>
      </c>
      <c r="C577" s="221">
        <v>1009.665</v>
      </c>
      <c r="D577" s="221">
        <v>0</v>
      </c>
      <c r="E577" s="221" t="s">
        <v>620</v>
      </c>
      <c r="F577" s="221">
        <v>0.51</v>
      </c>
      <c r="G577" s="221">
        <v>0</v>
      </c>
      <c r="H577" s="221">
        <v>0</v>
      </c>
      <c r="I577" s="221">
        <v>0</v>
      </c>
      <c r="J577" s="221">
        <v>0</v>
      </c>
      <c r="K577" s="290">
        <v>301000000000</v>
      </c>
      <c r="L577" s="221" t="s">
        <v>621</v>
      </c>
      <c r="M577" s="221">
        <v>0</v>
      </c>
      <c r="N577" s="221">
        <v>0</v>
      </c>
      <c r="O577" s="221" t="s">
        <v>624</v>
      </c>
      <c r="P577" s="221" t="s">
        <v>626</v>
      </c>
      <c r="Q577" s="221" t="s">
        <v>626</v>
      </c>
      <c r="R577" s="221" t="s">
        <v>1669</v>
      </c>
      <c r="S577" s="221" t="s">
        <v>1672</v>
      </c>
      <c r="T577" s="221">
        <v>0</v>
      </c>
      <c r="U577" s="290">
        <v>300000000</v>
      </c>
      <c r="V577" s="290">
        <v>24900000000000</v>
      </c>
      <c r="W577" s="221">
        <v>42026544</v>
      </c>
      <c r="X577" s="221">
        <v>0</v>
      </c>
      <c r="Y577" s="221" t="s">
        <v>626</v>
      </c>
      <c r="Z577" s="221" t="s">
        <v>626</v>
      </c>
    </row>
    <row r="578" spans="1:26" x14ac:dyDescent="0.25">
      <c r="A578" s="221" t="s">
        <v>2568</v>
      </c>
      <c r="B578" s="221" t="s">
        <v>226</v>
      </c>
      <c r="C578" s="221">
        <v>1008.543</v>
      </c>
      <c r="D578" s="221">
        <v>0</v>
      </c>
      <c r="E578" s="221" t="s">
        <v>620</v>
      </c>
      <c r="F578" s="221">
        <v>1.61</v>
      </c>
      <c r="G578" s="221">
        <v>0</v>
      </c>
      <c r="H578" s="221">
        <v>0</v>
      </c>
      <c r="I578" s="221">
        <v>0</v>
      </c>
      <c r="J578" s="221">
        <v>0</v>
      </c>
      <c r="K578" s="290">
        <v>102000000000</v>
      </c>
      <c r="L578" s="221" t="s">
        <v>621</v>
      </c>
      <c r="M578" s="221">
        <v>0</v>
      </c>
      <c r="N578" s="221">
        <v>0</v>
      </c>
      <c r="O578" s="221" t="s">
        <v>624</v>
      </c>
      <c r="P578" s="221" t="s">
        <v>626</v>
      </c>
      <c r="Q578" s="221" t="s">
        <v>626</v>
      </c>
      <c r="R578" s="221" t="s">
        <v>1669</v>
      </c>
      <c r="S578" s="221" t="s">
        <v>1672</v>
      </c>
      <c r="T578" s="221">
        <v>0</v>
      </c>
      <c r="U578" s="290">
        <v>102000000</v>
      </c>
      <c r="V578" s="290">
        <v>24900000000000</v>
      </c>
      <c r="W578" s="221">
        <v>42026544</v>
      </c>
      <c r="X578" s="221">
        <v>0</v>
      </c>
      <c r="Y578" s="221" t="s">
        <v>626</v>
      </c>
      <c r="Z578" s="221" t="s">
        <v>626</v>
      </c>
    </row>
    <row r="579" spans="1:26" x14ac:dyDescent="0.25">
      <c r="A579" s="221" t="s">
        <v>2645</v>
      </c>
      <c r="B579" s="221" t="s">
        <v>226</v>
      </c>
      <c r="C579" s="221">
        <v>1000.39</v>
      </c>
      <c r="D579" s="221">
        <v>0</v>
      </c>
      <c r="E579" s="221" t="s">
        <v>620</v>
      </c>
      <c r="F579" s="221">
        <v>0</v>
      </c>
      <c r="G579" s="221">
        <v>0</v>
      </c>
      <c r="H579" s="221">
        <v>0</v>
      </c>
      <c r="I579" s="221">
        <v>0</v>
      </c>
      <c r="J579" s="221">
        <v>0</v>
      </c>
      <c r="K579" s="221">
        <v>0</v>
      </c>
      <c r="L579" s="221" t="s">
        <v>621</v>
      </c>
      <c r="M579" s="221">
        <v>0</v>
      </c>
      <c r="N579" s="221">
        <v>0</v>
      </c>
      <c r="O579" s="221" t="s">
        <v>624</v>
      </c>
      <c r="R579" s="221" t="s">
        <v>1669</v>
      </c>
      <c r="S579" s="221" t="s">
        <v>1666</v>
      </c>
      <c r="T579" s="221">
        <v>0</v>
      </c>
      <c r="U579" s="221">
        <v>0</v>
      </c>
      <c r="V579" s="290">
        <v>24900000000000</v>
      </c>
      <c r="W579" s="221">
        <v>42026544</v>
      </c>
      <c r="X579" s="221">
        <v>0</v>
      </c>
    </row>
    <row r="580" spans="1:26" x14ac:dyDescent="0.25">
      <c r="A580" s="221" t="s">
        <v>1991</v>
      </c>
      <c r="B580" s="221" t="s">
        <v>226</v>
      </c>
      <c r="C580" s="221">
        <v>1047.902</v>
      </c>
      <c r="D580" s="221">
        <v>0</v>
      </c>
      <c r="E580" s="221" t="s">
        <v>620</v>
      </c>
      <c r="F580" s="221">
        <v>0.56000000000000005</v>
      </c>
      <c r="G580" s="221">
        <v>0</v>
      </c>
      <c r="H580" s="221">
        <v>0</v>
      </c>
      <c r="I580" s="221">
        <v>0</v>
      </c>
      <c r="J580" s="221">
        <v>9.08</v>
      </c>
      <c r="K580" s="290">
        <v>107000000000</v>
      </c>
      <c r="L580" s="221" t="s">
        <v>621</v>
      </c>
      <c r="M580" s="221">
        <v>0</v>
      </c>
      <c r="N580" s="221">
        <v>0</v>
      </c>
      <c r="O580" s="221" t="s">
        <v>624</v>
      </c>
      <c r="P580" s="221" t="s">
        <v>626</v>
      </c>
      <c r="Q580" s="221" t="s">
        <v>626</v>
      </c>
      <c r="R580" s="221" t="s">
        <v>1669</v>
      </c>
      <c r="S580" s="221" t="s">
        <v>1672</v>
      </c>
      <c r="T580" s="221">
        <v>0</v>
      </c>
      <c r="U580" s="290">
        <v>101000000</v>
      </c>
      <c r="V580" s="290">
        <v>24900000000000</v>
      </c>
      <c r="W580" s="221">
        <v>42026544</v>
      </c>
      <c r="X580" s="221">
        <v>0</v>
      </c>
      <c r="Y580" s="221" t="s">
        <v>626</v>
      </c>
      <c r="Z580" s="221" t="s">
        <v>626</v>
      </c>
    </row>
    <row r="581" spans="1:26" x14ac:dyDescent="0.25">
      <c r="A581" s="221" t="s">
        <v>2158</v>
      </c>
      <c r="B581" s="221" t="s">
        <v>226</v>
      </c>
      <c r="C581" s="221">
        <v>1052.2180000000001</v>
      </c>
      <c r="D581" s="221">
        <v>0</v>
      </c>
      <c r="E581" s="221" t="s">
        <v>620</v>
      </c>
      <c r="F581" s="221">
        <v>0.73</v>
      </c>
      <c r="G581" s="221">
        <v>0</v>
      </c>
      <c r="H581" s="221">
        <v>0</v>
      </c>
      <c r="I581" s="221">
        <v>0</v>
      </c>
      <c r="J581" s="221">
        <v>10.85</v>
      </c>
      <c r="K581" s="290">
        <v>261000000000</v>
      </c>
      <c r="L581" s="221" t="s">
        <v>621</v>
      </c>
      <c r="M581" s="221">
        <v>0</v>
      </c>
      <c r="N581" s="221">
        <v>0</v>
      </c>
      <c r="O581" s="221" t="s">
        <v>624</v>
      </c>
      <c r="P581" s="221" t="s">
        <v>626</v>
      </c>
      <c r="Q581" s="221" t="s">
        <v>626</v>
      </c>
      <c r="R581" s="221" t="s">
        <v>1669</v>
      </c>
      <c r="S581" s="221" t="s">
        <v>1672</v>
      </c>
      <c r="T581" s="221">
        <v>0</v>
      </c>
      <c r="U581" s="290">
        <v>250000000</v>
      </c>
      <c r="V581" s="290">
        <v>24900000000000</v>
      </c>
      <c r="W581" s="221">
        <v>42026544</v>
      </c>
      <c r="X581" s="221">
        <v>0</v>
      </c>
      <c r="Y581" s="221" t="s">
        <v>626</v>
      </c>
      <c r="Z581" s="221" t="s">
        <v>626</v>
      </c>
    </row>
    <row r="582" spans="1:26" x14ac:dyDescent="0.25">
      <c r="A582" s="221" t="s">
        <v>2320</v>
      </c>
      <c r="B582" s="221" t="s">
        <v>226</v>
      </c>
      <c r="C582" s="221">
        <v>988.47</v>
      </c>
      <c r="D582" s="221">
        <v>0</v>
      </c>
      <c r="E582" s="221" t="s">
        <v>620</v>
      </c>
      <c r="F582" s="221">
        <v>0.59</v>
      </c>
      <c r="G582" s="221">
        <v>0</v>
      </c>
      <c r="H582" s="221">
        <v>0</v>
      </c>
      <c r="I582" s="221">
        <v>0</v>
      </c>
      <c r="J582" s="221">
        <v>0</v>
      </c>
      <c r="K582" s="290">
        <v>147000000000</v>
      </c>
      <c r="L582" s="221" t="s">
        <v>621</v>
      </c>
      <c r="M582" s="221">
        <v>0</v>
      </c>
      <c r="N582" s="221">
        <v>0</v>
      </c>
      <c r="O582" s="221" t="s">
        <v>624</v>
      </c>
      <c r="P582" s="221" t="s">
        <v>626</v>
      </c>
      <c r="Q582" s="221" t="s">
        <v>626</v>
      </c>
      <c r="R582" s="221" t="s">
        <v>1669</v>
      </c>
      <c r="S582" s="221" t="s">
        <v>1666</v>
      </c>
      <c r="T582" s="221">
        <v>0</v>
      </c>
      <c r="U582" s="290">
        <v>150000000</v>
      </c>
      <c r="V582" s="290">
        <v>24900000000000</v>
      </c>
      <c r="W582" s="221">
        <v>42026544</v>
      </c>
      <c r="X582" s="221">
        <v>0</v>
      </c>
      <c r="Y582" s="221" t="s">
        <v>626</v>
      </c>
      <c r="Z582" s="221" t="s">
        <v>626</v>
      </c>
    </row>
    <row r="583" spans="1:26" x14ac:dyDescent="0.25">
      <c r="A583" s="221" t="s">
        <v>2395</v>
      </c>
      <c r="B583" s="221" t="s">
        <v>226</v>
      </c>
      <c r="C583" s="221">
        <v>1028.67</v>
      </c>
      <c r="D583" s="221">
        <v>0</v>
      </c>
      <c r="E583" s="221" t="s">
        <v>620</v>
      </c>
      <c r="F583" s="221">
        <v>0.61</v>
      </c>
      <c r="G583" s="221">
        <v>0</v>
      </c>
      <c r="H583" s="221">
        <v>0</v>
      </c>
      <c r="I583" s="221">
        <v>0</v>
      </c>
      <c r="J583" s="221">
        <v>0</v>
      </c>
      <c r="K583" s="290">
        <v>207000000000</v>
      </c>
      <c r="L583" s="221" t="s">
        <v>621</v>
      </c>
      <c r="M583" s="221">
        <v>0</v>
      </c>
      <c r="N583" s="221">
        <v>0</v>
      </c>
      <c r="O583" s="221" t="s">
        <v>618</v>
      </c>
      <c r="P583" s="221" t="s">
        <v>626</v>
      </c>
      <c r="Q583" s="221" t="s">
        <v>626</v>
      </c>
      <c r="R583" s="221" t="s">
        <v>1669</v>
      </c>
      <c r="S583" s="221" t="s">
        <v>1675</v>
      </c>
      <c r="T583" s="221">
        <v>0</v>
      </c>
      <c r="U583" s="290">
        <v>202000000</v>
      </c>
      <c r="V583" s="290">
        <v>24900000000000</v>
      </c>
      <c r="W583" s="221">
        <v>42026544</v>
      </c>
      <c r="X583" s="221">
        <v>0</v>
      </c>
      <c r="Y583" s="221" t="s">
        <v>626</v>
      </c>
      <c r="Z583" s="221" t="s">
        <v>626</v>
      </c>
    </row>
    <row r="584" spans="1:26" x14ac:dyDescent="0.25">
      <c r="A584" s="221" t="s">
        <v>2569</v>
      </c>
      <c r="B584" s="221" t="s">
        <v>226</v>
      </c>
      <c r="C584" s="221">
        <v>1031.6890000000001</v>
      </c>
      <c r="D584" s="221">
        <v>0</v>
      </c>
      <c r="E584" s="221" t="s">
        <v>620</v>
      </c>
      <c r="F584" s="221">
        <v>1</v>
      </c>
      <c r="G584" s="221">
        <v>0</v>
      </c>
      <c r="H584" s="221">
        <v>0</v>
      </c>
      <c r="I584" s="221">
        <v>0</v>
      </c>
      <c r="J584" s="221">
        <v>0</v>
      </c>
      <c r="K584" s="290">
        <v>61300000000</v>
      </c>
      <c r="L584" s="221" t="s">
        <v>621</v>
      </c>
      <c r="M584" s="221">
        <v>0</v>
      </c>
      <c r="N584" s="221">
        <v>0</v>
      </c>
      <c r="O584" s="221" t="s">
        <v>618</v>
      </c>
      <c r="P584" s="221" t="s">
        <v>626</v>
      </c>
      <c r="Q584" s="221" t="s">
        <v>626</v>
      </c>
      <c r="R584" s="221" t="s">
        <v>1669</v>
      </c>
      <c r="S584" s="221" t="s">
        <v>1671</v>
      </c>
      <c r="T584" s="221">
        <v>0</v>
      </c>
      <c r="U584" s="221">
        <v>60000000</v>
      </c>
      <c r="V584" s="290">
        <v>24900000000000</v>
      </c>
      <c r="W584" s="221">
        <v>42026544</v>
      </c>
      <c r="X584" s="221">
        <v>0</v>
      </c>
      <c r="Y584" s="221" t="s">
        <v>626</v>
      </c>
      <c r="Z584" s="221" t="s">
        <v>626</v>
      </c>
    </row>
    <row r="585" spans="1:26" x14ac:dyDescent="0.25">
      <c r="A585" s="221" t="s">
        <v>2108</v>
      </c>
      <c r="B585" s="221" t="s">
        <v>226</v>
      </c>
      <c r="C585" s="221">
        <v>1018.869</v>
      </c>
      <c r="D585" s="221">
        <v>0</v>
      </c>
      <c r="E585" s="221" t="s">
        <v>620</v>
      </c>
      <c r="F585" s="221">
        <v>0.56000000000000005</v>
      </c>
      <c r="G585" s="221">
        <v>0</v>
      </c>
      <c r="H585" s="221">
        <v>0</v>
      </c>
      <c r="I585" s="221">
        <v>0</v>
      </c>
      <c r="J585" s="221">
        <v>1.1100000000000001</v>
      </c>
      <c r="K585" s="290">
        <v>1610000000000</v>
      </c>
      <c r="L585" s="221" t="s">
        <v>621</v>
      </c>
      <c r="M585" s="221">
        <v>0</v>
      </c>
      <c r="N585" s="221">
        <v>0</v>
      </c>
      <c r="O585" s="221" t="s">
        <v>618</v>
      </c>
      <c r="P585" s="221" t="s">
        <v>626</v>
      </c>
      <c r="Q585" s="221" t="s">
        <v>626</v>
      </c>
      <c r="R585" s="221" t="s">
        <v>1669</v>
      </c>
      <c r="S585" s="221" t="s">
        <v>1675</v>
      </c>
      <c r="T585" s="221">
        <v>0</v>
      </c>
      <c r="U585" s="290">
        <v>1590000000</v>
      </c>
      <c r="V585" s="290">
        <v>24900000000000</v>
      </c>
      <c r="W585" s="221">
        <v>42026544</v>
      </c>
      <c r="X585" s="221">
        <v>0</v>
      </c>
      <c r="Y585" s="221" t="s">
        <v>626</v>
      </c>
      <c r="Z585" s="221" t="s">
        <v>626</v>
      </c>
    </row>
    <row r="586" spans="1:26" x14ac:dyDescent="0.25">
      <c r="A586" s="221" t="s">
        <v>2321</v>
      </c>
      <c r="B586" s="221" t="s">
        <v>226</v>
      </c>
      <c r="C586" s="221">
        <v>1006.2809999999999</v>
      </c>
      <c r="D586" s="221">
        <v>0</v>
      </c>
      <c r="E586" s="221" t="s">
        <v>620</v>
      </c>
      <c r="F586" s="221">
        <v>0.63</v>
      </c>
      <c r="G586" s="221">
        <v>0</v>
      </c>
      <c r="H586" s="221">
        <v>0</v>
      </c>
      <c r="I586" s="221">
        <v>0</v>
      </c>
      <c r="J586" s="221">
        <v>0</v>
      </c>
      <c r="K586" s="290">
        <v>1060000000000</v>
      </c>
      <c r="L586" s="221" t="s">
        <v>621</v>
      </c>
      <c r="M586" s="221">
        <v>0</v>
      </c>
      <c r="N586" s="221">
        <v>0</v>
      </c>
      <c r="O586" s="221" t="s">
        <v>624</v>
      </c>
      <c r="P586" s="221" t="s">
        <v>626</v>
      </c>
      <c r="Q586" s="221" t="s">
        <v>626</v>
      </c>
      <c r="R586" s="221" t="s">
        <v>1669</v>
      </c>
      <c r="S586" s="221" t="s">
        <v>1675</v>
      </c>
      <c r="T586" s="221">
        <v>0</v>
      </c>
      <c r="U586" s="290">
        <v>1060000000</v>
      </c>
      <c r="V586" s="290">
        <v>24900000000000</v>
      </c>
      <c r="W586" s="221">
        <v>42026544</v>
      </c>
      <c r="X586" s="221">
        <v>0</v>
      </c>
      <c r="Y586" s="221" t="s">
        <v>626</v>
      </c>
      <c r="Z586" s="221" t="s">
        <v>626</v>
      </c>
    </row>
    <row r="587" spans="1:26" x14ac:dyDescent="0.25">
      <c r="A587" s="221" t="s">
        <v>2447</v>
      </c>
      <c r="B587" s="221" t="s">
        <v>226</v>
      </c>
      <c r="C587" s="221">
        <v>1029.105</v>
      </c>
      <c r="D587" s="221">
        <v>0</v>
      </c>
      <c r="E587" s="221" t="s">
        <v>620</v>
      </c>
      <c r="F587" s="221">
        <v>0.62</v>
      </c>
      <c r="G587" s="221">
        <v>0</v>
      </c>
      <c r="H587" s="221">
        <v>0</v>
      </c>
      <c r="I587" s="221">
        <v>0</v>
      </c>
      <c r="J587" s="221">
        <v>0</v>
      </c>
      <c r="K587" s="290">
        <v>1670000000000</v>
      </c>
      <c r="L587" s="221" t="s">
        <v>621</v>
      </c>
      <c r="M587" s="221">
        <v>0</v>
      </c>
      <c r="N587" s="221">
        <v>0</v>
      </c>
      <c r="O587" s="221" t="s">
        <v>618</v>
      </c>
      <c r="P587" s="221" t="s">
        <v>626</v>
      </c>
      <c r="Q587" s="221" t="s">
        <v>626</v>
      </c>
      <c r="R587" s="221" t="s">
        <v>1669</v>
      </c>
      <c r="S587" s="221" t="s">
        <v>1671</v>
      </c>
      <c r="T587" s="221">
        <v>0</v>
      </c>
      <c r="U587" s="290">
        <v>1630000000</v>
      </c>
      <c r="V587" s="290">
        <v>24900000000000</v>
      </c>
      <c r="W587" s="221">
        <v>42026544</v>
      </c>
      <c r="X587" s="221">
        <v>0</v>
      </c>
      <c r="Y587" s="221" t="s">
        <v>626</v>
      </c>
      <c r="Z587" s="221" t="s">
        <v>626</v>
      </c>
    </row>
    <row r="588" spans="1:26" x14ac:dyDescent="0.25">
      <c r="A588" s="221" t="s">
        <v>2646</v>
      </c>
      <c r="B588" s="221" t="s">
        <v>226</v>
      </c>
      <c r="C588" s="221">
        <v>1004.769</v>
      </c>
      <c r="D588" s="221">
        <v>0</v>
      </c>
      <c r="E588" s="221" t="s">
        <v>620</v>
      </c>
      <c r="F588" s="221">
        <v>0</v>
      </c>
      <c r="G588" s="221">
        <v>0</v>
      </c>
      <c r="H588" s="221">
        <v>0</v>
      </c>
      <c r="I588" s="221">
        <v>0</v>
      </c>
      <c r="J588" s="221">
        <v>0</v>
      </c>
      <c r="K588" s="221">
        <v>0</v>
      </c>
      <c r="L588" s="221" t="s">
        <v>621</v>
      </c>
      <c r="M588" s="221">
        <v>0</v>
      </c>
      <c r="N588" s="221">
        <v>0</v>
      </c>
      <c r="O588" s="221" t="s">
        <v>618</v>
      </c>
      <c r="P588" s="221" t="s">
        <v>626</v>
      </c>
      <c r="Q588" s="221" t="s">
        <v>626</v>
      </c>
      <c r="R588" s="221" t="s">
        <v>1669</v>
      </c>
      <c r="S588" s="221" t="s">
        <v>1671</v>
      </c>
      <c r="T588" s="221">
        <v>0</v>
      </c>
      <c r="U588" s="221">
        <v>0</v>
      </c>
      <c r="V588" s="290">
        <v>24900000000000</v>
      </c>
      <c r="W588" s="221">
        <v>42026544</v>
      </c>
      <c r="X588" s="221">
        <v>0</v>
      </c>
      <c r="Y588" s="221" t="s">
        <v>626</v>
      </c>
      <c r="Z588" s="221" t="s">
        <v>626</v>
      </c>
    </row>
    <row r="589" spans="1:26" x14ac:dyDescent="0.25">
      <c r="A589" s="221" t="s">
        <v>1446</v>
      </c>
      <c r="B589" s="221" t="s">
        <v>226</v>
      </c>
      <c r="C589" s="221">
        <v>1023.107</v>
      </c>
      <c r="D589" s="221">
        <v>0</v>
      </c>
      <c r="E589" s="221" t="s">
        <v>620</v>
      </c>
      <c r="F589" s="221">
        <v>-1.4</v>
      </c>
      <c r="G589" s="221">
        <v>0</v>
      </c>
      <c r="H589" s="221">
        <v>0</v>
      </c>
      <c r="I589" s="221">
        <v>0</v>
      </c>
      <c r="J589" s="221">
        <v>1.69</v>
      </c>
      <c r="K589" s="290">
        <v>26300000000</v>
      </c>
      <c r="L589" s="221" t="s">
        <v>621</v>
      </c>
      <c r="M589" s="221">
        <v>0</v>
      </c>
      <c r="N589" s="221">
        <v>0</v>
      </c>
      <c r="O589" s="221" t="s">
        <v>618</v>
      </c>
      <c r="P589" s="221" t="s">
        <v>626</v>
      </c>
      <c r="Q589" s="221" t="s">
        <v>626</v>
      </c>
      <c r="R589" s="221" t="s">
        <v>1669</v>
      </c>
      <c r="S589" s="221" t="s">
        <v>1664</v>
      </c>
      <c r="T589" s="221">
        <v>0</v>
      </c>
      <c r="U589" s="221">
        <v>25318992</v>
      </c>
      <c r="V589" s="290">
        <v>24900000000000</v>
      </c>
      <c r="W589" s="221">
        <v>42026544</v>
      </c>
      <c r="X589" s="221">
        <v>0</v>
      </c>
      <c r="Y589" s="221" t="s">
        <v>626</v>
      </c>
      <c r="Z589" s="221" t="s">
        <v>626</v>
      </c>
    </row>
    <row r="590" spans="1:26" x14ac:dyDescent="0.25">
      <c r="A590" s="221" t="s">
        <v>2159</v>
      </c>
      <c r="B590" s="221" t="s">
        <v>226</v>
      </c>
      <c r="C590" s="221">
        <v>1077.3579999999999</v>
      </c>
      <c r="D590" s="221">
        <v>7.8200000000000006E-2</v>
      </c>
      <c r="E590" s="221" t="s">
        <v>620</v>
      </c>
      <c r="F590" s="221">
        <v>0.19500000000000001</v>
      </c>
      <c r="G590" s="221">
        <v>1.3484</v>
      </c>
      <c r="H590" s="221">
        <v>1.8744000000000001</v>
      </c>
      <c r="I590" s="221">
        <v>2.7953999999999999</v>
      </c>
      <c r="J590" s="221">
        <v>4.1942000000000004</v>
      </c>
      <c r="K590" s="290">
        <v>1150000000000</v>
      </c>
      <c r="L590" s="221" t="s">
        <v>621</v>
      </c>
      <c r="M590" s="221">
        <v>0</v>
      </c>
      <c r="N590" s="221">
        <v>0</v>
      </c>
      <c r="O590" s="221" t="s">
        <v>624</v>
      </c>
      <c r="P590" s="221" t="s">
        <v>623</v>
      </c>
      <c r="Q590" s="221" t="s">
        <v>626</v>
      </c>
      <c r="R590" s="221" t="s">
        <v>1668</v>
      </c>
      <c r="S590" s="221" t="s">
        <v>1671</v>
      </c>
      <c r="T590" s="221">
        <v>0.19500000000000001</v>
      </c>
      <c r="U590" s="290">
        <v>1070000000</v>
      </c>
      <c r="V590" s="290">
        <v>24900000000000</v>
      </c>
      <c r="W590" s="221">
        <v>42026544</v>
      </c>
      <c r="X590" s="221">
        <v>-0.42420000000000002</v>
      </c>
      <c r="Y590" s="221" t="s">
        <v>626</v>
      </c>
      <c r="Z590" s="221" t="s">
        <v>626</v>
      </c>
    </row>
    <row r="591" spans="1:26" x14ac:dyDescent="0.25">
      <c r="A591" s="221" t="s">
        <v>2570</v>
      </c>
      <c r="B591" s="221" t="s">
        <v>226</v>
      </c>
      <c r="C591" s="221">
        <v>1.002634</v>
      </c>
      <c r="D591" s="221">
        <v>2.93E-2</v>
      </c>
      <c r="E591" s="221" t="s">
        <v>636</v>
      </c>
      <c r="F591" s="221">
        <v>0.17760000000000001</v>
      </c>
      <c r="G591" s="221">
        <v>0</v>
      </c>
      <c r="H591" s="221">
        <v>0</v>
      </c>
      <c r="I591" s="221">
        <v>0</v>
      </c>
      <c r="J591" s="221">
        <v>0</v>
      </c>
      <c r="K591" s="221">
        <v>8006846</v>
      </c>
      <c r="L591" s="221" t="s">
        <v>621</v>
      </c>
      <c r="M591" s="221">
        <v>0</v>
      </c>
      <c r="N591" s="221">
        <v>0</v>
      </c>
      <c r="O591" s="221" t="s">
        <v>624</v>
      </c>
      <c r="P591" s="221" t="s">
        <v>626</v>
      </c>
      <c r="Q591" s="221" t="s">
        <v>626</v>
      </c>
      <c r="R591" s="221" t="s">
        <v>1668</v>
      </c>
      <c r="S591" s="221" t="s">
        <v>1675</v>
      </c>
      <c r="T591" s="221">
        <v>0.17760000000000001</v>
      </c>
      <c r="U591" s="221">
        <v>8000000</v>
      </c>
      <c r="V591" s="290">
        <v>24900000000000</v>
      </c>
      <c r="W591" s="221">
        <v>42026544</v>
      </c>
      <c r="X591" s="221">
        <v>0.1144</v>
      </c>
      <c r="Y591" s="221" t="s">
        <v>626</v>
      </c>
      <c r="Z591" s="221" t="s">
        <v>626</v>
      </c>
    </row>
    <row r="592" spans="1:26" x14ac:dyDescent="0.25">
      <c r="A592" s="221" t="s">
        <v>108</v>
      </c>
      <c r="B592" s="221" t="s">
        <v>226</v>
      </c>
      <c r="C592" s="221">
        <v>1535.163</v>
      </c>
      <c r="D592" s="221">
        <v>2.46E-2</v>
      </c>
      <c r="E592" s="221" t="s">
        <v>620</v>
      </c>
      <c r="F592" s="221">
        <v>0.38740000000000002</v>
      </c>
      <c r="G592" s="221">
        <v>1.1969000000000001</v>
      </c>
      <c r="H592" s="221">
        <v>2.5562999999999998</v>
      </c>
      <c r="I592" s="221">
        <v>3.3694000000000002</v>
      </c>
      <c r="J592" s="221">
        <v>5.2565</v>
      </c>
      <c r="K592" s="290">
        <v>1310000000000</v>
      </c>
      <c r="L592" s="221" t="s">
        <v>621</v>
      </c>
      <c r="M592" s="221">
        <v>16.658999999999999</v>
      </c>
      <c r="N592" s="221">
        <v>31.935700000000001</v>
      </c>
      <c r="O592" s="221" t="s">
        <v>624</v>
      </c>
      <c r="P592" s="221" t="s">
        <v>630</v>
      </c>
      <c r="Q592" s="221" t="s">
        <v>630</v>
      </c>
      <c r="R592" s="221" t="s">
        <v>1668</v>
      </c>
      <c r="S592" s="221" t="s">
        <v>2090</v>
      </c>
      <c r="T592" s="221">
        <v>0.38740000000000002</v>
      </c>
      <c r="U592" s="290">
        <v>856000000</v>
      </c>
      <c r="V592" s="290">
        <v>24900000000000</v>
      </c>
      <c r="W592" s="221">
        <v>42026544</v>
      </c>
      <c r="X592" s="221">
        <v>9.3700000000000006E-2</v>
      </c>
      <c r="Y592" s="221" t="s">
        <v>630</v>
      </c>
      <c r="Z592" s="221" t="s">
        <v>627</v>
      </c>
    </row>
    <row r="593" spans="1:26" x14ac:dyDescent="0.25">
      <c r="A593" s="221" t="s">
        <v>749</v>
      </c>
      <c r="B593" s="221" t="s">
        <v>226</v>
      </c>
      <c r="C593" s="221">
        <v>1472.1289999999999</v>
      </c>
      <c r="D593" s="221">
        <v>2.47E-2</v>
      </c>
      <c r="E593" s="221" t="s">
        <v>620</v>
      </c>
      <c r="F593" s="221">
        <v>0.4365</v>
      </c>
      <c r="G593" s="221">
        <v>1.3314999999999999</v>
      </c>
      <c r="H593" s="221">
        <v>2.7151000000000001</v>
      </c>
      <c r="I593" s="221">
        <v>3.7330000000000001</v>
      </c>
      <c r="J593" s="221">
        <v>5.6467000000000001</v>
      </c>
      <c r="K593" s="290">
        <v>245000000000</v>
      </c>
      <c r="L593" s="221" t="s">
        <v>621</v>
      </c>
      <c r="M593" s="221">
        <v>15.2126</v>
      </c>
      <c r="N593" s="221">
        <v>27.603000000000002</v>
      </c>
      <c r="O593" s="221" t="s">
        <v>624</v>
      </c>
      <c r="P593" s="221" t="s">
        <v>651</v>
      </c>
      <c r="Q593" s="221" t="s">
        <v>627</v>
      </c>
      <c r="R593" s="221" t="s">
        <v>1668</v>
      </c>
      <c r="S593" s="221" t="s">
        <v>2090</v>
      </c>
      <c r="T593" s="221">
        <v>0.4365</v>
      </c>
      <c r="U593" s="290">
        <v>167000000</v>
      </c>
      <c r="V593" s="290">
        <v>24900000000000</v>
      </c>
      <c r="W593" s="221">
        <v>42026544</v>
      </c>
      <c r="X593" s="221">
        <v>9.7100000000000006E-2</v>
      </c>
      <c r="Y593" s="221" t="s">
        <v>635</v>
      </c>
      <c r="Z593" s="221" t="s">
        <v>625</v>
      </c>
    </row>
    <row r="594" spans="1:26" x14ac:dyDescent="0.25">
      <c r="A594" s="221" t="s">
        <v>1992</v>
      </c>
      <c r="B594" s="221" t="s">
        <v>226</v>
      </c>
      <c r="C594" s="221">
        <v>1112.473</v>
      </c>
      <c r="D594" s="221">
        <v>3.6499999999999998E-2</v>
      </c>
      <c r="E594" s="221" t="s">
        <v>620</v>
      </c>
      <c r="F594" s="221">
        <v>0.33489999999999998</v>
      </c>
      <c r="G594" s="221">
        <v>1.0941000000000001</v>
      </c>
      <c r="H594" s="221">
        <v>1.9858</v>
      </c>
      <c r="I594" s="221">
        <v>3.1070000000000002</v>
      </c>
      <c r="J594" s="221">
        <v>8.7787000000000006</v>
      </c>
      <c r="K594" s="290">
        <v>11800000000</v>
      </c>
      <c r="L594" s="221" t="s">
        <v>621</v>
      </c>
      <c r="M594" s="221">
        <v>0</v>
      </c>
      <c r="N594" s="221">
        <v>0</v>
      </c>
      <c r="O594" s="221" t="s">
        <v>618</v>
      </c>
      <c r="P594" s="221" t="s">
        <v>630</v>
      </c>
      <c r="Q594" s="221" t="s">
        <v>635</v>
      </c>
      <c r="R594" s="221" t="s">
        <v>1668</v>
      </c>
      <c r="S594" s="221" t="s">
        <v>1975</v>
      </c>
      <c r="T594" s="221">
        <v>0.33489999999999998</v>
      </c>
      <c r="U594" s="221">
        <v>10622130</v>
      </c>
      <c r="V594" s="290">
        <v>24900000000000</v>
      </c>
      <c r="W594" s="221">
        <v>42026544</v>
      </c>
      <c r="X594" s="221">
        <v>7.0699999999999999E-2</v>
      </c>
      <c r="Y594" s="221" t="s">
        <v>626</v>
      </c>
      <c r="Z594" s="221" t="s">
        <v>626</v>
      </c>
    </row>
    <row r="595" spans="1:26" x14ac:dyDescent="0.25">
      <c r="A595" s="221" t="s">
        <v>2067</v>
      </c>
      <c r="B595" s="221" t="s">
        <v>226</v>
      </c>
      <c r="C595" s="221">
        <v>1033.5740000000001</v>
      </c>
      <c r="D595" s="221">
        <v>3.2300000000000002E-2</v>
      </c>
      <c r="E595" s="221" t="s">
        <v>620</v>
      </c>
      <c r="F595" s="221">
        <v>0.4501</v>
      </c>
      <c r="G595" s="221">
        <v>1.343</v>
      </c>
      <c r="H595" s="221">
        <v>2.8129</v>
      </c>
      <c r="I595" s="221">
        <v>0.2114</v>
      </c>
      <c r="J595" s="221">
        <v>2.2892000000000001</v>
      </c>
      <c r="K595" s="290">
        <v>309000000000</v>
      </c>
      <c r="L595" s="221" t="s">
        <v>621</v>
      </c>
      <c r="M595" s="221">
        <v>0</v>
      </c>
      <c r="N595" s="221">
        <v>0</v>
      </c>
      <c r="O595" s="221" t="s">
        <v>618</v>
      </c>
      <c r="P595" s="221" t="s">
        <v>632</v>
      </c>
      <c r="Q595" s="221" t="s">
        <v>664</v>
      </c>
      <c r="R595" s="221" t="s">
        <v>1668</v>
      </c>
      <c r="S595" s="221" t="s">
        <v>1675</v>
      </c>
      <c r="T595" s="221">
        <v>0.4501</v>
      </c>
      <c r="U595" s="290">
        <v>300000000</v>
      </c>
      <c r="V595" s="290">
        <v>24900000000000</v>
      </c>
      <c r="W595" s="221">
        <v>42026544</v>
      </c>
      <c r="X595" s="221">
        <v>9.1399999999999995E-2</v>
      </c>
      <c r="Y595" s="221" t="s">
        <v>626</v>
      </c>
      <c r="Z595" s="221" t="s">
        <v>626</v>
      </c>
    </row>
    <row r="596" spans="1:26" x14ac:dyDescent="0.25">
      <c r="A596" s="221" t="s">
        <v>2571</v>
      </c>
      <c r="B596" s="221" t="s">
        <v>226</v>
      </c>
      <c r="C596" s="221">
        <v>931.82039999999995</v>
      </c>
      <c r="D596" s="221">
        <v>4.1099999999999998E-2</v>
      </c>
      <c r="E596" s="221" t="s">
        <v>620</v>
      </c>
      <c r="F596" s="221">
        <v>0.41220000000000001</v>
      </c>
      <c r="G596" s="221">
        <v>0</v>
      </c>
      <c r="H596" s="221">
        <v>0.83189999999999997</v>
      </c>
      <c r="I596" s="221">
        <v>1.7287999999999999</v>
      </c>
      <c r="J596" s="221">
        <v>3.758</v>
      </c>
      <c r="K596" s="290">
        <v>400000000000</v>
      </c>
      <c r="L596" s="221" t="s">
        <v>621</v>
      </c>
      <c r="M596" s="221">
        <v>11.463100000000001</v>
      </c>
      <c r="N596" s="221">
        <v>0</v>
      </c>
      <c r="O596" s="221" t="s">
        <v>624</v>
      </c>
      <c r="P596" s="221" t="s">
        <v>626</v>
      </c>
      <c r="Q596" s="221" t="s">
        <v>626</v>
      </c>
      <c r="R596" s="221" t="s">
        <v>1668</v>
      </c>
      <c r="S596" s="221" t="s">
        <v>1673</v>
      </c>
      <c r="T596" s="221">
        <v>0.41220000000000001</v>
      </c>
      <c r="U596" s="290">
        <v>431000000</v>
      </c>
      <c r="V596" s="290">
        <v>24900000000000</v>
      </c>
      <c r="W596" s="221">
        <v>42026544</v>
      </c>
      <c r="X596" s="221">
        <v>4.1099999999999998E-2</v>
      </c>
      <c r="Y596" s="221" t="s">
        <v>626</v>
      </c>
      <c r="Z596" s="221" t="s">
        <v>626</v>
      </c>
    </row>
    <row r="597" spans="1:26" x14ac:dyDescent="0.25">
      <c r="A597" s="221" t="s">
        <v>750</v>
      </c>
      <c r="B597" s="221" t="s">
        <v>226</v>
      </c>
      <c r="C597" s="221">
        <v>5481.5450000000001</v>
      </c>
      <c r="D597" s="221">
        <v>-1.2633000000000001</v>
      </c>
      <c r="E597" s="221" t="s">
        <v>620</v>
      </c>
      <c r="F597" s="221">
        <v>-9.8299999999999998E-2</v>
      </c>
      <c r="G597" s="221">
        <v>3.3872</v>
      </c>
      <c r="H597" s="221">
        <v>-2.8458999999999999</v>
      </c>
      <c r="I597" s="221">
        <v>-10.7227</v>
      </c>
      <c r="J597" s="221">
        <v>-12.001300000000001</v>
      </c>
      <c r="K597" s="290">
        <v>64900000000</v>
      </c>
      <c r="L597" s="221" t="s">
        <v>621</v>
      </c>
      <c r="M597" s="221">
        <v>-12.4642</v>
      </c>
      <c r="N597" s="221">
        <v>5.1833</v>
      </c>
      <c r="O597" s="221" t="s">
        <v>618</v>
      </c>
      <c r="P597" s="221" t="s">
        <v>630</v>
      </c>
      <c r="Q597" s="221" t="s">
        <v>630</v>
      </c>
      <c r="R597" s="221" t="s">
        <v>1665</v>
      </c>
      <c r="S597" s="221" t="s">
        <v>2090</v>
      </c>
      <c r="T597" s="221">
        <v>-9.8299999999999998E-2</v>
      </c>
      <c r="U597" s="221">
        <v>11820674</v>
      </c>
      <c r="V597" s="290">
        <v>24900000000000</v>
      </c>
      <c r="W597" s="221">
        <v>42026544</v>
      </c>
      <c r="X597" s="221">
        <v>-1.0762</v>
      </c>
      <c r="Y597" s="221" t="s">
        <v>635</v>
      </c>
      <c r="Z597" s="221" t="s">
        <v>635</v>
      </c>
    </row>
    <row r="598" spans="1:26" x14ac:dyDescent="0.25">
      <c r="A598" s="221" t="s">
        <v>751</v>
      </c>
      <c r="B598" s="221" t="s">
        <v>226</v>
      </c>
      <c r="C598" s="221">
        <v>780.71879999999999</v>
      </c>
      <c r="D598" s="221">
        <v>-2.4552</v>
      </c>
      <c r="E598" s="221" t="s">
        <v>620</v>
      </c>
      <c r="F598" s="221">
        <v>0.62680000000000002</v>
      </c>
      <c r="G598" s="221">
        <v>7.9360999999999997</v>
      </c>
      <c r="H598" s="221">
        <v>-8.1884999999999994</v>
      </c>
      <c r="I598" s="221">
        <v>-24.002500000000001</v>
      </c>
      <c r="J598" s="221">
        <v>-28.1157</v>
      </c>
      <c r="K598" s="290">
        <v>18700000000</v>
      </c>
      <c r="L598" s="221" t="s">
        <v>621</v>
      </c>
      <c r="M598" s="221">
        <v>-18.979800000000001</v>
      </c>
      <c r="N598" s="221">
        <v>-10.398</v>
      </c>
      <c r="O598" s="221" t="s">
        <v>618</v>
      </c>
      <c r="P598" s="221" t="s">
        <v>635</v>
      </c>
      <c r="Q598" s="221" t="s">
        <v>630</v>
      </c>
      <c r="R598" s="221" t="s">
        <v>1667</v>
      </c>
      <c r="S598" s="221" t="s">
        <v>2090</v>
      </c>
      <c r="T598" s="221">
        <v>0.62680000000000002</v>
      </c>
      <c r="U598" s="221">
        <v>24133880</v>
      </c>
      <c r="V598" s="290">
        <v>24900000000000</v>
      </c>
      <c r="W598" s="221">
        <v>42026544</v>
      </c>
      <c r="X598" s="221">
        <v>-1.6365000000000001</v>
      </c>
      <c r="Y598" s="221" t="s">
        <v>627</v>
      </c>
      <c r="Z598" s="221" t="s">
        <v>635</v>
      </c>
    </row>
    <row r="599" spans="1:26" x14ac:dyDescent="0.25">
      <c r="A599" s="221" t="s">
        <v>1827</v>
      </c>
      <c r="B599" s="221" t="s">
        <v>1170</v>
      </c>
      <c r="C599" s="221">
        <v>1007.909</v>
      </c>
      <c r="D599" s="221">
        <v>2.4400000000000002E-2</v>
      </c>
      <c r="E599" s="221" t="s">
        <v>620</v>
      </c>
      <c r="F599" s="221">
        <v>0.42480000000000001</v>
      </c>
      <c r="G599" s="221">
        <v>-1.03E-2</v>
      </c>
      <c r="H599" s="221">
        <v>-3.8100000000000002E-2</v>
      </c>
      <c r="I599" s="221">
        <v>-0.51570000000000005</v>
      </c>
      <c r="J599" s="221">
        <v>-7.9699999999999993E-2</v>
      </c>
      <c r="K599" s="290">
        <v>331000000000</v>
      </c>
      <c r="L599" s="221" t="s">
        <v>621</v>
      </c>
      <c r="M599" s="221">
        <v>0</v>
      </c>
      <c r="N599" s="221">
        <v>0</v>
      </c>
      <c r="O599" s="221" t="s">
        <v>618</v>
      </c>
      <c r="P599" s="221" t="s">
        <v>626</v>
      </c>
      <c r="Q599" s="221" t="s">
        <v>626</v>
      </c>
      <c r="R599" s="221" t="s">
        <v>1698</v>
      </c>
      <c r="S599" s="221" t="s">
        <v>1671</v>
      </c>
      <c r="T599" s="221">
        <v>0.42480000000000001</v>
      </c>
      <c r="U599" s="290">
        <v>330000000</v>
      </c>
      <c r="V599" s="290">
        <v>2740000000000</v>
      </c>
      <c r="W599" s="290">
        <v>232000000</v>
      </c>
      <c r="X599" s="221">
        <v>0.08</v>
      </c>
      <c r="Y599" s="221" t="s">
        <v>626</v>
      </c>
      <c r="Z599" s="221" t="s">
        <v>626</v>
      </c>
    </row>
    <row r="600" spans="1:26" x14ac:dyDescent="0.25">
      <c r="A600" s="221" t="s">
        <v>1963</v>
      </c>
      <c r="B600" s="221" t="s">
        <v>1170</v>
      </c>
      <c r="C600" s="221">
        <v>1060.1020000000001</v>
      </c>
      <c r="D600" s="221">
        <v>5.6000000000000001E-2</v>
      </c>
      <c r="E600" s="221" t="s">
        <v>620</v>
      </c>
      <c r="F600" s="221">
        <v>0.86380000000000001</v>
      </c>
      <c r="G600" s="221">
        <v>2.6873</v>
      </c>
      <c r="H600" s="221">
        <v>5.5307000000000004</v>
      </c>
      <c r="I600" s="221">
        <v>4.5133999999999999</v>
      </c>
      <c r="J600" s="221">
        <v>5.4569999999999999</v>
      </c>
      <c r="K600" s="290">
        <v>294000000000</v>
      </c>
      <c r="L600" s="221" t="s">
        <v>621</v>
      </c>
      <c r="M600" s="221">
        <v>0</v>
      </c>
      <c r="N600" s="221">
        <v>0</v>
      </c>
      <c r="O600" s="221" t="s">
        <v>618</v>
      </c>
      <c r="P600" s="221" t="s">
        <v>626</v>
      </c>
      <c r="Q600" s="221" t="s">
        <v>626</v>
      </c>
      <c r="R600" s="221" t="s">
        <v>1698</v>
      </c>
      <c r="S600" s="221" t="s">
        <v>1671</v>
      </c>
      <c r="T600" s="221">
        <v>0.86380000000000001</v>
      </c>
      <c r="U600" s="290">
        <v>280000000</v>
      </c>
      <c r="V600" s="290">
        <v>2740000000000</v>
      </c>
      <c r="W600" s="290">
        <v>232000000</v>
      </c>
      <c r="X600" s="221">
        <v>0.17169999999999999</v>
      </c>
      <c r="Y600" s="221" t="s">
        <v>626</v>
      </c>
      <c r="Z600" s="221" t="s">
        <v>626</v>
      </c>
    </row>
    <row r="601" spans="1:26" x14ac:dyDescent="0.25">
      <c r="A601" s="221" t="s">
        <v>2019</v>
      </c>
      <c r="B601" s="221" t="s">
        <v>1170</v>
      </c>
      <c r="C601" s="221">
        <v>1040.8900000000001</v>
      </c>
      <c r="D601" s="221">
        <v>5.7099999999999998E-2</v>
      </c>
      <c r="E601" s="221" t="s">
        <v>620</v>
      </c>
      <c r="F601" s="221">
        <v>0.88660000000000005</v>
      </c>
      <c r="G601" s="221">
        <v>2.7475000000000001</v>
      </c>
      <c r="H601" s="221">
        <v>2.7894999999999999</v>
      </c>
      <c r="I601" s="221">
        <v>1.8075000000000001</v>
      </c>
      <c r="J601" s="221">
        <v>2.7183999999999999</v>
      </c>
      <c r="K601" s="290">
        <v>309000000000</v>
      </c>
      <c r="L601" s="221" t="s">
        <v>621</v>
      </c>
      <c r="M601" s="221">
        <v>0</v>
      </c>
      <c r="N601" s="221">
        <v>0</v>
      </c>
      <c r="O601" s="221" t="s">
        <v>618</v>
      </c>
      <c r="P601" s="221" t="s">
        <v>626</v>
      </c>
      <c r="Q601" s="221" t="s">
        <v>626</v>
      </c>
      <c r="R601" s="221" t="s">
        <v>1698</v>
      </c>
      <c r="S601" s="221" t="s">
        <v>1671</v>
      </c>
      <c r="T601" s="221">
        <v>0.88660000000000005</v>
      </c>
      <c r="U601" s="290">
        <v>300000000</v>
      </c>
      <c r="V601" s="290">
        <v>2740000000000</v>
      </c>
      <c r="W601" s="290">
        <v>232000000</v>
      </c>
      <c r="X601" s="221">
        <v>0.17510000000000001</v>
      </c>
      <c r="Y601" s="221" t="s">
        <v>626</v>
      </c>
      <c r="Z601" s="221" t="s">
        <v>626</v>
      </c>
    </row>
    <row r="602" spans="1:26" x14ac:dyDescent="0.25">
      <c r="A602" s="221" t="s">
        <v>2020</v>
      </c>
      <c r="B602" s="221" t="s">
        <v>1170</v>
      </c>
      <c r="C602" s="221">
        <v>1068.1199999999999</v>
      </c>
      <c r="D602" s="221">
        <v>5.5399999999999998E-2</v>
      </c>
      <c r="E602" s="221" t="s">
        <v>620</v>
      </c>
      <c r="F602" s="221">
        <v>0.85070000000000001</v>
      </c>
      <c r="G602" s="221">
        <v>2.6456</v>
      </c>
      <c r="H602" s="221">
        <v>5.4687000000000001</v>
      </c>
      <c r="I602" s="221">
        <v>4.4592999999999998</v>
      </c>
      <c r="J602" s="221">
        <v>5.5438999999999998</v>
      </c>
      <c r="K602" s="290">
        <v>688000000000</v>
      </c>
      <c r="L602" s="221" t="s">
        <v>621</v>
      </c>
      <c r="M602" s="221">
        <v>0</v>
      </c>
      <c r="N602" s="221">
        <v>0</v>
      </c>
      <c r="O602" s="221" t="s">
        <v>618</v>
      </c>
      <c r="P602" s="221" t="s">
        <v>626</v>
      </c>
      <c r="Q602" s="221" t="s">
        <v>626</v>
      </c>
      <c r="R602" s="221" t="s">
        <v>1698</v>
      </c>
      <c r="S602" s="221" t="s">
        <v>1671</v>
      </c>
      <c r="T602" s="221">
        <v>0.85070000000000001</v>
      </c>
      <c r="U602" s="290">
        <v>650000000</v>
      </c>
      <c r="V602" s="290">
        <v>2740000000000</v>
      </c>
      <c r="W602" s="290">
        <v>232000000</v>
      </c>
      <c r="X602" s="221">
        <v>0.17</v>
      </c>
      <c r="Y602" s="221" t="s">
        <v>626</v>
      </c>
      <c r="Z602" s="221" t="s">
        <v>626</v>
      </c>
    </row>
    <row r="603" spans="1:26" x14ac:dyDescent="0.25">
      <c r="A603" s="221" t="s">
        <v>1828</v>
      </c>
      <c r="B603" s="221" t="s">
        <v>1170</v>
      </c>
      <c r="C603" s="221">
        <v>1001.905</v>
      </c>
      <c r="D603" s="221">
        <v>5.4300000000000001E-2</v>
      </c>
      <c r="E603" s="221" t="s">
        <v>620</v>
      </c>
      <c r="F603" s="221">
        <v>-1.6412</v>
      </c>
      <c r="G603" s="221">
        <v>4.53E-2</v>
      </c>
      <c r="H603" s="221">
        <v>9.2399999999999996E-2</v>
      </c>
      <c r="I603" s="221">
        <v>-0.77939999999999998</v>
      </c>
      <c r="J603" s="221">
        <v>8.1100000000000005E-2</v>
      </c>
      <c r="K603" s="290">
        <v>609000000000</v>
      </c>
      <c r="L603" s="221" t="s">
        <v>621</v>
      </c>
      <c r="M603" s="221">
        <v>0</v>
      </c>
      <c r="N603" s="221">
        <v>0</v>
      </c>
      <c r="O603" s="221" t="s">
        <v>618</v>
      </c>
      <c r="P603" s="221" t="s">
        <v>626</v>
      </c>
      <c r="Q603" s="221" t="s">
        <v>626</v>
      </c>
      <c r="R603" s="221" t="s">
        <v>1698</v>
      </c>
      <c r="S603" s="221" t="s">
        <v>1671</v>
      </c>
      <c r="T603" s="221">
        <v>-1.6412</v>
      </c>
      <c r="U603" s="290">
        <v>598000000</v>
      </c>
      <c r="V603" s="290">
        <v>2740000000000</v>
      </c>
      <c r="W603" s="290">
        <v>232000000</v>
      </c>
      <c r="X603" s="221">
        <v>-2.2869999999999999</v>
      </c>
      <c r="Y603" s="221" t="s">
        <v>626</v>
      </c>
      <c r="Z603" s="221" t="s">
        <v>626</v>
      </c>
    </row>
    <row r="604" spans="1:26" x14ac:dyDescent="0.25">
      <c r="A604" s="221" t="s">
        <v>1149</v>
      </c>
      <c r="B604" s="221" t="s">
        <v>708</v>
      </c>
      <c r="C604" s="221">
        <v>167.13</v>
      </c>
      <c r="D604" s="221">
        <v>0.17380000000000001</v>
      </c>
      <c r="E604" s="221" t="s">
        <v>620</v>
      </c>
      <c r="F604" s="221">
        <v>0.17380000000000001</v>
      </c>
      <c r="G604" s="221">
        <v>4.0206999999999997</v>
      </c>
      <c r="H604" s="221">
        <v>3.8784000000000001</v>
      </c>
      <c r="I604" s="221">
        <v>4.5019999999999998</v>
      </c>
      <c r="J604" s="221">
        <v>3.8268</v>
      </c>
      <c r="K604" s="290">
        <v>667000000000</v>
      </c>
      <c r="L604" s="221" t="s">
        <v>621</v>
      </c>
      <c r="M604" s="221">
        <v>13.0479</v>
      </c>
      <c r="N604" s="221">
        <v>25.1067</v>
      </c>
      <c r="O604" s="221" t="s">
        <v>624</v>
      </c>
      <c r="P604" s="221" t="s">
        <v>626</v>
      </c>
      <c r="Q604" s="221" t="s">
        <v>626</v>
      </c>
      <c r="R604" s="221" t="s">
        <v>1698</v>
      </c>
      <c r="S604" s="221" t="s">
        <v>1666</v>
      </c>
      <c r="T604" s="221">
        <v>0.17380000000000001</v>
      </c>
      <c r="U604" s="290">
        <v>4000000000</v>
      </c>
      <c r="V604" s="290">
        <v>3630000000000</v>
      </c>
      <c r="W604" s="221">
        <v>14890216</v>
      </c>
      <c r="X604" s="221">
        <v>0.17380000000000001</v>
      </c>
      <c r="Y604" s="221" t="s">
        <v>626</v>
      </c>
      <c r="Z604" s="221" t="s">
        <v>626</v>
      </c>
    </row>
    <row r="605" spans="1:26" x14ac:dyDescent="0.25">
      <c r="A605" s="221" t="s">
        <v>2269</v>
      </c>
      <c r="B605" s="221" t="s">
        <v>224</v>
      </c>
      <c r="C605" s="221">
        <v>1447.77</v>
      </c>
      <c r="D605" s="221">
        <v>0.1293</v>
      </c>
      <c r="E605" s="221" t="s">
        <v>620</v>
      </c>
      <c r="F605" s="221">
        <v>1.0489999999999999</v>
      </c>
      <c r="G605" s="221">
        <v>5.5749000000000004</v>
      </c>
      <c r="H605" s="221">
        <v>3.9497</v>
      </c>
      <c r="I605" s="221">
        <v>6.0675999999999997</v>
      </c>
      <c r="J605" s="221">
        <v>9.7867999999999995</v>
      </c>
      <c r="K605" s="290">
        <v>6240000000000</v>
      </c>
      <c r="L605" s="221" t="s">
        <v>621</v>
      </c>
      <c r="M605" s="221">
        <v>20.046299999999999</v>
      </c>
      <c r="N605" s="221">
        <v>54.009900000000002</v>
      </c>
      <c r="O605" s="221" t="s">
        <v>624</v>
      </c>
      <c r="P605" s="221" t="s">
        <v>630</v>
      </c>
      <c r="Q605" s="221" t="s">
        <v>627</v>
      </c>
      <c r="R605" s="221" t="s">
        <v>1662</v>
      </c>
      <c r="S605" s="221" t="s">
        <v>1666</v>
      </c>
      <c r="T605" s="221">
        <v>1.0489999999999999</v>
      </c>
      <c r="U605" s="290">
        <v>5890000000</v>
      </c>
      <c r="V605" s="290">
        <v>20900000000000</v>
      </c>
      <c r="W605" s="221">
        <v>79337546</v>
      </c>
      <c r="X605" s="221">
        <v>-0.34760000000000002</v>
      </c>
      <c r="Y605" s="221" t="s">
        <v>627</v>
      </c>
      <c r="Z605" s="221" t="s">
        <v>632</v>
      </c>
    </row>
    <row r="606" spans="1:26" x14ac:dyDescent="0.25">
      <c r="A606" s="221" t="s">
        <v>2270</v>
      </c>
      <c r="B606" s="221" t="s">
        <v>224</v>
      </c>
      <c r="C606" s="221">
        <v>1070.53</v>
      </c>
      <c r="D606" s="221">
        <v>0.1366</v>
      </c>
      <c r="E606" s="221" t="s">
        <v>620</v>
      </c>
      <c r="F606" s="221">
        <v>1.127</v>
      </c>
      <c r="G606" s="221">
        <v>5.8139000000000003</v>
      </c>
      <c r="H606" s="221">
        <v>4.4267000000000003</v>
      </c>
      <c r="I606" s="221">
        <v>6.7115</v>
      </c>
      <c r="J606" s="221">
        <v>0</v>
      </c>
      <c r="K606" s="221">
        <v>0</v>
      </c>
      <c r="L606" s="221" t="s">
        <v>621</v>
      </c>
      <c r="M606" s="221">
        <v>0</v>
      </c>
      <c r="N606" s="221">
        <v>0</v>
      </c>
      <c r="O606" s="221" t="s">
        <v>624</v>
      </c>
      <c r="P606" s="221" t="s">
        <v>626</v>
      </c>
      <c r="Q606" s="221" t="s">
        <v>626</v>
      </c>
      <c r="R606" s="221" t="s">
        <v>1662</v>
      </c>
      <c r="S606" s="221" t="s">
        <v>1666</v>
      </c>
      <c r="T606" s="221">
        <v>1.127</v>
      </c>
      <c r="U606" s="221">
        <v>0</v>
      </c>
      <c r="V606" s="290">
        <v>20900000000000</v>
      </c>
      <c r="W606" s="221">
        <v>79337546</v>
      </c>
      <c r="X606" s="221">
        <v>-0.33050000000000002</v>
      </c>
      <c r="Y606" s="221" t="s">
        <v>626</v>
      </c>
      <c r="Z606" s="221" t="s">
        <v>626</v>
      </c>
    </row>
    <row r="607" spans="1:26" x14ac:dyDescent="0.25">
      <c r="A607" s="221" t="s">
        <v>2179</v>
      </c>
      <c r="B607" s="221" t="s">
        <v>224</v>
      </c>
      <c r="C607" s="221">
        <v>1197.07</v>
      </c>
      <c r="D607" s="221">
        <v>-2.0689000000000002</v>
      </c>
      <c r="E607" s="221" t="s">
        <v>620</v>
      </c>
      <c r="F607" s="221">
        <v>2.3355000000000001</v>
      </c>
      <c r="G607" s="221">
        <v>12.532</v>
      </c>
      <c r="H607" s="221">
        <v>-5.2793999999999999</v>
      </c>
      <c r="I607" s="221">
        <v>-15.893000000000001</v>
      </c>
      <c r="J607" s="221">
        <v>-18.532900000000001</v>
      </c>
      <c r="K607" s="290">
        <v>1070000000000</v>
      </c>
      <c r="L607" s="221" t="s">
        <v>621</v>
      </c>
      <c r="M607" s="221">
        <v>-13.571400000000001</v>
      </c>
      <c r="N607" s="221">
        <v>3.4257</v>
      </c>
      <c r="O607" s="221" t="s">
        <v>624</v>
      </c>
      <c r="P607" s="221" t="s">
        <v>627</v>
      </c>
      <c r="Q607" s="221" t="s">
        <v>632</v>
      </c>
      <c r="R607" s="221" t="s">
        <v>1667</v>
      </c>
      <c r="S607" s="221" t="s">
        <v>1666</v>
      </c>
      <c r="T607" s="221">
        <v>2.3355000000000001</v>
      </c>
      <c r="U607" s="290">
        <v>1240000000</v>
      </c>
      <c r="V607" s="290">
        <v>20900000000000</v>
      </c>
      <c r="W607" s="221">
        <v>79337546</v>
      </c>
      <c r="X607" s="221">
        <v>-0.90069999999999995</v>
      </c>
      <c r="Y607" s="221" t="s">
        <v>651</v>
      </c>
      <c r="Z607" s="221" t="s">
        <v>627</v>
      </c>
    </row>
    <row r="608" spans="1:26" x14ac:dyDescent="0.25">
      <c r="A608" s="221" t="s">
        <v>2182</v>
      </c>
      <c r="B608" s="221" t="s">
        <v>224</v>
      </c>
      <c r="C608" s="221">
        <v>862.25</v>
      </c>
      <c r="D608" s="221">
        <v>-2.0537999999999998</v>
      </c>
      <c r="E608" s="221" t="s">
        <v>620</v>
      </c>
      <c r="F608" s="221">
        <v>2.5108999999999999</v>
      </c>
      <c r="G608" s="221">
        <v>13.0953</v>
      </c>
      <c r="H608" s="221">
        <v>-4.3390000000000004</v>
      </c>
      <c r="I608" s="221">
        <v>-14.784000000000001</v>
      </c>
      <c r="J608" s="221">
        <v>0</v>
      </c>
      <c r="K608" s="221">
        <v>0</v>
      </c>
      <c r="L608" s="221" t="s">
        <v>621</v>
      </c>
      <c r="M608" s="221">
        <v>0</v>
      </c>
      <c r="N608" s="221">
        <v>0</v>
      </c>
      <c r="O608" s="221" t="s">
        <v>624</v>
      </c>
      <c r="P608" s="221" t="s">
        <v>626</v>
      </c>
      <c r="Q608" s="221" t="s">
        <v>626</v>
      </c>
      <c r="R608" s="221" t="s">
        <v>1667</v>
      </c>
      <c r="S608" s="221" t="s">
        <v>1666</v>
      </c>
      <c r="T608" s="221">
        <v>2.5108999999999999</v>
      </c>
      <c r="U608" s="221">
        <v>0</v>
      </c>
      <c r="V608" s="290">
        <v>20900000000000</v>
      </c>
      <c r="W608" s="221">
        <v>79337546</v>
      </c>
      <c r="X608" s="221">
        <v>-0.86350000000000005</v>
      </c>
      <c r="Y608" s="221" t="s">
        <v>626</v>
      </c>
      <c r="Z608" s="221" t="s">
        <v>626</v>
      </c>
    </row>
    <row r="609" spans="1:26" x14ac:dyDescent="0.25">
      <c r="A609" s="221" t="s">
        <v>2533</v>
      </c>
      <c r="B609" s="221" t="s">
        <v>224</v>
      </c>
      <c r="C609" s="221">
        <v>1497.82</v>
      </c>
      <c r="D609" s="221">
        <v>2.1999999999999999E-2</v>
      </c>
      <c r="E609" s="221" t="s">
        <v>620</v>
      </c>
      <c r="F609" s="221">
        <v>0.32150000000000001</v>
      </c>
      <c r="G609" s="221">
        <v>1.0612999999999999</v>
      </c>
      <c r="H609" s="221">
        <v>2.1120000000000001</v>
      </c>
      <c r="I609" s="221">
        <v>3.0003000000000002</v>
      </c>
      <c r="J609" s="221">
        <v>4.9305000000000003</v>
      </c>
      <c r="K609" s="290">
        <v>5980000000000</v>
      </c>
      <c r="L609" s="221" t="s">
        <v>621</v>
      </c>
      <c r="M609" s="221">
        <v>15.715400000000001</v>
      </c>
      <c r="N609" s="221">
        <v>29.954799999999999</v>
      </c>
      <c r="O609" s="221" t="s">
        <v>624</v>
      </c>
      <c r="P609" s="221" t="s">
        <v>635</v>
      </c>
      <c r="Q609" s="221" t="s">
        <v>630</v>
      </c>
      <c r="R609" s="221" t="s">
        <v>1668</v>
      </c>
      <c r="S609" s="221" t="s">
        <v>1666</v>
      </c>
      <c r="T609" s="221">
        <v>0.32150000000000001</v>
      </c>
      <c r="U609" s="290">
        <v>5690000000</v>
      </c>
      <c r="V609" s="290">
        <v>20900000000000</v>
      </c>
      <c r="W609" s="221">
        <v>79337546</v>
      </c>
      <c r="X609" s="221">
        <v>4.6100000000000002E-2</v>
      </c>
      <c r="Y609" s="221" t="s">
        <v>630</v>
      </c>
      <c r="Z609" s="221" t="s">
        <v>630</v>
      </c>
    </row>
    <row r="610" spans="1:26" x14ac:dyDescent="0.25">
      <c r="A610" s="221" t="s">
        <v>2322</v>
      </c>
      <c r="B610" s="221" t="s">
        <v>224</v>
      </c>
      <c r="C610" s="221">
        <v>1041.49</v>
      </c>
      <c r="D610" s="221">
        <v>2.69E-2</v>
      </c>
      <c r="E610" s="221" t="s">
        <v>620</v>
      </c>
      <c r="F610" s="221">
        <v>0.38069999999999998</v>
      </c>
      <c r="G610" s="221">
        <v>1.2383999999999999</v>
      </c>
      <c r="H610" s="221">
        <v>2.4523999999999999</v>
      </c>
      <c r="I610" s="221">
        <v>3.4517000000000002</v>
      </c>
      <c r="J610" s="221">
        <v>0</v>
      </c>
      <c r="K610" s="221">
        <v>0</v>
      </c>
      <c r="L610" s="221" t="s">
        <v>621</v>
      </c>
      <c r="M610" s="221">
        <v>0</v>
      </c>
      <c r="N610" s="221">
        <v>0</v>
      </c>
      <c r="O610" s="221" t="s">
        <v>624</v>
      </c>
      <c r="P610" s="221" t="s">
        <v>626</v>
      </c>
      <c r="Q610" s="221" t="s">
        <v>626</v>
      </c>
      <c r="R610" s="221" t="s">
        <v>1668</v>
      </c>
      <c r="S610" s="221" t="s">
        <v>1666</v>
      </c>
      <c r="T610" s="221">
        <v>0.38069999999999998</v>
      </c>
      <c r="U610" s="221">
        <v>0</v>
      </c>
      <c r="V610" s="290">
        <v>20900000000000</v>
      </c>
      <c r="W610" s="221">
        <v>79337546</v>
      </c>
      <c r="X610" s="221">
        <v>5.8599999999999999E-2</v>
      </c>
      <c r="Y610" s="221" t="s">
        <v>626</v>
      </c>
      <c r="Z610" s="221" t="s">
        <v>626</v>
      </c>
    </row>
    <row r="611" spans="1:26" x14ac:dyDescent="0.25">
      <c r="A611" s="221" t="s">
        <v>2234</v>
      </c>
      <c r="B611" s="221" t="s">
        <v>224</v>
      </c>
      <c r="C611" s="221">
        <v>1437.78</v>
      </c>
      <c r="D611" s="221">
        <v>1.8100000000000002E-2</v>
      </c>
      <c r="E611" s="221" t="s">
        <v>620</v>
      </c>
      <c r="F611" s="221">
        <v>0.64400000000000002</v>
      </c>
      <c r="G611" s="221">
        <v>4.9076000000000004</v>
      </c>
      <c r="H611" s="221">
        <v>3.6126</v>
      </c>
      <c r="I611" s="221">
        <v>5.2201000000000004</v>
      </c>
      <c r="J611" s="221">
        <v>8.7505000000000006</v>
      </c>
      <c r="K611" s="290">
        <v>125000000000</v>
      </c>
      <c r="L611" s="221" t="s">
        <v>621</v>
      </c>
      <c r="M611" s="221">
        <v>16.878399999999999</v>
      </c>
      <c r="N611" s="221">
        <v>47.201900000000002</v>
      </c>
      <c r="O611" s="221" t="s">
        <v>624</v>
      </c>
      <c r="P611" s="221" t="s">
        <v>635</v>
      </c>
      <c r="Q611" s="221" t="s">
        <v>635</v>
      </c>
      <c r="R611" s="221" t="s">
        <v>1662</v>
      </c>
      <c r="S611" s="221" t="s">
        <v>1666</v>
      </c>
      <c r="T611" s="221">
        <v>0.64400000000000002</v>
      </c>
      <c r="U611" s="221">
        <v>87838932</v>
      </c>
      <c r="V611" s="290">
        <v>20900000000000</v>
      </c>
      <c r="W611" s="221">
        <v>79337546</v>
      </c>
      <c r="X611" s="221">
        <v>-0.47760000000000002</v>
      </c>
      <c r="Y611" s="221" t="s">
        <v>630</v>
      </c>
      <c r="Z611" s="221" t="s">
        <v>630</v>
      </c>
    </row>
    <row r="612" spans="1:26" x14ac:dyDescent="0.25">
      <c r="A612" s="221" t="s">
        <v>2235</v>
      </c>
      <c r="B612" s="221" t="s">
        <v>224</v>
      </c>
      <c r="C612" s="221">
        <v>1044.03</v>
      </c>
      <c r="D612" s="221">
        <v>2.4899999999999999E-2</v>
      </c>
      <c r="E612" s="221" t="s">
        <v>620</v>
      </c>
      <c r="F612" s="221">
        <v>0.72550000000000003</v>
      </c>
      <c r="G612" s="221">
        <v>2.7599</v>
      </c>
      <c r="H612" s="221">
        <v>1.7225999999999999</v>
      </c>
      <c r="I612" s="221">
        <v>3.4533</v>
      </c>
      <c r="J612" s="221">
        <v>0</v>
      </c>
      <c r="K612" s="221">
        <v>0</v>
      </c>
      <c r="L612" s="221" t="s">
        <v>621</v>
      </c>
      <c r="M612" s="221">
        <v>0</v>
      </c>
      <c r="N612" s="221">
        <v>0</v>
      </c>
      <c r="O612" s="221" t="s">
        <v>624</v>
      </c>
      <c r="P612" s="221" t="s">
        <v>626</v>
      </c>
      <c r="Q612" s="221" t="s">
        <v>626</v>
      </c>
      <c r="R612" s="221" t="s">
        <v>1662</v>
      </c>
      <c r="S612" s="221" t="s">
        <v>1666</v>
      </c>
      <c r="T612" s="221">
        <v>0.72550000000000003</v>
      </c>
      <c r="U612" s="221">
        <v>0</v>
      </c>
      <c r="V612" s="290">
        <v>20900000000000</v>
      </c>
      <c r="W612" s="221">
        <v>79337546</v>
      </c>
      <c r="X612" s="221">
        <v>-0.46050000000000002</v>
      </c>
      <c r="Y612" s="221" t="s">
        <v>626</v>
      </c>
      <c r="Z612" s="221" t="s">
        <v>626</v>
      </c>
    </row>
    <row r="613" spans="1:26" x14ac:dyDescent="0.25">
      <c r="A613" s="221" t="s">
        <v>2180</v>
      </c>
      <c r="B613" s="221" t="s">
        <v>224</v>
      </c>
      <c r="C613" s="221">
        <v>1048.5999999999999</v>
      </c>
      <c r="D613" s="221">
        <v>-1.9065000000000001</v>
      </c>
      <c r="E613" s="221" t="s">
        <v>620</v>
      </c>
      <c r="F613" s="221">
        <v>2.5074999999999998</v>
      </c>
      <c r="G613" s="221">
        <v>12.93</v>
      </c>
      <c r="H613" s="221">
        <v>-6.0891000000000002</v>
      </c>
      <c r="I613" s="221">
        <v>-17.914000000000001</v>
      </c>
      <c r="J613" s="221">
        <v>-20.9755</v>
      </c>
      <c r="K613" s="290">
        <v>2820000000000</v>
      </c>
      <c r="L613" s="221" t="s">
        <v>621</v>
      </c>
      <c r="M613" s="221">
        <v>-16.3629</v>
      </c>
      <c r="N613" s="221">
        <v>9.2234999999999996</v>
      </c>
      <c r="O613" s="221" t="s">
        <v>624</v>
      </c>
      <c r="P613" s="221" t="s">
        <v>625</v>
      </c>
      <c r="Q613" s="221" t="s">
        <v>630</v>
      </c>
      <c r="R613" s="221" t="s">
        <v>1667</v>
      </c>
      <c r="S613" s="221" t="s">
        <v>1666</v>
      </c>
      <c r="T613" s="221">
        <v>2.5074999999999998</v>
      </c>
      <c r="U613" s="290">
        <v>3380000000</v>
      </c>
      <c r="V613" s="290">
        <v>20900000000000</v>
      </c>
      <c r="W613" s="221">
        <v>79337546</v>
      </c>
      <c r="X613" s="221">
        <v>-0.78339999999999999</v>
      </c>
      <c r="Y613" s="221" t="s">
        <v>632</v>
      </c>
      <c r="Z613" s="221" t="s">
        <v>632</v>
      </c>
    </row>
    <row r="614" spans="1:26" x14ac:dyDescent="0.25">
      <c r="A614" s="221" t="s">
        <v>2181</v>
      </c>
      <c r="B614" s="221" t="s">
        <v>224</v>
      </c>
      <c r="C614" s="221">
        <v>840.67</v>
      </c>
      <c r="D614" s="221">
        <v>-1.8906000000000001</v>
      </c>
      <c r="E614" s="221" t="s">
        <v>620</v>
      </c>
      <c r="F614" s="221">
        <v>2.6884999999999999</v>
      </c>
      <c r="G614" s="221">
        <v>13.5166</v>
      </c>
      <c r="H614" s="221">
        <v>-5.1215999999999999</v>
      </c>
      <c r="I614" s="221">
        <v>-16.790900000000001</v>
      </c>
      <c r="J614" s="221">
        <v>0</v>
      </c>
      <c r="K614" s="221">
        <v>0</v>
      </c>
      <c r="L614" s="221" t="s">
        <v>621</v>
      </c>
      <c r="M614" s="221">
        <v>0</v>
      </c>
      <c r="N614" s="221">
        <v>0</v>
      </c>
      <c r="O614" s="221" t="s">
        <v>624</v>
      </c>
      <c r="P614" s="221" t="s">
        <v>626</v>
      </c>
      <c r="Q614" s="221" t="s">
        <v>626</v>
      </c>
      <c r="R614" s="221" t="s">
        <v>1667</v>
      </c>
      <c r="S614" s="221" t="s">
        <v>1666</v>
      </c>
      <c r="T614" s="221">
        <v>2.6884999999999999</v>
      </c>
      <c r="U614" s="221">
        <v>0</v>
      </c>
      <c r="V614" s="290">
        <v>20900000000000</v>
      </c>
      <c r="W614" s="221">
        <v>79337546</v>
      </c>
      <c r="X614" s="221">
        <v>-0.74619999999999997</v>
      </c>
      <c r="Y614" s="221" t="s">
        <v>626</v>
      </c>
      <c r="Z614" s="221" t="s">
        <v>626</v>
      </c>
    </row>
    <row r="615" spans="1:26" x14ac:dyDescent="0.25">
      <c r="A615" s="221" t="s">
        <v>2236</v>
      </c>
      <c r="B615" s="221" t="s">
        <v>224</v>
      </c>
      <c r="C615" s="221">
        <v>1608.74</v>
      </c>
      <c r="D615" s="221">
        <v>0.12570000000000001</v>
      </c>
      <c r="E615" s="221" t="s">
        <v>620</v>
      </c>
      <c r="F615" s="221">
        <v>0.96650000000000003</v>
      </c>
      <c r="G615" s="221">
        <v>4.7439</v>
      </c>
      <c r="H615" s="221">
        <v>3.1745999999999999</v>
      </c>
      <c r="I615" s="221">
        <v>5.6185999999999998</v>
      </c>
      <c r="J615" s="221">
        <v>8.8781999999999996</v>
      </c>
      <c r="K615" s="290">
        <v>68200000000</v>
      </c>
      <c r="L615" s="221" t="s">
        <v>621</v>
      </c>
      <c r="M615" s="221">
        <v>18.885899999999999</v>
      </c>
      <c r="N615" s="221">
        <v>50.261099999999999</v>
      </c>
      <c r="O615" s="221" t="s">
        <v>624</v>
      </c>
      <c r="P615" s="221" t="s">
        <v>630</v>
      </c>
      <c r="Q615" s="221" t="s">
        <v>630</v>
      </c>
      <c r="R615" s="221" t="s">
        <v>1662</v>
      </c>
      <c r="S615" s="221" t="s">
        <v>1666</v>
      </c>
      <c r="T615" s="221">
        <v>0.96650000000000003</v>
      </c>
      <c r="U615" s="221">
        <v>42817343</v>
      </c>
      <c r="V615" s="290">
        <v>20900000000000</v>
      </c>
      <c r="W615" s="221">
        <v>79337546</v>
      </c>
      <c r="X615" s="221">
        <v>-0.28760000000000002</v>
      </c>
      <c r="Y615" s="221" t="s">
        <v>630</v>
      </c>
      <c r="Z615" s="221" t="s">
        <v>630</v>
      </c>
    </row>
    <row r="616" spans="1:26" x14ac:dyDescent="0.25">
      <c r="A616" s="221" t="s">
        <v>2109</v>
      </c>
      <c r="B616" s="221" t="s">
        <v>224</v>
      </c>
      <c r="C616" s="221">
        <v>1043.83</v>
      </c>
      <c r="D616" s="221">
        <v>0</v>
      </c>
      <c r="E616" s="221" t="s">
        <v>620</v>
      </c>
      <c r="F616" s="221">
        <v>0.91</v>
      </c>
      <c r="G616" s="221">
        <v>0</v>
      </c>
      <c r="H616" s="221">
        <v>0</v>
      </c>
      <c r="I616" s="221">
        <v>0</v>
      </c>
      <c r="J616" s="221">
        <v>0</v>
      </c>
      <c r="K616" s="290">
        <v>123000000000</v>
      </c>
      <c r="L616" s="221" t="s">
        <v>621</v>
      </c>
      <c r="M616" s="221">
        <v>0</v>
      </c>
      <c r="N616" s="221">
        <v>0</v>
      </c>
      <c r="O616" s="221" t="s">
        <v>624</v>
      </c>
      <c r="P616" s="221" t="s">
        <v>626</v>
      </c>
      <c r="Q616" s="221" t="s">
        <v>626</v>
      </c>
      <c r="R616" s="221" t="s">
        <v>1669</v>
      </c>
      <c r="S616" s="221" t="s">
        <v>1663</v>
      </c>
      <c r="T616" s="221">
        <v>0</v>
      </c>
      <c r="U616" s="290">
        <v>119000000</v>
      </c>
      <c r="V616" s="290">
        <v>20900000000000</v>
      </c>
      <c r="W616" s="221">
        <v>79337546</v>
      </c>
      <c r="X616" s="221">
        <v>0</v>
      </c>
      <c r="Y616" s="221" t="s">
        <v>626</v>
      </c>
      <c r="Z616" s="221" t="s">
        <v>626</v>
      </c>
    </row>
    <row r="617" spans="1:26" x14ac:dyDescent="0.25">
      <c r="A617" s="221" t="s">
        <v>2043</v>
      </c>
      <c r="B617" s="221" t="s">
        <v>224</v>
      </c>
      <c r="C617" s="221">
        <v>1046.1400000000001</v>
      </c>
      <c r="D617" s="221">
        <v>0</v>
      </c>
      <c r="E617" s="221" t="s">
        <v>620</v>
      </c>
      <c r="F617" s="221">
        <v>0.85</v>
      </c>
      <c r="G617" s="221">
        <v>0</v>
      </c>
      <c r="H617" s="221">
        <v>0</v>
      </c>
      <c r="I617" s="221">
        <v>0</v>
      </c>
      <c r="J617" s="221">
        <v>10.35</v>
      </c>
      <c r="K617" s="290">
        <v>97600000000</v>
      </c>
      <c r="L617" s="221" t="s">
        <v>621</v>
      </c>
      <c r="M617" s="221">
        <v>0</v>
      </c>
      <c r="N617" s="221">
        <v>0</v>
      </c>
      <c r="O617" s="221" t="s">
        <v>624</v>
      </c>
      <c r="P617" s="221" t="s">
        <v>626</v>
      </c>
      <c r="Q617" s="221" t="s">
        <v>626</v>
      </c>
      <c r="R617" s="221" t="s">
        <v>1669</v>
      </c>
      <c r="S617" s="221" t="s">
        <v>1666</v>
      </c>
      <c r="T617" s="221">
        <v>0</v>
      </c>
      <c r="U617" s="221">
        <v>94119000</v>
      </c>
      <c r="V617" s="290">
        <v>20900000000000</v>
      </c>
      <c r="W617" s="221">
        <v>79337546</v>
      </c>
      <c r="X617" s="221">
        <v>0</v>
      </c>
      <c r="Y617" s="221" t="s">
        <v>626</v>
      </c>
      <c r="Z617" s="221" t="s">
        <v>626</v>
      </c>
    </row>
    <row r="618" spans="1:26" x14ac:dyDescent="0.25">
      <c r="A618" s="221" t="s">
        <v>2194</v>
      </c>
      <c r="B618" s="221" t="s">
        <v>224</v>
      </c>
      <c r="C618" s="221">
        <v>1054.83</v>
      </c>
      <c r="D618" s="221">
        <v>0</v>
      </c>
      <c r="E618" s="221" t="s">
        <v>620</v>
      </c>
      <c r="F618" s="221">
        <v>0.84</v>
      </c>
      <c r="G618" s="221">
        <v>0</v>
      </c>
      <c r="H618" s="221">
        <v>0</v>
      </c>
      <c r="I618" s="221">
        <v>0</v>
      </c>
      <c r="J618" s="221">
        <v>0</v>
      </c>
      <c r="K618" s="290">
        <v>158000000000</v>
      </c>
      <c r="L618" s="221" t="s">
        <v>621</v>
      </c>
      <c r="M618" s="221">
        <v>0</v>
      </c>
      <c r="N618" s="221">
        <v>0</v>
      </c>
      <c r="O618" s="221" t="s">
        <v>624</v>
      </c>
      <c r="P618" s="221" t="s">
        <v>626</v>
      </c>
      <c r="Q618" s="221" t="s">
        <v>626</v>
      </c>
      <c r="R618" s="221" t="s">
        <v>1669</v>
      </c>
      <c r="S618" s="221" t="s">
        <v>1666</v>
      </c>
      <c r="T618" s="221">
        <v>0</v>
      </c>
      <c r="U618" s="290">
        <v>151000000</v>
      </c>
      <c r="V618" s="290">
        <v>20900000000000</v>
      </c>
      <c r="W618" s="221">
        <v>79337546</v>
      </c>
      <c r="X618" s="221">
        <v>0</v>
      </c>
      <c r="Y618" s="221" t="s">
        <v>626</v>
      </c>
      <c r="Z618" s="221" t="s">
        <v>626</v>
      </c>
    </row>
    <row r="619" spans="1:26" x14ac:dyDescent="0.25">
      <c r="A619" s="221" t="s">
        <v>2323</v>
      </c>
      <c r="B619" s="221" t="s">
        <v>224</v>
      </c>
      <c r="C619" s="221">
        <v>1029.1300000000001</v>
      </c>
      <c r="D619" s="221">
        <v>0</v>
      </c>
      <c r="E619" s="221" t="s">
        <v>620</v>
      </c>
      <c r="F619" s="221">
        <v>0.67</v>
      </c>
      <c r="G619" s="221">
        <v>0</v>
      </c>
      <c r="H619" s="221">
        <v>0</v>
      </c>
      <c r="I619" s="221">
        <v>0</v>
      </c>
      <c r="J619" s="221">
        <v>0</v>
      </c>
      <c r="K619" s="290">
        <v>64900000000</v>
      </c>
      <c r="L619" s="221" t="s">
        <v>621</v>
      </c>
      <c r="M619" s="221">
        <v>0</v>
      </c>
      <c r="N619" s="221">
        <v>0</v>
      </c>
      <c r="O619" s="221" t="s">
        <v>624</v>
      </c>
      <c r="P619" s="221" t="s">
        <v>626</v>
      </c>
      <c r="Q619" s="221" t="s">
        <v>626</v>
      </c>
      <c r="R619" s="221" t="s">
        <v>1669</v>
      </c>
      <c r="S619" s="221" t="s">
        <v>1666</v>
      </c>
      <c r="T619" s="221">
        <v>0</v>
      </c>
      <c r="U619" s="221">
        <v>63524000</v>
      </c>
      <c r="V619" s="290">
        <v>20900000000000</v>
      </c>
      <c r="W619" s="221">
        <v>79337546</v>
      </c>
      <c r="X619" s="221">
        <v>0</v>
      </c>
      <c r="Y619" s="221" t="s">
        <v>626</v>
      </c>
      <c r="Z619" s="221" t="s">
        <v>626</v>
      </c>
    </row>
    <row r="620" spans="1:26" x14ac:dyDescent="0.25">
      <c r="A620" s="221" t="s">
        <v>2271</v>
      </c>
      <c r="B620" s="221" t="s">
        <v>224</v>
      </c>
      <c r="C620" s="221">
        <v>1244.23</v>
      </c>
      <c r="D620" s="221">
        <v>0.1376</v>
      </c>
      <c r="E620" s="221" t="s">
        <v>620</v>
      </c>
      <c r="F620" s="221">
        <v>1.6071</v>
      </c>
      <c r="G620" s="221">
        <v>5.5576999999999996</v>
      </c>
      <c r="H620" s="221">
        <v>4.5351999999999997</v>
      </c>
      <c r="I620" s="221">
        <v>6.7633000000000001</v>
      </c>
      <c r="J620" s="221">
        <v>10.1547</v>
      </c>
      <c r="K620" s="290">
        <v>516000000000</v>
      </c>
      <c r="L620" s="221" t="s">
        <v>621</v>
      </c>
      <c r="M620" s="221">
        <v>21.838799999999999</v>
      </c>
      <c r="N620" s="221">
        <v>0</v>
      </c>
      <c r="O620" s="221" t="s">
        <v>618</v>
      </c>
      <c r="P620" s="221" t="s">
        <v>630</v>
      </c>
      <c r="Q620" s="221" t="s">
        <v>627</v>
      </c>
      <c r="R620" s="221" t="s">
        <v>1662</v>
      </c>
      <c r="S620" s="221" t="s">
        <v>1666</v>
      </c>
      <c r="T620" s="221">
        <v>1.6071</v>
      </c>
      <c r="U620" s="290">
        <v>467000000</v>
      </c>
      <c r="V620" s="290">
        <v>20900000000000</v>
      </c>
      <c r="W620" s="221">
        <v>79337546</v>
      </c>
      <c r="X620" s="221">
        <v>-7.3899999999999993E-2</v>
      </c>
      <c r="Y620" s="221" t="s">
        <v>632</v>
      </c>
      <c r="Z620" s="221" t="s">
        <v>626</v>
      </c>
    </row>
    <row r="621" spans="1:26" x14ac:dyDescent="0.25">
      <c r="A621" s="221" t="s">
        <v>2272</v>
      </c>
      <c r="B621" s="221" t="s">
        <v>224</v>
      </c>
      <c r="C621" s="221">
        <v>1078.46</v>
      </c>
      <c r="D621" s="221">
        <v>0.14580000000000001</v>
      </c>
      <c r="E621" s="221" t="s">
        <v>620</v>
      </c>
      <c r="F621" s="221">
        <v>1.6868000000000001</v>
      </c>
      <c r="G621" s="221">
        <v>5.8029000000000002</v>
      </c>
      <c r="H621" s="221">
        <v>5.0148000000000001</v>
      </c>
      <c r="I621" s="221">
        <v>7.4120999999999997</v>
      </c>
      <c r="J621" s="221">
        <v>0</v>
      </c>
      <c r="K621" s="221">
        <v>0</v>
      </c>
      <c r="L621" s="221" t="s">
        <v>621</v>
      </c>
      <c r="M621" s="221">
        <v>0</v>
      </c>
      <c r="N621" s="221">
        <v>0</v>
      </c>
      <c r="O621" s="221" t="s">
        <v>618</v>
      </c>
      <c r="P621" s="221" t="s">
        <v>626</v>
      </c>
      <c r="Q621" s="221" t="s">
        <v>626</v>
      </c>
      <c r="R621" s="221" t="s">
        <v>1662</v>
      </c>
      <c r="S621" s="221" t="s">
        <v>1666</v>
      </c>
      <c r="T621" s="221">
        <v>1.6868000000000001</v>
      </c>
      <c r="U621" s="221">
        <v>0</v>
      </c>
      <c r="V621" s="290">
        <v>20900000000000</v>
      </c>
      <c r="W621" s="221">
        <v>79337546</v>
      </c>
      <c r="X621" s="221">
        <v>-5.6500000000000002E-2</v>
      </c>
      <c r="Y621" s="221" t="s">
        <v>626</v>
      </c>
      <c r="Z621" s="221" t="s">
        <v>626</v>
      </c>
    </row>
    <row r="622" spans="1:26" x14ac:dyDescent="0.25">
      <c r="A622" s="221" t="s">
        <v>2324</v>
      </c>
      <c r="B622" s="221" t="s">
        <v>224</v>
      </c>
      <c r="C622" s="221">
        <v>1013.465</v>
      </c>
      <c r="D622" s="221">
        <v>0</v>
      </c>
      <c r="E622" s="221" t="s">
        <v>620</v>
      </c>
      <c r="F622" s="221">
        <v>0.64</v>
      </c>
      <c r="G622" s="221">
        <v>0</v>
      </c>
      <c r="H622" s="221">
        <v>0</v>
      </c>
      <c r="I622" s="221">
        <v>0</v>
      </c>
      <c r="J622" s="221">
        <v>0</v>
      </c>
      <c r="K622" s="290">
        <v>1560000000000</v>
      </c>
      <c r="L622" s="221" t="s">
        <v>621</v>
      </c>
      <c r="M622" s="221">
        <v>0</v>
      </c>
      <c r="N622" s="221">
        <v>0</v>
      </c>
      <c r="O622" s="221" t="s">
        <v>618</v>
      </c>
      <c r="P622" s="221" t="s">
        <v>626</v>
      </c>
      <c r="Q622" s="221" t="s">
        <v>626</v>
      </c>
      <c r="R622" s="221" t="s">
        <v>1669</v>
      </c>
      <c r="S622" s="221" t="s">
        <v>1671</v>
      </c>
      <c r="T622" s="221">
        <v>0</v>
      </c>
      <c r="U622" s="290">
        <v>1550000000</v>
      </c>
      <c r="V622" s="290">
        <v>20900000000000</v>
      </c>
      <c r="W622" s="221">
        <v>79337546</v>
      </c>
      <c r="X622" s="221">
        <v>0</v>
      </c>
      <c r="Y622" s="221" t="s">
        <v>626</v>
      </c>
      <c r="Z622" s="221" t="s">
        <v>626</v>
      </c>
    </row>
    <row r="623" spans="1:26" x14ac:dyDescent="0.25">
      <c r="A623" s="221" t="s">
        <v>2572</v>
      </c>
      <c r="B623" s="221" t="s">
        <v>224</v>
      </c>
      <c r="C623" s="221">
        <v>1007.748</v>
      </c>
      <c r="D623" s="221">
        <v>0</v>
      </c>
      <c r="E623" s="221" t="s">
        <v>620</v>
      </c>
      <c r="F623" s="221">
        <v>0.63</v>
      </c>
      <c r="G623" s="221">
        <v>0</v>
      </c>
      <c r="H623" s="221">
        <v>0</v>
      </c>
      <c r="I623" s="221">
        <v>0</v>
      </c>
      <c r="J623" s="221">
        <v>0</v>
      </c>
      <c r="K623" s="290">
        <v>625000000000</v>
      </c>
      <c r="L623" s="221" t="s">
        <v>621</v>
      </c>
      <c r="M623" s="221">
        <v>0</v>
      </c>
      <c r="N623" s="221">
        <v>0</v>
      </c>
      <c r="O623" s="221" t="s">
        <v>618</v>
      </c>
      <c r="P623" s="221" t="s">
        <v>626</v>
      </c>
      <c r="Q623" s="221" t="s">
        <v>626</v>
      </c>
      <c r="R623" s="221" t="s">
        <v>1669</v>
      </c>
      <c r="S623" s="221" t="s">
        <v>1671</v>
      </c>
      <c r="T623" s="221">
        <v>0</v>
      </c>
      <c r="U623" s="290">
        <v>624000000</v>
      </c>
      <c r="V623" s="290">
        <v>20900000000000</v>
      </c>
      <c r="W623" s="221">
        <v>79337546</v>
      </c>
      <c r="X623" s="221">
        <v>0</v>
      </c>
      <c r="Y623" s="221" t="s">
        <v>626</v>
      </c>
      <c r="Z623" s="221" t="s">
        <v>626</v>
      </c>
    </row>
    <row r="624" spans="1:26" x14ac:dyDescent="0.25">
      <c r="A624" s="221" t="s">
        <v>2273</v>
      </c>
      <c r="B624" s="221" t="s">
        <v>224</v>
      </c>
      <c r="C624" s="221">
        <v>1065.3399999999999</v>
      </c>
      <c r="D624" s="221">
        <v>1.9699999999999999E-2</v>
      </c>
      <c r="E624" s="221" t="s">
        <v>620</v>
      </c>
      <c r="F624" s="221">
        <v>0.27579999999999999</v>
      </c>
      <c r="G624" s="221">
        <v>0.86150000000000004</v>
      </c>
      <c r="H624" s="221">
        <v>1.7244999999999999</v>
      </c>
      <c r="I624" s="221">
        <v>2.3784999999999998</v>
      </c>
      <c r="J624" s="221">
        <v>3.4792999999999998</v>
      </c>
      <c r="K624" s="290">
        <v>1430000000000</v>
      </c>
      <c r="L624" s="221" t="s">
        <v>621</v>
      </c>
      <c r="M624" s="221">
        <v>0</v>
      </c>
      <c r="N624" s="221">
        <v>0</v>
      </c>
      <c r="O624" s="221" t="s">
        <v>618</v>
      </c>
      <c r="P624" s="221" t="s">
        <v>623</v>
      </c>
      <c r="Q624" s="221" t="s">
        <v>635</v>
      </c>
      <c r="R624" s="221" t="s">
        <v>1668</v>
      </c>
      <c r="S624" s="221" t="s">
        <v>1666</v>
      </c>
      <c r="T624" s="221">
        <v>0.27579999999999999</v>
      </c>
      <c r="U624" s="290">
        <v>1390000000</v>
      </c>
      <c r="V624" s="290">
        <v>20900000000000</v>
      </c>
      <c r="W624" s="221">
        <v>79337546</v>
      </c>
      <c r="X624" s="221">
        <v>5.6399999999999999E-2</v>
      </c>
      <c r="Y624" s="221" t="s">
        <v>626</v>
      </c>
      <c r="Z624" s="221" t="s">
        <v>626</v>
      </c>
    </row>
    <row r="625" spans="1:26" x14ac:dyDescent="0.25">
      <c r="A625" s="221" t="s">
        <v>2274</v>
      </c>
      <c r="B625" s="221" t="s">
        <v>224</v>
      </c>
      <c r="C625" s="221">
        <v>1034.1500000000001</v>
      </c>
      <c r="D625" s="221">
        <v>2.4199999999999999E-2</v>
      </c>
      <c r="E625" s="221" t="s">
        <v>620</v>
      </c>
      <c r="F625" s="221">
        <v>0.33079999999999998</v>
      </c>
      <c r="G625" s="221">
        <v>1.0336000000000001</v>
      </c>
      <c r="H625" s="221">
        <v>2.0495999999999999</v>
      </c>
      <c r="I625" s="221">
        <v>2.8371</v>
      </c>
      <c r="J625" s="221">
        <v>0</v>
      </c>
      <c r="K625" s="221">
        <v>0</v>
      </c>
      <c r="L625" s="221" t="s">
        <v>621</v>
      </c>
      <c r="M625" s="221">
        <v>0</v>
      </c>
      <c r="N625" s="221">
        <v>0</v>
      </c>
      <c r="O625" s="221" t="s">
        <v>618</v>
      </c>
      <c r="P625" s="221" t="s">
        <v>626</v>
      </c>
      <c r="Q625" s="221" t="s">
        <v>626</v>
      </c>
      <c r="R625" s="221" t="s">
        <v>1668</v>
      </c>
      <c r="S625" s="221" t="s">
        <v>1666</v>
      </c>
      <c r="T625" s="221">
        <v>0.33079999999999998</v>
      </c>
      <c r="U625" s="221">
        <v>0</v>
      </c>
      <c r="V625" s="290">
        <v>20900000000000</v>
      </c>
      <c r="W625" s="221">
        <v>79337546</v>
      </c>
      <c r="X625" s="221">
        <v>6.8699999999999997E-2</v>
      </c>
      <c r="Y625" s="221" t="s">
        <v>626</v>
      </c>
      <c r="Z625" s="221" t="s">
        <v>626</v>
      </c>
    </row>
    <row r="626" spans="1:26" x14ac:dyDescent="0.25">
      <c r="A626" s="221" t="s">
        <v>756</v>
      </c>
      <c r="B626" s="221" t="s">
        <v>753</v>
      </c>
      <c r="C626" s="221">
        <v>115.51519999999999</v>
      </c>
      <c r="D626" s="221">
        <v>0.33750000000000002</v>
      </c>
      <c r="E626" s="221" t="s">
        <v>620</v>
      </c>
      <c r="F626" s="221">
        <v>-2.2715999999999998</v>
      </c>
      <c r="G626" s="221">
        <v>-20.0871</v>
      </c>
      <c r="H626" s="221">
        <v>-20.0868</v>
      </c>
      <c r="I626" s="221">
        <v>-68.958200000000005</v>
      </c>
      <c r="J626" s="221">
        <v>-86.537300000000002</v>
      </c>
      <c r="K626" s="290">
        <v>61400000000</v>
      </c>
      <c r="L626" s="221" t="s">
        <v>621</v>
      </c>
      <c r="M626" s="221">
        <v>-86.974900000000005</v>
      </c>
      <c r="N626" s="221">
        <v>-88.168899999999994</v>
      </c>
      <c r="O626" s="221" t="s">
        <v>624</v>
      </c>
      <c r="P626" s="221" t="s">
        <v>626</v>
      </c>
      <c r="Q626" s="221" t="s">
        <v>626</v>
      </c>
      <c r="R626" s="221" t="s">
        <v>1667</v>
      </c>
      <c r="S626" s="221" t="s">
        <v>1671</v>
      </c>
      <c r="T626" s="221">
        <v>-2.2715999999999998</v>
      </c>
      <c r="U626" s="290">
        <v>519000000</v>
      </c>
      <c r="V626" s="290">
        <v>644000000000</v>
      </c>
      <c r="W626" s="221">
        <v>0</v>
      </c>
      <c r="X626" s="221">
        <v>0.34060000000000001</v>
      </c>
      <c r="Y626" s="221" t="s">
        <v>626</v>
      </c>
      <c r="Z626" s="221" t="s">
        <v>626</v>
      </c>
    </row>
    <row r="627" spans="1:26" x14ac:dyDescent="0.25">
      <c r="A627" s="221" t="s">
        <v>752</v>
      </c>
      <c r="B627" s="221" t="s">
        <v>753</v>
      </c>
      <c r="C627" s="221">
        <v>1015.1849999999999</v>
      </c>
      <c r="D627" s="221">
        <v>0</v>
      </c>
      <c r="E627" s="221" t="s">
        <v>620</v>
      </c>
      <c r="F627" s="221">
        <v>-0.12</v>
      </c>
      <c r="G627" s="221">
        <v>0</v>
      </c>
      <c r="H627" s="221">
        <v>0</v>
      </c>
      <c r="I627" s="221">
        <v>0</v>
      </c>
      <c r="J627" s="221">
        <v>0.37</v>
      </c>
      <c r="K627" s="290">
        <v>50800000000</v>
      </c>
      <c r="L627" s="221" t="s">
        <v>621</v>
      </c>
      <c r="M627" s="221">
        <v>0</v>
      </c>
      <c r="N627" s="221">
        <v>0</v>
      </c>
      <c r="O627" s="221" t="s">
        <v>624</v>
      </c>
      <c r="P627" s="221" t="s">
        <v>626</v>
      </c>
      <c r="Q627" s="221" t="s">
        <v>626</v>
      </c>
      <c r="R627" s="221" t="s">
        <v>1669</v>
      </c>
      <c r="S627" s="221" t="s">
        <v>2092</v>
      </c>
      <c r="T627" s="221">
        <v>0</v>
      </c>
      <c r="U627" s="221">
        <v>50025000</v>
      </c>
      <c r="V627" s="290">
        <v>644000000000</v>
      </c>
      <c r="W627" s="221">
        <v>0</v>
      </c>
      <c r="X627" s="221">
        <v>0</v>
      </c>
      <c r="Y627" s="221" t="s">
        <v>626</v>
      </c>
      <c r="Z627" s="221" t="s">
        <v>626</v>
      </c>
    </row>
    <row r="628" spans="1:26" x14ac:dyDescent="0.25">
      <c r="A628" s="221" t="s">
        <v>757</v>
      </c>
      <c r="B628" s="221" t="s">
        <v>753</v>
      </c>
      <c r="C628" s="221">
        <v>613.05880000000002</v>
      </c>
      <c r="D628" s="221">
        <v>2.5243000000000002</v>
      </c>
      <c r="E628" s="221" t="s">
        <v>620</v>
      </c>
      <c r="F628" s="221">
        <v>-1.3209</v>
      </c>
      <c r="G628" s="221">
        <v>-25.180499999999999</v>
      </c>
      <c r="H628" s="221">
        <v>-29.680499999999999</v>
      </c>
      <c r="I628" s="221">
        <v>-76.753699999999995</v>
      </c>
      <c r="J628" s="221">
        <v>-89.162700000000001</v>
      </c>
      <c r="K628" s="290">
        <v>86600000000</v>
      </c>
      <c r="L628" s="221" t="s">
        <v>621</v>
      </c>
      <c r="M628" s="221">
        <v>-89.213800000000006</v>
      </c>
      <c r="N628" s="221">
        <v>-88.597099999999998</v>
      </c>
      <c r="O628" s="221" t="s">
        <v>624</v>
      </c>
      <c r="P628" s="221" t="s">
        <v>626</v>
      </c>
      <c r="Q628" s="221" t="s">
        <v>626</v>
      </c>
      <c r="R628" s="221" t="s">
        <v>1667</v>
      </c>
      <c r="S628" s="221" t="s">
        <v>1671</v>
      </c>
      <c r="T628" s="221">
        <v>-1.3209</v>
      </c>
      <c r="U628" s="290">
        <v>139000000</v>
      </c>
      <c r="V628" s="290">
        <v>644000000000</v>
      </c>
      <c r="W628" s="221">
        <v>0</v>
      </c>
      <c r="X628" s="221">
        <v>2.6642000000000001</v>
      </c>
      <c r="Y628" s="221" t="s">
        <v>626</v>
      </c>
      <c r="Z628" s="221" t="s">
        <v>626</v>
      </c>
    </row>
    <row r="629" spans="1:26" x14ac:dyDescent="0.25">
      <c r="A629" s="221" t="s">
        <v>2237</v>
      </c>
      <c r="B629" s="221" t="s">
        <v>753</v>
      </c>
      <c r="C629" s="221">
        <v>158.1122</v>
      </c>
      <c r="D629" s="221">
        <v>1.615</v>
      </c>
      <c r="E629" s="221" t="s">
        <v>620</v>
      </c>
      <c r="F629" s="221">
        <v>-0.58730000000000004</v>
      </c>
      <c r="G629" s="221">
        <v>-16.3629</v>
      </c>
      <c r="H629" s="221">
        <v>-19.800999999999998</v>
      </c>
      <c r="I629" s="221">
        <v>-66.856200000000001</v>
      </c>
      <c r="J629" s="221">
        <v>0</v>
      </c>
      <c r="K629" s="290">
        <v>22900000000</v>
      </c>
      <c r="L629" s="221" t="s">
        <v>621</v>
      </c>
      <c r="M629" s="221">
        <v>0</v>
      </c>
      <c r="N629" s="221">
        <v>0</v>
      </c>
      <c r="O629" s="221" t="s">
        <v>624</v>
      </c>
      <c r="P629" s="221" t="s">
        <v>626</v>
      </c>
      <c r="Q629" s="221" t="s">
        <v>626</v>
      </c>
      <c r="R629" s="221" t="s">
        <v>1667</v>
      </c>
      <c r="S629" s="221" t="s">
        <v>1672</v>
      </c>
      <c r="T629" s="221">
        <v>-0.58730000000000004</v>
      </c>
      <c r="U629" s="290">
        <v>144000000</v>
      </c>
      <c r="V629" s="290">
        <v>644000000000</v>
      </c>
      <c r="W629" s="221">
        <v>0</v>
      </c>
      <c r="X629" s="221">
        <v>1.7338</v>
      </c>
      <c r="Y629" s="221" t="s">
        <v>626</v>
      </c>
      <c r="Z629" s="221" t="s">
        <v>626</v>
      </c>
    </row>
    <row r="630" spans="1:26" x14ac:dyDescent="0.25">
      <c r="A630" s="221" t="s">
        <v>1855</v>
      </c>
      <c r="B630" s="221" t="s">
        <v>753</v>
      </c>
      <c r="C630" s="221">
        <v>278.262</v>
      </c>
      <c r="D630" s="221">
        <v>-1.83E-2</v>
      </c>
      <c r="E630" s="221" t="s">
        <v>620</v>
      </c>
      <c r="F630" s="221">
        <v>-3.8250999999999999</v>
      </c>
      <c r="G630" s="221">
        <v>-18.139900000000001</v>
      </c>
      <c r="H630" s="221">
        <v>-18.623999999999999</v>
      </c>
      <c r="I630" s="221">
        <v>-39.705399999999997</v>
      </c>
      <c r="J630" s="221">
        <v>-75.644400000000005</v>
      </c>
      <c r="K630" s="290">
        <v>38800000000</v>
      </c>
      <c r="L630" s="221" t="s">
        <v>621</v>
      </c>
      <c r="M630" s="221">
        <v>0</v>
      </c>
      <c r="N630" s="221">
        <v>0</v>
      </c>
      <c r="O630" s="221" t="s">
        <v>618</v>
      </c>
      <c r="P630" s="221" t="s">
        <v>626</v>
      </c>
      <c r="Q630" s="221" t="s">
        <v>626</v>
      </c>
      <c r="R630" s="221" t="s">
        <v>1667</v>
      </c>
      <c r="S630" s="221" t="s">
        <v>2094</v>
      </c>
      <c r="T630" s="221">
        <v>-3.8250999999999999</v>
      </c>
      <c r="U630" s="290">
        <v>134000000</v>
      </c>
      <c r="V630" s="290">
        <v>644000000000</v>
      </c>
      <c r="W630" s="221">
        <v>0</v>
      </c>
      <c r="X630" s="221">
        <v>-4.2700000000000002E-2</v>
      </c>
      <c r="Y630" s="221" t="s">
        <v>626</v>
      </c>
      <c r="Z630" s="221" t="s">
        <v>626</v>
      </c>
    </row>
    <row r="631" spans="1:26" x14ac:dyDescent="0.25">
      <c r="A631" s="221" t="s">
        <v>754</v>
      </c>
      <c r="B631" s="221" t="s">
        <v>753</v>
      </c>
      <c r="C631" s="221">
        <v>1021.085</v>
      </c>
      <c r="D631" s="221">
        <v>0</v>
      </c>
      <c r="E631" s="221" t="s">
        <v>620</v>
      </c>
      <c r="F631" s="221">
        <v>0.48</v>
      </c>
      <c r="G631" s="221">
        <v>0</v>
      </c>
      <c r="H631" s="221">
        <v>0</v>
      </c>
      <c r="I631" s="221">
        <v>0</v>
      </c>
      <c r="J631" s="221">
        <v>-0.06</v>
      </c>
      <c r="K631" s="290">
        <v>40000000000</v>
      </c>
      <c r="L631" s="221" t="s">
        <v>621</v>
      </c>
      <c r="M631" s="221">
        <v>0</v>
      </c>
      <c r="N631" s="221">
        <v>0</v>
      </c>
      <c r="O631" s="221" t="s">
        <v>624</v>
      </c>
      <c r="P631" s="221" t="s">
        <v>626</v>
      </c>
      <c r="Q631" s="221" t="s">
        <v>626</v>
      </c>
      <c r="R631" s="221" t="s">
        <v>1669</v>
      </c>
      <c r="S631" s="221" t="s">
        <v>2092</v>
      </c>
      <c r="T631" s="221">
        <v>0</v>
      </c>
      <c r="U631" s="221">
        <v>39370000</v>
      </c>
      <c r="V631" s="290">
        <v>644000000000</v>
      </c>
      <c r="W631" s="221">
        <v>0</v>
      </c>
      <c r="X631" s="221">
        <v>0</v>
      </c>
      <c r="Y631" s="221" t="s">
        <v>626</v>
      </c>
      <c r="Z631" s="221" t="s">
        <v>626</v>
      </c>
    </row>
    <row r="632" spans="1:26" x14ac:dyDescent="0.25">
      <c r="A632" s="221" t="s">
        <v>755</v>
      </c>
      <c r="B632" s="221" t="s">
        <v>753</v>
      </c>
      <c r="C632" s="221">
        <v>1018.457</v>
      </c>
      <c r="D632" s="221">
        <v>0</v>
      </c>
      <c r="E632" s="221" t="s">
        <v>620</v>
      </c>
      <c r="F632" s="221">
        <v>0.51</v>
      </c>
      <c r="G632" s="221">
        <v>0</v>
      </c>
      <c r="H632" s="221">
        <v>0</v>
      </c>
      <c r="I632" s="221">
        <v>0</v>
      </c>
      <c r="J632" s="221">
        <v>0.14000000000000001</v>
      </c>
      <c r="K632" s="290">
        <v>86000000000</v>
      </c>
      <c r="L632" s="221" t="s">
        <v>621</v>
      </c>
      <c r="M632" s="221">
        <v>0</v>
      </c>
      <c r="N632" s="221">
        <v>0</v>
      </c>
      <c r="O632" s="221" t="s">
        <v>624</v>
      </c>
      <c r="P632" s="221" t="s">
        <v>626</v>
      </c>
      <c r="Q632" s="221" t="s">
        <v>626</v>
      </c>
      <c r="R632" s="221" t="s">
        <v>1669</v>
      </c>
      <c r="S632" s="221" t="s">
        <v>2092</v>
      </c>
      <c r="T632" s="221">
        <v>0</v>
      </c>
      <c r="U632" s="221">
        <v>84900000</v>
      </c>
      <c r="V632" s="290">
        <v>644000000000</v>
      </c>
      <c r="W632" s="221">
        <v>0</v>
      </c>
      <c r="X632" s="221">
        <v>0</v>
      </c>
      <c r="Y632" s="221" t="s">
        <v>626</v>
      </c>
      <c r="Z632" s="221" t="s">
        <v>626</v>
      </c>
    </row>
    <row r="633" spans="1:26" x14ac:dyDescent="0.25">
      <c r="A633" s="221" t="s">
        <v>1189</v>
      </c>
      <c r="B633" s="221" t="s">
        <v>753</v>
      </c>
      <c r="C633" s="221">
        <v>876.51229999999998</v>
      </c>
      <c r="D633" s="221">
        <v>0</v>
      </c>
      <c r="E633" s="221" t="s">
        <v>620</v>
      </c>
      <c r="F633" s="221">
        <v>2.4500000000000002</v>
      </c>
      <c r="G633" s="221">
        <v>0</v>
      </c>
      <c r="H633" s="221">
        <v>0</v>
      </c>
      <c r="I633" s="221">
        <v>0</v>
      </c>
      <c r="J633" s="221">
        <v>-10.75</v>
      </c>
      <c r="K633" s="290">
        <v>257000000000</v>
      </c>
      <c r="L633" s="221" t="s">
        <v>621</v>
      </c>
      <c r="M633" s="221">
        <v>0</v>
      </c>
      <c r="N633" s="221">
        <v>0</v>
      </c>
      <c r="O633" s="221" t="s">
        <v>624</v>
      </c>
      <c r="P633" s="221" t="s">
        <v>626</v>
      </c>
      <c r="Q633" s="221" t="s">
        <v>626</v>
      </c>
      <c r="R633" s="221" t="s">
        <v>1669</v>
      </c>
      <c r="S633" s="221" t="s">
        <v>2092</v>
      </c>
      <c r="T633" s="221">
        <v>0</v>
      </c>
      <c r="U633" s="290">
        <v>300000000</v>
      </c>
      <c r="V633" s="290">
        <v>644000000000</v>
      </c>
      <c r="W633" s="221">
        <v>0</v>
      </c>
      <c r="X633" s="221">
        <v>0</v>
      </c>
      <c r="Y633" s="221" t="s">
        <v>626</v>
      </c>
      <c r="Z633" s="221" t="s">
        <v>626</v>
      </c>
    </row>
    <row r="634" spans="1:26" x14ac:dyDescent="0.25">
      <c r="A634" s="221" t="s">
        <v>1806</v>
      </c>
      <c r="B634" s="221" t="s">
        <v>777</v>
      </c>
      <c r="C634" s="221">
        <v>430.0412</v>
      </c>
      <c r="D634" s="221">
        <v>-2.6421999999999999</v>
      </c>
      <c r="E634" s="221" t="s">
        <v>620</v>
      </c>
      <c r="F634" s="221">
        <v>1.9795</v>
      </c>
      <c r="G634" s="221">
        <v>11.2486</v>
      </c>
      <c r="H634" s="221">
        <v>-2.5941999999999998</v>
      </c>
      <c r="I634" s="221">
        <v>-14.886699999999999</v>
      </c>
      <c r="J634" s="221">
        <v>-16.642700000000001</v>
      </c>
      <c r="K634" s="290">
        <v>6750000000</v>
      </c>
      <c r="L634" s="221" t="s">
        <v>621</v>
      </c>
      <c r="M634" s="221">
        <v>0</v>
      </c>
      <c r="N634" s="221">
        <v>0</v>
      </c>
      <c r="O634" s="221" t="s">
        <v>624</v>
      </c>
      <c r="P634" s="221" t="s">
        <v>626</v>
      </c>
      <c r="Q634" s="221" t="s">
        <v>626</v>
      </c>
      <c r="R634" s="221" t="s">
        <v>1670</v>
      </c>
      <c r="S634" s="221" t="s">
        <v>1672</v>
      </c>
      <c r="T634" s="221">
        <v>1.9795</v>
      </c>
      <c r="U634" s="221">
        <v>16000000</v>
      </c>
      <c r="V634" s="290">
        <v>4150000000000</v>
      </c>
      <c r="W634" s="221">
        <v>552673.6</v>
      </c>
      <c r="X634" s="221">
        <v>-1.5744</v>
      </c>
      <c r="Y634" s="221" t="s">
        <v>626</v>
      </c>
      <c r="Z634" s="221" t="s">
        <v>626</v>
      </c>
    </row>
    <row r="635" spans="1:26" x14ac:dyDescent="0.25">
      <c r="A635" s="221" t="s">
        <v>2325</v>
      </c>
      <c r="B635" s="221" t="s">
        <v>2326</v>
      </c>
      <c r="C635" s="221">
        <v>847.57979999999998</v>
      </c>
      <c r="D635" s="221">
        <v>1.0923</v>
      </c>
      <c r="E635" s="221" t="s">
        <v>620</v>
      </c>
      <c r="F635" s="221">
        <v>-0.47649999999999998</v>
      </c>
      <c r="G635" s="221">
        <v>-7.3311999999999999</v>
      </c>
      <c r="H635" s="221">
        <v>-7.3236999999999997</v>
      </c>
      <c r="I635" s="221">
        <v>-19.2453</v>
      </c>
      <c r="J635" s="221">
        <v>-21.424700000000001</v>
      </c>
      <c r="K635" s="290">
        <v>46400000000</v>
      </c>
      <c r="L635" s="221" t="s">
        <v>621</v>
      </c>
      <c r="M635" s="221">
        <v>0</v>
      </c>
      <c r="N635" s="221">
        <v>0</v>
      </c>
      <c r="O635" s="221" t="s">
        <v>624</v>
      </c>
      <c r="P635" s="221" t="s">
        <v>651</v>
      </c>
      <c r="Q635" s="221" t="s">
        <v>637</v>
      </c>
      <c r="R635" s="221" t="s">
        <v>1667</v>
      </c>
      <c r="S635" s="221" t="s">
        <v>1692</v>
      </c>
      <c r="T635" s="221">
        <v>-0.47649999999999998</v>
      </c>
      <c r="U635" s="221">
        <v>54519927</v>
      </c>
      <c r="V635" s="290">
        <v>58700000000</v>
      </c>
      <c r="W635" s="221">
        <v>0</v>
      </c>
      <c r="X635" s="221">
        <v>-2.6200000000000001E-2</v>
      </c>
      <c r="Y635" s="221" t="s">
        <v>626</v>
      </c>
      <c r="Z635" s="221" t="s">
        <v>626</v>
      </c>
    </row>
    <row r="636" spans="1:26" x14ac:dyDescent="0.25">
      <c r="A636" s="221" t="s">
        <v>2327</v>
      </c>
      <c r="B636" s="221" t="s">
        <v>2326</v>
      </c>
      <c r="C636" s="221">
        <v>1035.357</v>
      </c>
      <c r="D636" s="221">
        <v>-1.2999999999999999E-2</v>
      </c>
      <c r="E636" s="221" t="s">
        <v>620</v>
      </c>
      <c r="F636" s="221">
        <v>4.3022</v>
      </c>
      <c r="G636" s="221">
        <v>12.1999</v>
      </c>
      <c r="H636" s="221">
        <v>2.8624999999999998</v>
      </c>
      <c r="I636" s="221">
        <v>3.4051</v>
      </c>
      <c r="J636" s="221">
        <v>0</v>
      </c>
      <c r="K636" s="290">
        <v>11100000000</v>
      </c>
      <c r="L636" s="221" t="s">
        <v>621</v>
      </c>
      <c r="M636" s="221">
        <v>0</v>
      </c>
      <c r="N636" s="221">
        <v>0</v>
      </c>
      <c r="O636" s="221" t="s">
        <v>624</v>
      </c>
      <c r="P636" s="221" t="s">
        <v>623</v>
      </c>
      <c r="Q636" s="221" t="s">
        <v>626</v>
      </c>
      <c r="R636" s="221" t="s">
        <v>1662</v>
      </c>
      <c r="S636" s="221" t="s">
        <v>1692</v>
      </c>
      <c r="T636" s="221">
        <v>4.3022</v>
      </c>
      <c r="U636" s="221">
        <v>11172071</v>
      </c>
      <c r="V636" s="290">
        <v>58700000000</v>
      </c>
      <c r="W636" s="221">
        <v>0</v>
      </c>
      <c r="X636" s="221">
        <v>-0.81610000000000005</v>
      </c>
      <c r="Y636" s="221" t="s">
        <v>626</v>
      </c>
      <c r="Z636" s="221" t="s">
        <v>626</v>
      </c>
    </row>
    <row r="637" spans="1:26" x14ac:dyDescent="0.25">
      <c r="A637" s="221" t="s">
        <v>2328</v>
      </c>
      <c r="B637" s="221" t="s">
        <v>2326</v>
      </c>
      <c r="C637" s="221">
        <v>1015.019</v>
      </c>
      <c r="D637" s="221">
        <v>2.01E-2</v>
      </c>
      <c r="E637" s="221" t="s">
        <v>620</v>
      </c>
      <c r="F637" s="221">
        <v>0.2185</v>
      </c>
      <c r="G637" s="221">
        <v>0.69220000000000004</v>
      </c>
      <c r="H637" s="221">
        <v>0.56589999999999996</v>
      </c>
      <c r="I637" s="221">
        <v>1.351</v>
      </c>
      <c r="J637" s="221">
        <v>0</v>
      </c>
      <c r="K637" s="290">
        <v>1130000000</v>
      </c>
      <c r="L637" s="221" t="s">
        <v>621</v>
      </c>
      <c r="M637" s="221">
        <v>0</v>
      </c>
      <c r="N637" s="221">
        <v>0</v>
      </c>
      <c r="O637" s="221" t="s">
        <v>624</v>
      </c>
      <c r="P637" s="221" t="s">
        <v>2012</v>
      </c>
      <c r="Q637" s="221" t="s">
        <v>626</v>
      </c>
      <c r="R637" s="221" t="s">
        <v>1668</v>
      </c>
      <c r="S637" s="221" t="s">
        <v>1692</v>
      </c>
      <c r="T637" s="221">
        <v>0.2185</v>
      </c>
      <c r="U637" s="221">
        <v>1120001</v>
      </c>
      <c r="V637" s="290">
        <v>58700000000</v>
      </c>
      <c r="W637" s="221">
        <v>0</v>
      </c>
      <c r="X637" s="221">
        <v>4.6600000000000003E-2</v>
      </c>
      <c r="Y637" s="221" t="s">
        <v>626</v>
      </c>
      <c r="Z637" s="221" t="s">
        <v>626</v>
      </c>
    </row>
    <row r="638" spans="1:26" x14ac:dyDescent="0.25">
      <c r="A638" s="221" t="s">
        <v>2647</v>
      </c>
      <c r="B638" s="221" t="s">
        <v>1584</v>
      </c>
      <c r="C638" s="221">
        <v>3930.84</v>
      </c>
      <c r="D638" s="221">
        <v>-1.4570000000000001</v>
      </c>
      <c r="E638" s="221" t="s">
        <v>620</v>
      </c>
      <c r="F638" s="221">
        <v>1.7814000000000001</v>
      </c>
      <c r="G638" s="221">
        <v>10.3329</v>
      </c>
      <c r="H638" s="221">
        <v>-0.40389999999999998</v>
      </c>
      <c r="I638" s="221">
        <v>-7.2196999999999996</v>
      </c>
      <c r="J638" s="221">
        <v>-8.7713999999999999</v>
      </c>
      <c r="K638" s="290">
        <v>9550000000</v>
      </c>
      <c r="L638" s="221" t="s">
        <v>621</v>
      </c>
      <c r="M638" s="221">
        <v>-6.9908000000000001</v>
      </c>
      <c r="N638" s="221">
        <v>13.921200000000001</v>
      </c>
      <c r="O638" s="221" t="s">
        <v>624</v>
      </c>
      <c r="P638" s="221" t="s">
        <v>2012</v>
      </c>
      <c r="Q638" s="221" t="s">
        <v>2012</v>
      </c>
      <c r="R638" s="221" t="s">
        <v>1665</v>
      </c>
      <c r="S638" s="221" t="s">
        <v>2089</v>
      </c>
      <c r="T638" s="221">
        <v>1.7814000000000001</v>
      </c>
      <c r="U638" s="221">
        <v>2472129</v>
      </c>
      <c r="V638" s="290">
        <v>1870000000000</v>
      </c>
      <c r="W638" s="221">
        <v>3831107</v>
      </c>
      <c r="X638" s="221">
        <v>-0.80800000000000005</v>
      </c>
      <c r="Y638" s="221" t="s">
        <v>2012</v>
      </c>
      <c r="Z638" s="221" t="s">
        <v>2012</v>
      </c>
    </row>
    <row r="639" spans="1:26" x14ac:dyDescent="0.25">
      <c r="A639" s="221" t="s">
        <v>2648</v>
      </c>
      <c r="B639" s="221" t="s">
        <v>1584</v>
      </c>
      <c r="C639" s="221">
        <v>2978.21</v>
      </c>
      <c r="D639" s="221">
        <v>-0.7954</v>
      </c>
      <c r="E639" s="221" t="s">
        <v>620</v>
      </c>
      <c r="F639" s="221">
        <v>1.4266000000000001</v>
      </c>
      <c r="G639" s="221">
        <v>6.4486999999999997</v>
      </c>
      <c r="H639" s="221">
        <v>2.1347999999999998</v>
      </c>
      <c r="I639" s="221">
        <v>-1.0593999999999999</v>
      </c>
      <c r="J639" s="221">
        <v>-0.70120000000000005</v>
      </c>
      <c r="K639" s="290">
        <v>22300000000</v>
      </c>
      <c r="L639" s="221" t="s">
        <v>621</v>
      </c>
      <c r="M639" s="221">
        <v>5.2416</v>
      </c>
      <c r="N639" s="221">
        <v>18.972799999999999</v>
      </c>
      <c r="O639" s="221" t="s">
        <v>624</v>
      </c>
      <c r="P639" s="221" t="s">
        <v>627</v>
      </c>
      <c r="Q639" s="221" t="s">
        <v>627</v>
      </c>
      <c r="R639" s="221" t="s">
        <v>1665</v>
      </c>
      <c r="S639" s="221" t="s">
        <v>2091</v>
      </c>
      <c r="T639" s="221">
        <v>1.4266000000000001</v>
      </c>
      <c r="U639" s="221">
        <v>7607321</v>
      </c>
      <c r="V639" s="290">
        <v>1870000000000</v>
      </c>
      <c r="W639" s="221">
        <v>3831107</v>
      </c>
      <c r="X639" s="221">
        <v>-0.38229999999999997</v>
      </c>
      <c r="Y639" s="221" t="s">
        <v>627</v>
      </c>
      <c r="Z639" s="221" t="s">
        <v>627</v>
      </c>
    </row>
    <row r="640" spans="1:26" x14ac:dyDescent="0.25">
      <c r="A640" s="221" t="s">
        <v>2624</v>
      </c>
      <c r="B640" s="221" t="s">
        <v>1584</v>
      </c>
      <c r="C640" s="221">
        <v>3600.02</v>
      </c>
      <c r="D640" s="221">
        <v>3.9699999999999999E-2</v>
      </c>
      <c r="E640" s="221" t="s">
        <v>620</v>
      </c>
      <c r="F640" s="221">
        <v>0.6512</v>
      </c>
      <c r="G640" s="221">
        <v>4.9718</v>
      </c>
      <c r="H640" s="221">
        <v>4.0861999999999998</v>
      </c>
      <c r="I640" s="221">
        <v>5.6746999999999996</v>
      </c>
      <c r="J640" s="221">
        <v>8.8672000000000004</v>
      </c>
      <c r="K640" s="290">
        <v>52800000000</v>
      </c>
      <c r="L640" s="221" t="s">
        <v>621</v>
      </c>
      <c r="M640" s="221">
        <v>14.903499999999999</v>
      </c>
      <c r="N640" s="221">
        <v>42.953200000000002</v>
      </c>
      <c r="O640" s="221" t="s">
        <v>624</v>
      </c>
      <c r="P640" s="221" t="s">
        <v>630</v>
      </c>
      <c r="Q640" s="221" t="s">
        <v>630</v>
      </c>
      <c r="R640" s="221" t="s">
        <v>1662</v>
      </c>
      <c r="S640" s="221" t="s">
        <v>2091</v>
      </c>
      <c r="T640" s="221">
        <v>0.6512</v>
      </c>
      <c r="U640" s="221">
        <v>14775430</v>
      </c>
      <c r="V640" s="290">
        <v>1870000000000</v>
      </c>
      <c r="W640" s="221">
        <v>3831107</v>
      </c>
      <c r="X640" s="221">
        <v>-0.7228</v>
      </c>
      <c r="Y640" s="221" t="s">
        <v>635</v>
      </c>
      <c r="Z640" s="221" t="s">
        <v>635</v>
      </c>
    </row>
    <row r="641" spans="1:26" x14ac:dyDescent="0.25">
      <c r="A641" s="221" t="s">
        <v>2649</v>
      </c>
      <c r="B641" s="221" t="s">
        <v>1584</v>
      </c>
      <c r="C641" s="221">
        <v>4144.2299999999996</v>
      </c>
      <c r="D641" s="221">
        <v>-2.1042999999999998</v>
      </c>
      <c r="E641" s="221" t="s">
        <v>620</v>
      </c>
      <c r="F641" s="221">
        <v>2.4984999999999999</v>
      </c>
      <c r="G641" s="221">
        <v>13.513500000000001</v>
      </c>
      <c r="H641" s="221">
        <v>-2.0425</v>
      </c>
      <c r="I641" s="221">
        <v>-12.979699999999999</v>
      </c>
      <c r="J641" s="221">
        <v>-14.5426</v>
      </c>
      <c r="K641" s="290">
        <v>966000000000</v>
      </c>
      <c r="L641" s="221" t="s">
        <v>621</v>
      </c>
      <c r="M641" s="221">
        <v>-11.028700000000001</v>
      </c>
      <c r="N641" s="221">
        <v>9.8463999999999992</v>
      </c>
      <c r="O641" s="221" t="s">
        <v>624</v>
      </c>
      <c r="P641" s="221" t="s">
        <v>632</v>
      </c>
      <c r="Q641" s="221" t="s">
        <v>638</v>
      </c>
      <c r="R641" s="221" t="s">
        <v>1667</v>
      </c>
      <c r="S641" s="221" t="s">
        <v>2089</v>
      </c>
      <c r="T641" s="221">
        <v>2.4984999999999999</v>
      </c>
      <c r="U641" s="290">
        <v>239000000</v>
      </c>
      <c r="V641" s="290">
        <v>1870000000000</v>
      </c>
      <c r="W641" s="221">
        <v>3831107</v>
      </c>
      <c r="X641" s="221">
        <v>-0.91690000000000005</v>
      </c>
      <c r="Y641" s="221" t="s">
        <v>651</v>
      </c>
      <c r="Z641" s="221" t="s">
        <v>651</v>
      </c>
    </row>
    <row r="642" spans="1:26" x14ac:dyDescent="0.25">
      <c r="A642" s="221" t="s">
        <v>2650</v>
      </c>
      <c r="B642" s="221" t="s">
        <v>1584</v>
      </c>
      <c r="C642" s="221">
        <v>1084.6199999999999</v>
      </c>
      <c r="D642" s="221">
        <v>-2.6347</v>
      </c>
      <c r="E642" s="221" t="s">
        <v>620</v>
      </c>
      <c r="F642" s="221">
        <v>2.2820999999999998</v>
      </c>
      <c r="G642" s="221">
        <v>15.665699999999999</v>
      </c>
      <c r="H642" s="221">
        <v>-3.9352</v>
      </c>
      <c r="I642" s="221">
        <v>-15.756399999999999</v>
      </c>
      <c r="J642" s="221">
        <v>-17.6859</v>
      </c>
      <c r="K642" s="290">
        <v>55500000000</v>
      </c>
      <c r="L642" s="221" t="s">
        <v>621</v>
      </c>
      <c r="M642" s="221">
        <v>-16.828099999999999</v>
      </c>
      <c r="N642" s="221">
        <v>4.1462000000000003</v>
      </c>
      <c r="O642" s="221" t="s">
        <v>624</v>
      </c>
      <c r="P642" s="221" t="s">
        <v>630</v>
      </c>
      <c r="Q642" s="221" t="s">
        <v>630</v>
      </c>
      <c r="R642" s="221" t="s">
        <v>1667</v>
      </c>
      <c r="S642" s="221" t="s">
        <v>2091</v>
      </c>
      <c r="T642" s="221">
        <v>2.2820999999999998</v>
      </c>
      <c r="U642" s="221">
        <v>52302071</v>
      </c>
      <c r="V642" s="290">
        <v>1870000000000</v>
      </c>
      <c r="W642" s="221">
        <v>3831107</v>
      </c>
      <c r="X642" s="221">
        <v>-1.2519</v>
      </c>
      <c r="Y642" s="221" t="s">
        <v>627</v>
      </c>
      <c r="Z642" s="221" t="s">
        <v>627</v>
      </c>
    </row>
    <row r="643" spans="1:26" x14ac:dyDescent="0.25">
      <c r="A643" s="221" t="s">
        <v>2651</v>
      </c>
      <c r="B643" s="221" t="s">
        <v>1584</v>
      </c>
      <c r="C643" s="221">
        <v>871.93</v>
      </c>
      <c r="D643" s="221">
        <v>-2.9300999999999999</v>
      </c>
      <c r="E643" s="221" t="s">
        <v>620</v>
      </c>
      <c r="F643" s="221">
        <v>2.5474000000000001</v>
      </c>
      <c r="G643" s="221">
        <v>13.695399999999999</v>
      </c>
      <c r="H643" s="221">
        <v>-5.53</v>
      </c>
      <c r="I643" s="221">
        <v>-17.3369</v>
      </c>
      <c r="J643" s="221">
        <v>-16.447399999999998</v>
      </c>
      <c r="K643" s="290">
        <v>500000000000</v>
      </c>
      <c r="L643" s="221" t="s">
        <v>621</v>
      </c>
      <c r="M643" s="221">
        <v>0</v>
      </c>
      <c r="N643" s="221">
        <v>0</v>
      </c>
      <c r="O643" s="221" t="s">
        <v>624</v>
      </c>
      <c r="P643" s="221" t="s">
        <v>626</v>
      </c>
      <c r="Q643" s="221" t="s">
        <v>626</v>
      </c>
      <c r="R643" s="221" t="s">
        <v>1679</v>
      </c>
      <c r="S643" s="221" t="s">
        <v>2089</v>
      </c>
      <c r="T643" s="221">
        <v>2.5474000000000001</v>
      </c>
      <c r="U643" s="290">
        <v>588000000</v>
      </c>
      <c r="V643" s="290">
        <v>1870000000000</v>
      </c>
      <c r="W643" s="221">
        <v>3831107</v>
      </c>
      <c r="X643" s="221">
        <v>-1.5935999999999999</v>
      </c>
      <c r="Y643" s="221" t="s">
        <v>626</v>
      </c>
      <c r="Z643" s="221" t="s">
        <v>626</v>
      </c>
    </row>
    <row r="644" spans="1:26" x14ac:dyDescent="0.25">
      <c r="A644" s="221" t="s">
        <v>2652</v>
      </c>
      <c r="B644" s="221" t="s">
        <v>1584</v>
      </c>
      <c r="C644" s="221">
        <v>1033.5999999999999</v>
      </c>
      <c r="D644" s="221">
        <v>8.9099999999999999E-2</v>
      </c>
      <c r="E644" s="221" t="s">
        <v>620</v>
      </c>
      <c r="F644" s="221">
        <v>0.66520000000000001</v>
      </c>
      <c r="G644" s="221">
        <v>2.3517999999999999</v>
      </c>
      <c r="H644" s="221">
        <v>3.1608999999999998</v>
      </c>
      <c r="I644" s="221">
        <v>4.8339999999999996</v>
      </c>
      <c r="J644" s="221">
        <v>7.6622000000000003</v>
      </c>
      <c r="K644" s="290">
        <v>18100000000</v>
      </c>
      <c r="L644" s="221" t="s">
        <v>621</v>
      </c>
      <c r="M644" s="221">
        <v>0.3992</v>
      </c>
      <c r="N644" s="221">
        <v>0</v>
      </c>
      <c r="O644" s="221" t="s">
        <v>624</v>
      </c>
      <c r="P644" s="221" t="s">
        <v>632</v>
      </c>
      <c r="Q644" s="221" t="s">
        <v>627</v>
      </c>
      <c r="R644" s="221" t="s">
        <v>1662</v>
      </c>
      <c r="S644" s="221" t="s">
        <v>2089</v>
      </c>
      <c r="T644" s="221">
        <v>0.66520000000000001</v>
      </c>
      <c r="U644" s="221">
        <v>17581204</v>
      </c>
      <c r="V644" s="290">
        <v>1870000000000</v>
      </c>
      <c r="W644" s="221">
        <v>3831107</v>
      </c>
      <c r="X644" s="221">
        <v>-1.84E-2</v>
      </c>
      <c r="Y644" s="221" t="s">
        <v>664</v>
      </c>
      <c r="Z644" s="221" t="s">
        <v>626</v>
      </c>
    </row>
    <row r="645" spans="1:26" x14ac:dyDescent="0.25">
      <c r="A645" s="221" t="s">
        <v>2653</v>
      </c>
      <c r="B645" s="221" t="s">
        <v>1584</v>
      </c>
      <c r="C645" s="221">
        <v>1437.94</v>
      </c>
      <c r="D645" s="221">
        <v>1.04E-2</v>
      </c>
      <c r="E645" s="221" t="s">
        <v>620</v>
      </c>
      <c r="F645" s="221">
        <v>0.08</v>
      </c>
      <c r="G645" s="221">
        <v>0</v>
      </c>
      <c r="H645" s="221">
        <v>0</v>
      </c>
      <c r="I645" s="221">
        <v>0</v>
      </c>
      <c r="J645" s="221">
        <v>4.32</v>
      </c>
      <c r="K645" s="221">
        <v>0</v>
      </c>
      <c r="L645" s="221" t="s">
        <v>621</v>
      </c>
      <c r="M645" s="221">
        <v>0</v>
      </c>
      <c r="N645" s="221">
        <v>0</v>
      </c>
      <c r="O645" s="221" t="s">
        <v>624</v>
      </c>
      <c r="R645" s="221" t="s">
        <v>1668</v>
      </c>
      <c r="S645" s="221" t="s">
        <v>2089</v>
      </c>
      <c r="T645" s="221">
        <v>0</v>
      </c>
      <c r="U645" s="221">
        <v>0</v>
      </c>
      <c r="V645" s="290">
        <v>1870000000000</v>
      </c>
      <c r="W645" s="221">
        <v>3831107</v>
      </c>
      <c r="X645" s="221">
        <v>-6.4600000000000005E-2</v>
      </c>
    </row>
    <row r="646" spans="1:26" x14ac:dyDescent="0.25">
      <c r="A646" s="221" t="s">
        <v>2621</v>
      </c>
      <c r="B646" s="221" t="s">
        <v>1584</v>
      </c>
      <c r="C646" s="221">
        <v>1627.35</v>
      </c>
      <c r="D646" s="221">
        <v>-2.2025000000000001</v>
      </c>
      <c r="E646" s="221" t="s">
        <v>620</v>
      </c>
      <c r="F646" s="221">
        <v>2.4521999999999999</v>
      </c>
      <c r="G646" s="221">
        <v>13.633800000000001</v>
      </c>
      <c r="H646" s="221">
        <v>-2.7134999999999998</v>
      </c>
      <c r="I646" s="221">
        <v>-14.358599999999999</v>
      </c>
      <c r="J646" s="221">
        <v>-16.767700000000001</v>
      </c>
      <c r="K646" s="290">
        <v>107000000000</v>
      </c>
      <c r="L646" s="221" t="s">
        <v>621</v>
      </c>
      <c r="M646" s="221">
        <v>-13.956899999999999</v>
      </c>
      <c r="N646" s="221">
        <v>7.3513999999999999</v>
      </c>
      <c r="O646" s="221" t="s">
        <v>624</v>
      </c>
      <c r="P646" s="221" t="s">
        <v>627</v>
      </c>
      <c r="Q646" s="221" t="s">
        <v>627</v>
      </c>
      <c r="R646" s="221" t="s">
        <v>1667</v>
      </c>
      <c r="S646" s="221" t="s">
        <v>2090</v>
      </c>
      <c r="T646" s="221">
        <v>2.4521999999999999</v>
      </c>
      <c r="U646" s="221">
        <v>67369131</v>
      </c>
      <c r="V646" s="290">
        <v>1870000000000</v>
      </c>
      <c r="W646" s="221">
        <v>3831107</v>
      </c>
      <c r="X646" s="221">
        <v>-1.0085999999999999</v>
      </c>
      <c r="Y646" s="221" t="s">
        <v>627</v>
      </c>
      <c r="Z646" s="221" t="s">
        <v>627</v>
      </c>
    </row>
    <row r="647" spans="1:26" x14ac:dyDescent="0.25">
      <c r="A647" s="221" t="s">
        <v>2654</v>
      </c>
      <c r="B647" s="221" t="s">
        <v>1584</v>
      </c>
      <c r="C647" s="221">
        <v>4895.8</v>
      </c>
      <c r="D647" s="221">
        <v>-2.431</v>
      </c>
      <c r="E647" s="221" t="s">
        <v>620</v>
      </c>
      <c r="F647" s="221">
        <v>2.5781999999999998</v>
      </c>
      <c r="G647" s="221">
        <v>13.9817</v>
      </c>
      <c r="H647" s="221">
        <v>-1.4862</v>
      </c>
      <c r="I647" s="221">
        <v>-13.0185</v>
      </c>
      <c r="J647" s="221">
        <v>-16.5961</v>
      </c>
      <c r="K647" s="290">
        <v>35000000000</v>
      </c>
      <c r="L647" s="221" t="s">
        <v>621</v>
      </c>
      <c r="M647" s="221">
        <v>-15.422800000000001</v>
      </c>
      <c r="N647" s="221">
        <v>4.2462</v>
      </c>
      <c r="O647" s="221" t="s">
        <v>624</v>
      </c>
      <c r="P647" s="221" t="s">
        <v>627</v>
      </c>
      <c r="Q647" s="221" t="s">
        <v>627</v>
      </c>
      <c r="R647" s="221" t="s">
        <v>1667</v>
      </c>
      <c r="S647" s="221" t="s">
        <v>2091</v>
      </c>
      <c r="T647" s="221">
        <v>2.5781999999999998</v>
      </c>
      <c r="U647" s="221">
        <v>7337391</v>
      </c>
      <c r="V647" s="290">
        <v>1870000000000</v>
      </c>
      <c r="W647" s="221">
        <v>3831107</v>
      </c>
      <c r="X647" s="221">
        <v>-1.2181</v>
      </c>
      <c r="Y647" s="221" t="s">
        <v>630</v>
      </c>
      <c r="Z647" s="221" t="s">
        <v>630</v>
      </c>
    </row>
    <row r="648" spans="1:26" x14ac:dyDescent="0.25">
      <c r="A648" s="221" t="s">
        <v>2655</v>
      </c>
      <c r="B648" s="221" t="s">
        <v>1584</v>
      </c>
      <c r="C648" s="221">
        <v>0.95489999999999997</v>
      </c>
      <c r="D648" s="221">
        <v>-0.58299999999999996</v>
      </c>
      <c r="E648" s="221" t="s">
        <v>636</v>
      </c>
      <c r="F648" s="221">
        <v>2.0847000000000002</v>
      </c>
      <c r="G648" s="221">
        <v>10.0115</v>
      </c>
      <c r="H648" s="221">
        <v>-1.2001999999999999</v>
      </c>
      <c r="I648" s="221">
        <v>-8.657</v>
      </c>
      <c r="J648" s="221">
        <v>-9.23</v>
      </c>
      <c r="K648" s="221">
        <v>2151471</v>
      </c>
      <c r="L648" s="221" t="s">
        <v>621</v>
      </c>
      <c r="M648" s="221">
        <v>-9.0571000000000002</v>
      </c>
      <c r="N648" s="221">
        <v>14.277200000000001</v>
      </c>
      <c r="O648" s="221" t="s">
        <v>624</v>
      </c>
      <c r="P648" s="221" t="s">
        <v>626</v>
      </c>
      <c r="Q648" s="221" t="s">
        <v>626</v>
      </c>
      <c r="R648" s="221" t="s">
        <v>1665</v>
      </c>
      <c r="S648" s="221" t="s">
        <v>2090</v>
      </c>
      <c r="T648" s="221">
        <v>2.0847000000000002</v>
      </c>
      <c r="U648" s="221">
        <v>2300140</v>
      </c>
      <c r="V648" s="290">
        <v>1870000000000</v>
      </c>
      <c r="W648" s="221">
        <v>3831107</v>
      </c>
      <c r="X648" s="221">
        <v>0.32569999999999999</v>
      </c>
      <c r="Y648" s="221" t="s">
        <v>626</v>
      </c>
      <c r="Z648" s="221" t="s">
        <v>626</v>
      </c>
    </row>
    <row r="649" spans="1:26" x14ac:dyDescent="0.25">
      <c r="A649" s="221" t="s">
        <v>2656</v>
      </c>
      <c r="B649" s="221" t="s">
        <v>1584</v>
      </c>
      <c r="C649" s="221">
        <v>0.78300000000000003</v>
      </c>
      <c r="D649" s="221">
        <v>-1.0989</v>
      </c>
      <c r="E649" s="221" t="s">
        <v>636</v>
      </c>
      <c r="F649" s="221">
        <v>3.2164999999999999</v>
      </c>
      <c r="G649" s="221">
        <v>14.590999999999999</v>
      </c>
      <c r="H649" s="221">
        <v>-4.4423000000000004</v>
      </c>
      <c r="I649" s="221">
        <v>-17.631</v>
      </c>
      <c r="J649" s="221">
        <v>-18.361000000000001</v>
      </c>
      <c r="K649" s="221">
        <v>1679636</v>
      </c>
      <c r="L649" s="221" t="s">
        <v>621</v>
      </c>
      <c r="M649" s="221">
        <v>-21.171900000000001</v>
      </c>
      <c r="N649" s="221">
        <v>2.5943000000000001</v>
      </c>
      <c r="O649" s="221" t="s">
        <v>624</v>
      </c>
      <c r="P649" s="221" t="s">
        <v>626</v>
      </c>
      <c r="Q649" s="221" t="s">
        <v>626</v>
      </c>
      <c r="R649" s="221" t="s">
        <v>1667</v>
      </c>
      <c r="S649" s="221" t="s">
        <v>2090</v>
      </c>
      <c r="T649" s="221">
        <v>3.2164999999999999</v>
      </c>
      <c r="U649" s="221">
        <v>2213999</v>
      </c>
      <c r="V649" s="290">
        <v>1870000000000</v>
      </c>
      <c r="W649" s="221">
        <v>3831107</v>
      </c>
      <c r="X649" s="221">
        <v>0.74629999999999996</v>
      </c>
      <c r="Y649" s="221" t="s">
        <v>626</v>
      </c>
      <c r="Z649" s="221" t="s">
        <v>626</v>
      </c>
    </row>
    <row r="650" spans="1:26" x14ac:dyDescent="0.25">
      <c r="A650" s="221" t="s">
        <v>2657</v>
      </c>
      <c r="B650" s="221" t="s">
        <v>1584</v>
      </c>
      <c r="C650" s="221">
        <v>1208.7</v>
      </c>
      <c r="D650" s="221">
        <v>-1.5083</v>
      </c>
      <c r="E650" s="221" t="s">
        <v>620</v>
      </c>
      <c r="F650" s="221">
        <v>3.4315000000000002</v>
      </c>
      <c r="G650" s="221">
        <v>16.107299999999999</v>
      </c>
      <c r="H650" s="221">
        <v>1.3635999999999999</v>
      </c>
      <c r="I650" s="221">
        <v>-14.494899999999999</v>
      </c>
      <c r="J650" s="221">
        <v>-18.070900000000002</v>
      </c>
      <c r="K650" s="290">
        <v>13600000000</v>
      </c>
      <c r="L650" s="221" t="s">
        <v>621</v>
      </c>
      <c r="M650" s="221">
        <v>-19.726099999999999</v>
      </c>
      <c r="N650" s="221">
        <v>-6.6243999999999996</v>
      </c>
      <c r="O650" s="221" t="s">
        <v>624</v>
      </c>
      <c r="P650" s="221" t="s">
        <v>632</v>
      </c>
      <c r="Q650" s="221" t="s">
        <v>627</v>
      </c>
      <c r="R650" s="221" t="s">
        <v>1667</v>
      </c>
      <c r="S650" s="221" t="s">
        <v>2091</v>
      </c>
      <c r="T650" s="221">
        <v>3.4315000000000002</v>
      </c>
      <c r="U650" s="221">
        <v>11677939</v>
      </c>
      <c r="V650" s="290">
        <v>1870000000000</v>
      </c>
      <c r="W650" s="221">
        <v>3831107</v>
      </c>
      <c r="X650" s="221">
        <v>-0.3175</v>
      </c>
      <c r="Y650" s="221" t="s">
        <v>630</v>
      </c>
      <c r="Z650" s="221" t="s">
        <v>635</v>
      </c>
    </row>
    <row r="651" spans="1:26" x14ac:dyDescent="0.25">
      <c r="A651" s="221" t="s">
        <v>762</v>
      </c>
      <c r="B651" s="221" t="s">
        <v>218</v>
      </c>
      <c r="C651" s="221">
        <v>3723.81</v>
      </c>
      <c r="D651" s="221">
        <v>0.1043</v>
      </c>
      <c r="E651" s="221" t="s">
        <v>620</v>
      </c>
      <c r="F651" s="221">
        <v>0.88370000000000004</v>
      </c>
      <c r="G651" s="221">
        <v>4.0170000000000003</v>
      </c>
      <c r="H651" s="221">
        <v>3.1095000000000002</v>
      </c>
      <c r="I651" s="221">
        <v>5.1661999999999999</v>
      </c>
      <c r="J651" s="221">
        <v>7.1029999999999998</v>
      </c>
      <c r="K651" s="290">
        <v>103000000000</v>
      </c>
      <c r="L651" s="221" t="s">
        <v>621</v>
      </c>
      <c r="M651" s="221">
        <v>12.2935</v>
      </c>
      <c r="N651" s="221">
        <v>38.644500000000001</v>
      </c>
      <c r="O651" s="221" t="s">
        <v>624</v>
      </c>
      <c r="P651" s="221" t="s">
        <v>630</v>
      </c>
      <c r="Q651" s="221" t="s">
        <v>635</v>
      </c>
      <c r="R651" s="221" t="s">
        <v>1662</v>
      </c>
      <c r="S651" s="221" t="s">
        <v>1666</v>
      </c>
      <c r="T651" s="221">
        <v>0.88370000000000004</v>
      </c>
      <c r="U651" s="221">
        <v>27986342</v>
      </c>
      <c r="V651" s="290">
        <v>40400000000000</v>
      </c>
      <c r="W651" s="290">
        <v>153000000</v>
      </c>
      <c r="X651" s="221">
        <v>-0.2641</v>
      </c>
      <c r="Y651" s="221" t="s">
        <v>625</v>
      </c>
      <c r="Z651" s="221" t="s">
        <v>635</v>
      </c>
    </row>
    <row r="652" spans="1:26" x14ac:dyDescent="0.25">
      <c r="A652" s="221" t="s">
        <v>1401</v>
      </c>
      <c r="B652" s="221" t="s">
        <v>759</v>
      </c>
      <c r="C652" s="221">
        <v>1599.4369999999999</v>
      </c>
      <c r="D652" s="221">
        <v>-0.5706</v>
      </c>
      <c r="E652" s="221" t="s">
        <v>620</v>
      </c>
      <c r="F652" s="221">
        <v>-2.1381999999999999</v>
      </c>
      <c r="G652" s="221">
        <v>-1.1948000000000001</v>
      </c>
      <c r="H652" s="221">
        <v>-0.53749999999999998</v>
      </c>
      <c r="I652" s="221">
        <v>-1.9784999999999999</v>
      </c>
      <c r="J652" s="221">
        <v>-4.5100000000000001E-2</v>
      </c>
      <c r="K652" s="290">
        <v>158000000</v>
      </c>
      <c r="L652" s="221" t="s">
        <v>621</v>
      </c>
      <c r="M652" s="221">
        <v>58.435200000000002</v>
      </c>
      <c r="N652" s="221">
        <v>0</v>
      </c>
      <c r="O652" s="221" t="s">
        <v>624</v>
      </c>
      <c r="P652" s="221" t="s">
        <v>2012</v>
      </c>
      <c r="Q652" s="221" t="s">
        <v>2012</v>
      </c>
      <c r="R652" s="221" t="s">
        <v>1665</v>
      </c>
      <c r="S652" s="221" t="s">
        <v>1692</v>
      </c>
      <c r="T652" s="221">
        <v>-2.1381999999999999</v>
      </c>
      <c r="U652" s="221">
        <v>96586.08</v>
      </c>
      <c r="V652" s="290">
        <v>366000000000</v>
      </c>
      <c r="W652" s="221">
        <v>0</v>
      </c>
      <c r="X652" s="221">
        <v>-0.54430000000000001</v>
      </c>
      <c r="Y652" s="221" t="s">
        <v>2012</v>
      </c>
      <c r="Z652" s="221" t="s">
        <v>626</v>
      </c>
    </row>
    <row r="653" spans="1:26" x14ac:dyDescent="0.25">
      <c r="A653" s="221" t="s">
        <v>1513</v>
      </c>
      <c r="B653" s="221" t="s">
        <v>759</v>
      </c>
      <c r="C653" s="221">
        <v>1031.6220000000001</v>
      </c>
      <c r="D653" s="221">
        <v>-1.2759</v>
      </c>
      <c r="E653" s="221" t="s">
        <v>620</v>
      </c>
      <c r="F653" s="221">
        <v>0.46739999999999998</v>
      </c>
      <c r="G653" s="221">
        <v>3.8769999999999998</v>
      </c>
      <c r="H653" s="221">
        <v>-0.28439999999999999</v>
      </c>
      <c r="I653" s="221">
        <v>-4.9063999999999997</v>
      </c>
      <c r="J653" s="221">
        <v>-6.2138999999999998</v>
      </c>
      <c r="K653" s="290">
        <v>19500000000</v>
      </c>
      <c r="L653" s="221" t="s">
        <v>621</v>
      </c>
      <c r="M653" s="221">
        <v>0</v>
      </c>
      <c r="N653" s="221">
        <v>0</v>
      </c>
      <c r="O653" s="221" t="s">
        <v>624</v>
      </c>
      <c r="P653" s="221" t="s">
        <v>627</v>
      </c>
      <c r="Q653" s="221" t="s">
        <v>627</v>
      </c>
      <c r="R653" s="221" t="s">
        <v>1665</v>
      </c>
      <c r="S653" s="221" t="s">
        <v>1692</v>
      </c>
      <c r="T653" s="221">
        <v>0.46739999999999998</v>
      </c>
      <c r="U653" s="221">
        <v>18960211</v>
      </c>
      <c r="V653" s="290">
        <v>366000000000</v>
      </c>
      <c r="W653" s="221">
        <v>0</v>
      </c>
      <c r="X653" s="221">
        <v>-0.7712</v>
      </c>
      <c r="Y653" s="221" t="s">
        <v>626</v>
      </c>
      <c r="Z653" s="221" t="s">
        <v>626</v>
      </c>
    </row>
    <row r="654" spans="1:26" x14ac:dyDescent="0.25">
      <c r="A654" s="221" t="s">
        <v>758</v>
      </c>
      <c r="B654" s="221" t="s">
        <v>759</v>
      </c>
      <c r="C654" s="221">
        <v>961.1078</v>
      </c>
      <c r="D654" s="221">
        <v>-1.3525</v>
      </c>
      <c r="E654" s="221" t="s">
        <v>620</v>
      </c>
      <c r="F654" s="221">
        <v>-0.18049999999999999</v>
      </c>
      <c r="G654" s="221">
        <v>4.9276999999999997</v>
      </c>
      <c r="H654" s="221">
        <v>-1.8979999999999999</v>
      </c>
      <c r="I654" s="221">
        <v>-7.0561999999999996</v>
      </c>
      <c r="J654" s="221">
        <v>-8.1906999999999996</v>
      </c>
      <c r="K654" s="290">
        <v>61400000000</v>
      </c>
      <c r="L654" s="221" t="s">
        <v>621</v>
      </c>
      <c r="M654" s="221">
        <v>-15.1235</v>
      </c>
      <c r="N654" s="221">
        <v>-1.1689000000000001</v>
      </c>
      <c r="O654" s="221" t="s">
        <v>624</v>
      </c>
      <c r="P654" s="221" t="s">
        <v>630</v>
      </c>
      <c r="Q654" s="221" t="s">
        <v>630</v>
      </c>
      <c r="R654" s="221" t="s">
        <v>1665</v>
      </c>
      <c r="S654" s="221" t="s">
        <v>1675</v>
      </c>
      <c r="T654" s="221">
        <v>-0.18049999999999999</v>
      </c>
      <c r="U654" s="221">
        <v>63780899</v>
      </c>
      <c r="V654" s="290">
        <v>366000000000</v>
      </c>
      <c r="W654" s="221">
        <v>0</v>
      </c>
      <c r="X654" s="221">
        <v>-1.0044999999999999</v>
      </c>
      <c r="Y654" s="221" t="s">
        <v>635</v>
      </c>
      <c r="Z654" s="221" t="s">
        <v>635</v>
      </c>
    </row>
    <row r="655" spans="1:26" x14ac:dyDescent="0.25">
      <c r="A655" s="221" t="s">
        <v>1700</v>
      </c>
      <c r="B655" s="221" t="s">
        <v>759</v>
      </c>
      <c r="C655" s="221">
        <v>902.75210000000004</v>
      </c>
      <c r="D655" s="221">
        <v>-2.6099000000000001</v>
      </c>
      <c r="E655" s="221" t="s">
        <v>620</v>
      </c>
      <c r="F655" s="221">
        <v>2.1745999999999999</v>
      </c>
      <c r="G655" s="221">
        <v>13.4336</v>
      </c>
      <c r="H655" s="221">
        <v>-4.3090000000000002</v>
      </c>
      <c r="I655" s="221">
        <v>-17.639399999999998</v>
      </c>
      <c r="J655" s="221">
        <v>-20.7561</v>
      </c>
      <c r="K655" s="290">
        <v>11600000000</v>
      </c>
      <c r="L655" s="221" t="s">
        <v>621</v>
      </c>
      <c r="M655" s="221">
        <v>0</v>
      </c>
      <c r="N655" s="221">
        <v>0</v>
      </c>
      <c r="O655" s="221" t="s">
        <v>624</v>
      </c>
      <c r="P655" s="221" t="s">
        <v>630</v>
      </c>
      <c r="Q655" s="221" t="s">
        <v>630</v>
      </c>
      <c r="R655" s="221" t="s">
        <v>1667</v>
      </c>
      <c r="S655" s="221" t="s">
        <v>1692</v>
      </c>
      <c r="T655" s="221">
        <v>2.1745999999999999</v>
      </c>
      <c r="U655" s="221">
        <v>13132676</v>
      </c>
      <c r="V655" s="290">
        <v>366000000000</v>
      </c>
      <c r="W655" s="221">
        <v>0</v>
      </c>
      <c r="X655" s="221">
        <v>-1.7168000000000001</v>
      </c>
      <c r="Y655" s="221" t="s">
        <v>626</v>
      </c>
      <c r="Z655" s="221" t="s">
        <v>626</v>
      </c>
    </row>
    <row r="656" spans="1:26" x14ac:dyDescent="0.25">
      <c r="A656" s="221" t="s">
        <v>760</v>
      </c>
      <c r="B656" s="221" t="s">
        <v>759</v>
      </c>
      <c r="C656" s="221">
        <v>443.07130000000001</v>
      </c>
      <c r="D656" s="221">
        <v>-1.9964999999999999</v>
      </c>
      <c r="E656" s="221" t="s">
        <v>620</v>
      </c>
      <c r="F656" s="221">
        <v>0.7026</v>
      </c>
      <c r="G656" s="221">
        <v>8.7624999999999993</v>
      </c>
      <c r="H656" s="221">
        <v>-4.0766</v>
      </c>
      <c r="I656" s="221">
        <v>-15.1952</v>
      </c>
      <c r="J656" s="221">
        <v>-21.8551</v>
      </c>
      <c r="K656" s="290">
        <v>204000000000</v>
      </c>
      <c r="L656" s="221" t="s">
        <v>621</v>
      </c>
      <c r="M656" s="221">
        <v>-54.238999999999997</v>
      </c>
      <c r="N656" s="221">
        <v>-53.4636</v>
      </c>
      <c r="O656" s="221" t="s">
        <v>624</v>
      </c>
      <c r="P656" s="221" t="s">
        <v>632</v>
      </c>
      <c r="Q656" s="221" t="s">
        <v>630</v>
      </c>
      <c r="R656" s="221" t="s">
        <v>1667</v>
      </c>
      <c r="S656" s="221" t="s">
        <v>1675</v>
      </c>
      <c r="T656" s="221">
        <v>0.7026</v>
      </c>
      <c r="U656" s="290">
        <v>465000000</v>
      </c>
      <c r="V656" s="290">
        <v>366000000000</v>
      </c>
      <c r="W656" s="221">
        <v>0</v>
      </c>
      <c r="X656" s="221">
        <v>-1.2877000000000001</v>
      </c>
      <c r="Y656" s="221" t="s">
        <v>622</v>
      </c>
      <c r="Z656" s="221" t="s">
        <v>622</v>
      </c>
    </row>
    <row r="657" spans="1:26" x14ac:dyDescent="0.25">
      <c r="A657" s="221" t="s">
        <v>761</v>
      </c>
      <c r="B657" s="221" t="s">
        <v>759</v>
      </c>
      <c r="C657" s="221">
        <v>1006.645</v>
      </c>
      <c r="D657" s="221">
        <v>-2.4074</v>
      </c>
      <c r="E657" s="221" t="s">
        <v>620</v>
      </c>
      <c r="F657" s="221">
        <v>2.0209000000000001</v>
      </c>
      <c r="G657" s="221">
        <v>15.601900000000001</v>
      </c>
      <c r="H657" s="221">
        <v>-2.0935999999999999</v>
      </c>
      <c r="I657" s="221">
        <v>-19.371500000000001</v>
      </c>
      <c r="J657" s="221">
        <v>-23.8553</v>
      </c>
      <c r="K657" s="290">
        <v>920000000</v>
      </c>
      <c r="L657" s="221" t="s">
        <v>621</v>
      </c>
      <c r="M657" s="221">
        <v>-19.009699999999999</v>
      </c>
      <c r="N657" s="221">
        <v>-13.487299999999999</v>
      </c>
      <c r="O657" s="221" t="s">
        <v>624</v>
      </c>
      <c r="P657" s="221" t="s">
        <v>2012</v>
      </c>
      <c r="Q657" s="221" t="s">
        <v>2012</v>
      </c>
      <c r="R657" s="221" t="s">
        <v>1667</v>
      </c>
      <c r="S657" s="221" t="s">
        <v>2091</v>
      </c>
      <c r="T657" s="221">
        <v>2.0209000000000001</v>
      </c>
      <c r="U657" s="221">
        <v>932246.2</v>
      </c>
      <c r="V657" s="290">
        <v>366000000000</v>
      </c>
      <c r="W657" s="221">
        <v>0</v>
      </c>
      <c r="X657" s="221">
        <v>-1.6015999999999999</v>
      </c>
      <c r="Y657" s="221" t="s">
        <v>2012</v>
      </c>
      <c r="Z657" s="221" t="s">
        <v>2012</v>
      </c>
    </row>
    <row r="658" spans="1:26" x14ac:dyDescent="0.25">
      <c r="A658" s="221" t="s">
        <v>2110</v>
      </c>
      <c r="B658" s="221" t="s">
        <v>759</v>
      </c>
      <c r="C658" s="221">
        <v>1508.009</v>
      </c>
      <c r="D658" s="221">
        <v>3.85E-2</v>
      </c>
      <c r="E658" s="221" t="s">
        <v>620</v>
      </c>
      <c r="F658" s="221">
        <v>0.19289999999999999</v>
      </c>
      <c r="G658" s="221">
        <v>1.5634999999999999</v>
      </c>
      <c r="H658" s="221">
        <v>2.3982999999999999</v>
      </c>
      <c r="I658" s="221">
        <v>3.7928999999999999</v>
      </c>
      <c r="J658" s="221">
        <v>6.6111000000000004</v>
      </c>
      <c r="K658" s="290">
        <v>36200000000</v>
      </c>
      <c r="L658" s="221" t="s">
        <v>621</v>
      </c>
      <c r="M658" s="221">
        <v>15.9115</v>
      </c>
      <c r="N658" s="221">
        <v>27.185700000000001</v>
      </c>
      <c r="O658" s="221" t="s">
        <v>624</v>
      </c>
      <c r="P658" s="221" t="s">
        <v>630</v>
      </c>
      <c r="Q658" s="221" t="s">
        <v>635</v>
      </c>
      <c r="R658" s="221" t="s">
        <v>1662</v>
      </c>
      <c r="S658" s="221" t="s">
        <v>1673</v>
      </c>
      <c r="T658" s="221">
        <v>0.19289999999999999</v>
      </c>
      <c r="U658" s="221">
        <v>24043584</v>
      </c>
      <c r="V658" s="290">
        <v>366000000000</v>
      </c>
      <c r="W658" s="221">
        <v>0</v>
      </c>
      <c r="X658" s="221">
        <v>-5.21E-2</v>
      </c>
      <c r="Y658" s="221" t="s">
        <v>635</v>
      </c>
      <c r="Z658" s="221" t="s">
        <v>626</v>
      </c>
    </row>
    <row r="659" spans="1:26" x14ac:dyDescent="0.25">
      <c r="A659" s="221" t="s">
        <v>2111</v>
      </c>
      <c r="B659" s="221" t="s">
        <v>759</v>
      </c>
      <c r="C659" s="221">
        <v>1454.3309999999999</v>
      </c>
      <c r="D659" s="221">
        <v>-5.7999999999999996E-3</v>
      </c>
      <c r="E659" s="221" t="s">
        <v>620</v>
      </c>
      <c r="F659" s="221">
        <v>-0.2276</v>
      </c>
      <c r="G659" s="221">
        <v>-0.4617</v>
      </c>
      <c r="H659" s="221">
        <v>0.75019999999999998</v>
      </c>
      <c r="I659" s="221">
        <v>1.6709000000000001</v>
      </c>
      <c r="J659" s="221">
        <v>3.6934</v>
      </c>
      <c r="K659" s="290">
        <v>21300000000</v>
      </c>
      <c r="L659" s="221" t="s">
        <v>621</v>
      </c>
      <c r="M659" s="221">
        <v>13.089499999999999</v>
      </c>
      <c r="N659" s="221">
        <v>27.0379</v>
      </c>
      <c r="O659" s="221" t="s">
        <v>624</v>
      </c>
      <c r="P659" s="221" t="s">
        <v>634</v>
      </c>
      <c r="Q659" s="221" t="s">
        <v>664</v>
      </c>
      <c r="R659" s="221" t="s">
        <v>1668</v>
      </c>
      <c r="S659" s="221" t="s">
        <v>1673</v>
      </c>
      <c r="T659" s="221">
        <v>-0.2276</v>
      </c>
      <c r="U659" s="221">
        <v>14632668</v>
      </c>
      <c r="V659" s="290">
        <v>366000000000</v>
      </c>
      <c r="W659" s="221">
        <v>0</v>
      </c>
      <c r="X659" s="221">
        <v>-2.46E-2</v>
      </c>
      <c r="Y659" s="221" t="s">
        <v>634</v>
      </c>
      <c r="Z659" s="221" t="s">
        <v>622</v>
      </c>
    </row>
    <row r="660" spans="1:26" x14ac:dyDescent="0.25">
      <c r="A660" s="221" t="s">
        <v>2068</v>
      </c>
      <c r="B660" s="221" t="s">
        <v>759</v>
      </c>
      <c r="C660" s="221">
        <v>1048.5070000000001</v>
      </c>
      <c r="D660" s="221">
        <v>-6.1999999999999998E-3</v>
      </c>
      <c r="E660" s="221" t="s">
        <v>620</v>
      </c>
      <c r="F660" s="221">
        <v>6.0499999999999998E-2</v>
      </c>
      <c r="G660" s="221">
        <v>0.24349999999999999</v>
      </c>
      <c r="H660" s="221">
        <v>1.3512999999999999</v>
      </c>
      <c r="I660" s="221">
        <v>2.2296999999999998</v>
      </c>
      <c r="J660" s="221">
        <v>4.0191999999999997</v>
      </c>
      <c r="K660" s="290">
        <v>10200000000</v>
      </c>
      <c r="L660" s="221" t="s">
        <v>621</v>
      </c>
      <c r="M660" s="221">
        <v>0</v>
      </c>
      <c r="N660" s="221">
        <v>0</v>
      </c>
      <c r="O660" s="221" t="s">
        <v>618</v>
      </c>
      <c r="P660" s="221" t="s">
        <v>623</v>
      </c>
      <c r="Q660" s="221" t="s">
        <v>622</v>
      </c>
      <c r="R660" s="221" t="s">
        <v>1668</v>
      </c>
      <c r="S660" s="221" t="s">
        <v>1692</v>
      </c>
      <c r="T660" s="221">
        <v>6.0499999999999998E-2</v>
      </c>
      <c r="U660" s="221">
        <v>9764090</v>
      </c>
      <c r="V660" s="290">
        <v>366000000000</v>
      </c>
      <c r="W660" s="221">
        <v>0</v>
      </c>
      <c r="X660" s="221">
        <v>4.7999999999999996E-3</v>
      </c>
      <c r="Y660" s="221" t="s">
        <v>626</v>
      </c>
      <c r="Z660" s="221" t="s">
        <v>626</v>
      </c>
    </row>
    <row r="661" spans="1:26" x14ac:dyDescent="0.25">
      <c r="A661" s="221" t="s">
        <v>763</v>
      </c>
      <c r="B661" s="221" t="s">
        <v>764</v>
      </c>
      <c r="C661" s="221">
        <v>5164.47</v>
      </c>
      <c r="D661" s="221">
        <v>-0.87849999999999995</v>
      </c>
      <c r="E661" s="221" t="s">
        <v>620</v>
      </c>
      <c r="F661" s="221">
        <v>-5.0900000000000001E-2</v>
      </c>
      <c r="G661" s="221">
        <v>2.6821000000000002</v>
      </c>
      <c r="H661" s="221">
        <v>-1.4450000000000001</v>
      </c>
      <c r="I661" s="221">
        <v>-8.5474999999999994</v>
      </c>
      <c r="J661" s="221">
        <v>-9.1326999999999998</v>
      </c>
      <c r="K661" s="290">
        <v>70700000000</v>
      </c>
      <c r="L661" s="221" t="s">
        <v>621</v>
      </c>
      <c r="M661" s="221">
        <v>-7.88</v>
      </c>
      <c r="N661" s="221">
        <v>1.0367</v>
      </c>
      <c r="O661" s="221" t="s">
        <v>624</v>
      </c>
      <c r="P661" s="221" t="s">
        <v>627</v>
      </c>
      <c r="Q661" s="221" t="s">
        <v>630</v>
      </c>
      <c r="R661" s="221" t="s">
        <v>1665</v>
      </c>
      <c r="S661" s="221" t="s">
        <v>2091</v>
      </c>
      <c r="T661" s="221">
        <v>-5.0900000000000001E-2</v>
      </c>
      <c r="U661" s="221">
        <v>13690904</v>
      </c>
      <c r="V661" s="290">
        <v>70700000000</v>
      </c>
      <c r="W661" s="221">
        <v>0</v>
      </c>
      <c r="X661" s="221">
        <v>-0.83299999999999996</v>
      </c>
      <c r="Y661" s="221" t="s">
        <v>630</v>
      </c>
      <c r="Z661" s="221" t="s">
        <v>635</v>
      </c>
    </row>
    <row r="662" spans="1:26" x14ac:dyDescent="0.25">
      <c r="A662" s="221" t="s">
        <v>2021</v>
      </c>
      <c r="B662" s="221" t="s">
        <v>1964</v>
      </c>
      <c r="C662" s="221">
        <v>1078.6389999999999</v>
      </c>
      <c r="D662" s="221">
        <v>4.24E-2</v>
      </c>
      <c r="E662" s="221" t="s">
        <v>620</v>
      </c>
      <c r="F662" s="221">
        <v>0.47620000000000001</v>
      </c>
      <c r="G662" s="221">
        <v>1.3787</v>
      </c>
      <c r="H662" s="221">
        <v>2.6781999999999999</v>
      </c>
      <c r="I662" s="221">
        <v>3.6440999999999999</v>
      </c>
      <c r="J662" s="221">
        <v>5.6393000000000004</v>
      </c>
      <c r="K662" s="290">
        <v>10300000000</v>
      </c>
      <c r="L662" s="221" t="s">
        <v>621</v>
      </c>
      <c r="M662" s="221">
        <v>0</v>
      </c>
      <c r="N662" s="221">
        <v>0</v>
      </c>
      <c r="O662" s="221" t="s">
        <v>624</v>
      </c>
      <c r="P662" s="221" t="s">
        <v>627</v>
      </c>
      <c r="Q662" s="221" t="s">
        <v>627</v>
      </c>
      <c r="R662" s="221" t="s">
        <v>1668</v>
      </c>
      <c r="S662" s="221" t="s">
        <v>1673</v>
      </c>
      <c r="T662" s="221">
        <v>0.47620000000000001</v>
      </c>
      <c r="U662" s="221">
        <v>9626120</v>
      </c>
      <c r="V662" s="290">
        <v>237000000000</v>
      </c>
      <c r="W662" s="221">
        <v>0</v>
      </c>
      <c r="X662" s="221">
        <v>9.6600000000000005E-2</v>
      </c>
      <c r="Y662" s="221" t="s">
        <v>626</v>
      </c>
      <c r="Z662" s="221" t="s">
        <v>626</v>
      </c>
    </row>
    <row r="663" spans="1:26" x14ac:dyDescent="0.25">
      <c r="A663" s="221" t="s">
        <v>2535</v>
      </c>
      <c r="B663" s="221" t="s">
        <v>1964</v>
      </c>
      <c r="C663" s="221">
        <v>1016.802</v>
      </c>
      <c r="D663" s="221">
        <v>4.3999999999999997E-2</v>
      </c>
      <c r="E663" s="221" t="s">
        <v>620</v>
      </c>
      <c r="F663" s="221">
        <v>0.46970000000000001</v>
      </c>
      <c r="G663" s="221">
        <v>0</v>
      </c>
      <c r="H663" s="221">
        <v>0</v>
      </c>
      <c r="I663" s="221">
        <v>1.5056</v>
      </c>
      <c r="J663" s="221">
        <v>0</v>
      </c>
      <c r="K663" s="290">
        <v>100000000000</v>
      </c>
      <c r="L663" s="221" t="s">
        <v>621</v>
      </c>
      <c r="M663" s="221">
        <v>0</v>
      </c>
      <c r="N663" s="221">
        <v>0</v>
      </c>
      <c r="O663" s="221" t="s">
        <v>624</v>
      </c>
      <c r="P663" s="221" t="s">
        <v>626</v>
      </c>
      <c r="Q663" s="221" t="s">
        <v>626</v>
      </c>
      <c r="R663" s="221" t="s">
        <v>1668</v>
      </c>
      <c r="S663" s="221" t="s">
        <v>1673</v>
      </c>
      <c r="T663" s="221">
        <v>0.46970000000000001</v>
      </c>
      <c r="U663" s="221">
        <v>98901931</v>
      </c>
      <c r="V663" s="290">
        <v>237000000000</v>
      </c>
      <c r="W663" s="221">
        <v>0</v>
      </c>
      <c r="X663" s="221">
        <v>8.9700000000000002E-2</v>
      </c>
      <c r="Y663" s="221" t="s">
        <v>626</v>
      </c>
      <c r="Z663" s="221" t="s">
        <v>626</v>
      </c>
    </row>
    <row r="664" spans="1:26" x14ac:dyDescent="0.25">
      <c r="A664" s="221" t="s">
        <v>2022</v>
      </c>
      <c r="B664" s="221" t="s">
        <v>1964</v>
      </c>
      <c r="C664" s="221">
        <v>743.24189999999999</v>
      </c>
      <c r="D664" s="221">
        <v>2.0127000000000002</v>
      </c>
      <c r="E664" s="221" t="s">
        <v>620</v>
      </c>
      <c r="F664" s="221">
        <v>4.5751999999999997</v>
      </c>
      <c r="G664" s="221">
        <v>-5.0129999999999999</v>
      </c>
      <c r="H664" s="221">
        <v>-7.6740000000000004</v>
      </c>
      <c r="I664" s="221">
        <v>-25.294499999999999</v>
      </c>
      <c r="J664" s="221">
        <v>-28.226700000000001</v>
      </c>
      <c r="K664" s="290">
        <v>110000000000</v>
      </c>
      <c r="L664" s="221" t="s">
        <v>621</v>
      </c>
      <c r="M664" s="221">
        <v>0</v>
      </c>
      <c r="N664" s="221">
        <v>0</v>
      </c>
      <c r="O664" s="221" t="s">
        <v>624</v>
      </c>
      <c r="P664" s="221" t="s">
        <v>625</v>
      </c>
      <c r="Q664" s="221" t="s">
        <v>630</v>
      </c>
      <c r="R664" s="221" t="s">
        <v>1667</v>
      </c>
      <c r="S664" s="221" t="s">
        <v>1673</v>
      </c>
      <c r="T664" s="221">
        <v>4.5751999999999997</v>
      </c>
      <c r="U664" s="290">
        <v>155000000</v>
      </c>
      <c r="V664" s="290">
        <v>237000000000</v>
      </c>
      <c r="W664" s="221">
        <v>0</v>
      </c>
      <c r="X664" s="221">
        <v>1.6113999999999999</v>
      </c>
      <c r="Y664" s="221" t="s">
        <v>626</v>
      </c>
      <c r="Z664" s="221" t="s">
        <v>626</v>
      </c>
    </row>
    <row r="665" spans="1:26" x14ac:dyDescent="0.25">
      <c r="A665" s="221" t="s">
        <v>2658</v>
      </c>
      <c r="B665" s="221" t="s">
        <v>1964</v>
      </c>
      <c r="C665" s="221">
        <v>1000.673</v>
      </c>
      <c r="D665" s="221">
        <v>3.9399999999999998E-2</v>
      </c>
      <c r="E665" s="221" t="s">
        <v>620</v>
      </c>
      <c r="F665" s="221">
        <v>0</v>
      </c>
      <c r="G665" s="221">
        <v>0</v>
      </c>
      <c r="H665" s="221">
        <v>0</v>
      </c>
      <c r="I665" s="221">
        <v>0</v>
      </c>
      <c r="J665" s="221">
        <v>0</v>
      </c>
      <c r="K665" s="221">
        <v>0</v>
      </c>
      <c r="L665" s="221" t="s">
        <v>621</v>
      </c>
      <c r="M665" s="221">
        <v>0</v>
      </c>
      <c r="N665" s="221">
        <v>0</v>
      </c>
      <c r="O665" s="221" t="s">
        <v>624</v>
      </c>
      <c r="R665" s="221" t="s">
        <v>1668</v>
      </c>
      <c r="S665" s="221" t="s">
        <v>2113</v>
      </c>
      <c r="T665" s="221">
        <v>0</v>
      </c>
      <c r="U665" s="221">
        <v>0</v>
      </c>
      <c r="V665" s="290">
        <v>237000000000</v>
      </c>
      <c r="W665" s="221">
        <v>0</v>
      </c>
      <c r="X665" s="221">
        <v>0</v>
      </c>
    </row>
    <row r="666" spans="1:26" x14ac:dyDescent="0.25">
      <c r="A666" s="221" t="s">
        <v>1965</v>
      </c>
      <c r="B666" s="221" t="s">
        <v>1964</v>
      </c>
      <c r="C666" s="221">
        <v>776.55449999999996</v>
      </c>
      <c r="D666" s="221">
        <v>-1.1157999999999999</v>
      </c>
      <c r="E666" s="221" t="s">
        <v>620</v>
      </c>
      <c r="F666" s="221">
        <v>3.3178000000000001</v>
      </c>
      <c r="G666" s="221">
        <v>9.1844000000000001</v>
      </c>
      <c r="H666" s="221">
        <v>-5.7995000000000001</v>
      </c>
      <c r="I666" s="221">
        <v>-18.6648</v>
      </c>
      <c r="J666" s="221">
        <v>-21.5793</v>
      </c>
      <c r="K666" s="290">
        <v>16300000000</v>
      </c>
      <c r="L666" s="221" t="s">
        <v>621</v>
      </c>
      <c r="M666" s="221">
        <v>0</v>
      </c>
      <c r="N666" s="221">
        <v>0</v>
      </c>
      <c r="O666" s="221" t="s">
        <v>624</v>
      </c>
      <c r="P666" s="221" t="s">
        <v>634</v>
      </c>
      <c r="Q666" s="221" t="s">
        <v>664</v>
      </c>
      <c r="R666" s="221" t="s">
        <v>1665</v>
      </c>
      <c r="S666" s="221" t="s">
        <v>1673</v>
      </c>
      <c r="T666" s="221">
        <v>3.3178000000000001</v>
      </c>
      <c r="U666" s="221">
        <v>21677827</v>
      </c>
      <c r="V666" s="290">
        <v>237000000000</v>
      </c>
      <c r="W666" s="221">
        <v>0</v>
      </c>
      <c r="X666" s="221">
        <v>0.81089999999999995</v>
      </c>
      <c r="Y666" s="221" t="s">
        <v>626</v>
      </c>
      <c r="Z666" s="221" t="s">
        <v>626</v>
      </c>
    </row>
    <row r="667" spans="1:26" x14ac:dyDescent="0.25">
      <c r="A667" s="221" t="s">
        <v>765</v>
      </c>
      <c r="B667" s="221" t="s">
        <v>717</v>
      </c>
      <c r="C667" s="221">
        <v>2399.3000000000002</v>
      </c>
      <c r="D667" s="221">
        <v>-2.0038</v>
      </c>
      <c r="E667" s="221" t="s">
        <v>620</v>
      </c>
      <c r="F667" s="221">
        <v>1.4984</v>
      </c>
      <c r="G667" s="221">
        <v>13.378299999999999</v>
      </c>
      <c r="H667" s="221">
        <v>-0.15190000000000001</v>
      </c>
      <c r="I667" s="221">
        <v>-13.4605</v>
      </c>
      <c r="J667" s="221">
        <v>-17.0928</v>
      </c>
      <c r="K667" s="290">
        <v>7840000000</v>
      </c>
      <c r="L667" s="221" t="s">
        <v>621</v>
      </c>
      <c r="M667" s="221">
        <v>-12.5342</v>
      </c>
      <c r="N667" s="221">
        <v>7.5518999999999998</v>
      </c>
      <c r="O667" s="221" t="s">
        <v>624</v>
      </c>
      <c r="P667" s="221" t="s">
        <v>2012</v>
      </c>
      <c r="Q667" s="221" t="s">
        <v>2012</v>
      </c>
      <c r="R667" s="221" t="s">
        <v>1667</v>
      </c>
      <c r="S667" s="221" t="s">
        <v>1663</v>
      </c>
      <c r="T667" s="221">
        <v>1.4984</v>
      </c>
      <c r="U667" s="221">
        <v>3314567</v>
      </c>
      <c r="V667" s="290">
        <v>905000000000</v>
      </c>
      <c r="W667" s="221">
        <v>0</v>
      </c>
      <c r="X667" s="221">
        <v>-1.2811999999999999</v>
      </c>
      <c r="Y667" s="221" t="s">
        <v>2012</v>
      </c>
      <c r="Z667" s="221" t="s">
        <v>2012</v>
      </c>
    </row>
    <row r="668" spans="1:26" x14ac:dyDescent="0.25">
      <c r="A668" s="221" t="s">
        <v>766</v>
      </c>
      <c r="B668" s="221" t="s">
        <v>1402</v>
      </c>
      <c r="C668" s="221">
        <v>896.93650000000002</v>
      </c>
      <c r="D668" s="221">
        <v>0</v>
      </c>
      <c r="E668" s="221" t="s">
        <v>620</v>
      </c>
      <c r="F668" s="221">
        <v>0.33</v>
      </c>
      <c r="G668" s="221">
        <v>0</v>
      </c>
      <c r="H668" s="221">
        <v>0</v>
      </c>
      <c r="I668" s="221">
        <v>0</v>
      </c>
      <c r="J668" s="221">
        <v>-13.45</v>
      </c>
      <c r="K668" s="290">
        <v>691000000000</v>
      </c>
      <c r="L668" s="221" t="s">
        <v>617</v>
      </c>
      <c r="M668" s="221">
        <v>0</v>
      </c>
      <c r="N668" s="221">
        <v>0</v>
      </c>
      <c r="O668" s="221" t="s">
        <v>624</v>
      </c>
      <c r="P668" s="221" t="s">
        <v>626</v>
      </c>
      <c r="Q668" s="221" t="s">
        <v>626</v>
      </c>
      <c r="R668" s="221" t="s">
        <v>1665</v>
      </c>
      <c r="S668" s="221" t="s">
        <v>2092</v>
      </c>
      <c r="T668" s="221">
        <v>0</v>
      </c>
      <c r="U668" s="290">
        <v>776000000</v>
      </c>
      <c r="V668" s="290">
        <v>15000000000000</v>
      </c>
      <c r="W668" s="221">
        <v>0</v>
      </c>
      <c r="X668" s="221">
        <v>0</v>
      </c>
      <c r="Y668" s="221" t="s">
        <v>626</v>
      </c>
      <c r="Z668" s="221" t="s">
        <v>626</v>
      </c>
    </row>
    <row r="669" spans="1:26" x14ac:dyDescent="0.25">
      <c r="A669" s="221" t="s">
        <v>2396</v>
      </c>
      <c r="B669" s="221" t="s">
        <v>1402</v>
      </c>
      <c r="C669" s="221">
        <v>978.12339999999995</v>
      </c>
      <c r="D669" s="221">
        <v>-0.62529999999999997</v>
      </c>
      <c r="E669" s="221" t="s">
        <v>620</v>
      </c>
      <c r="F669" s="221">
        <v>0.62749999999999995</v>
      </c>
      <c r="G669" s="221">
        <v>3.4506999999999999</v>
      </c>
      <c r="H669" s="221">
        <v>-1.6776</v>
      </c>
      <c r="I669" s="221">
        <v>-2.1922999999999999</v>
      </c>
      <c r="J669" s="221">
        <v>-13.448700000000001</v>
      </c>
      <c r="K669" s="221">
        <v>0</v>
      </c>
      <c r="L669" s="221" t="s">
        <v>621</v>
      </c>
      <c r="M669" s="221">
        <v>-27.838699999999999</v>
      </c>
      <c r="N669" s="221">
        <v>-29.498699999999999</v>
      </c>
      <c r="O669" s="221" t="s">
        <v>624</v>
      </c>
      <c r="P669" s="221" t="s">
        <v>627</v>
      </c>
      <c r="Q669" s="221" t="s">
        <v>630</v>
      </c>
      <c r="R669" s="221" t="s">
        <v>1665</v>
      </c>
      <c r="S669" s="221" t="s">
        <v>2092</v>
      </c>
      <c r="T669" s="221">
        <v>0.62749999999999995</v>
      </c>
      <c r="U669" s="221">
        <v>0</v>
      </c>
      <c r="V669" s="290">
        <v>15000000000000</v>
      </c>
      <c r="W669" s="221">
        <v>0</v>
      </c>
      <c r="X669" s="221">
        <v>0.1283</v>
      </c>
      <c r="Y669" s="221" t="s">
        <v>622</v>
      </c>
      <c r="Z669" s="221" t="s">
        <v>622</v>
      </c>
    </row>
    <row r="670" spans="1:26" x14ac:dyDescent="0.25">
      <c r="A670" s="221" t="s">
        <v>2069</v>
      </c>
      <c r="B670" s="221" t="s">
        <v>768</v>
      </c>
      <c r="C670" s="221">
        <v>884.19600000000003</v>
      </c>
      <c r="D670" s="221">
        <v>-3.5152999999999999</v>
      </c>
      <c r="E670" s="221" t="s">
        <v>620</v>
      </c>
      <c r="F670" s="221">
        <v>2.2881</v>
      </c>
      <c r="G670" s="221">
        <v>11.193199999999999</v>
      </c>
      <c r="H670" s="221">
        <v>2.1543999999999999</v>
      </c>
      <c r="I670" s="221">
        <v>-11.8398</v>
      </c>
      <c r="J670" s="221">
        <v>-10.1967</v>
      </c>
      <c r="K670" s="290">
        <v>42500000000</v>
      </c>
      <c r="L670" s="221" t="s">
        <v>621</v>
      </c>
      <c r="M670" s="221">
        <v>0</v>
      </c>
      <c r="N670" s="221">
        <v>0</v>
      </c>
      <c r="O670" s="221" t="s">
        <v>624</v>
      </c>
      <c r="P670" s="221" t="s">
        <v>632</v>
      </c>
      <c r="Q670" s="221" t="s">
        <v>651</v>
      </c>
      <c r="R670" s="221" t="s">
        <v>1667</v>
      </c>
      <c r="S670" s="221" t="s">
        <v>1699</v>
      </c>
      <c r="T670" s="221">
        <v>2.2881</v>
      </c>
      <c r="U670" s="221">
        <v>49136929</v>
      </c>
      <c r="V670" s="290">
        <v>5410000000000</v>
      </c>
      <c r="W670" s="221">
        <v>0</v>
      </c>
      <c r="X670" s="221">
        <v>-2.0017</v>
      </c>
      <c r="Y670" s="221" t="s">
        <v>626</v>
      </c>
      <c r="Z670" s="221" t="s">
        <v>626</v>
      </c>
    </row>
    <row r="671" spans="1:26" x14ac:dyDescent="0.25">
      <c r="A671" s="221" t="s">
        <v>2397</v>
      </c>
      <c r="B671" s="221" t="s">
        <v>768</v>
      </c>
      <c r="C671" s="221">
        <v>917.06769999999995</v>
      </c>
      <c r="D671" s="221">
        <v>-1.1564000000000001</v>
      </c>
      <c r="E671" s="221" t="s">
        <v>620</v>
      </c>
      <c r="F671" s="221">
        <v>-3.3058999999999998</v>
      </c>
      <c r="G671" s="221">
        <v>4.3941999999999997</v>
      </c>
      <c r="H671" s="221">
        <v>2.2761999999999998</v>
      </c>
      <c r="I671" s="221">
        <v>0</v>
      </c>
      <c r="J671" s="221">
        <v>0</v>
      </c>
      <c r="K671" s="290">
        <v>165000000000</v>
      </c>
      <c r="L671" s="221" t="s">
        <v>621</v>
      </c>
      <c r="M671" s="221">
        <v>0</v>
      </c>
      <c r="N671" s="221">
        <v>0</v>
      </c>
      <c r="O671" s="221" t="s">
        <v>618</v>
      </c>
      <c r="P671" s="221" t="s">
        <v>626</v>
      </c>
      <c r="Q671" s="221" t="s">
        <v>626</v>
      </c>
      <c r="R671" s="221" t="s">
        <v>1667</v>
      </c>
      <c r="S671" s="221" t="s">
        <v>1699</v>
      </c>
      <c r="T671" s="221">
        <v>-3.3058999999999998</v>
      </c>
      <c r="U671" s="290">
        <v>174000000</v>
      </c>
      <c r="V671" s="290">
        <v>5410000000000</v>
      </c>
      <c r="W671" s="221">
        <v>0</v>
      </c>
      <c r="X671" s="221">
        <v>-1.9877</v>
      </c>
      <c r="Y671" s="221" t="s">
        <v>626</v>
      </c>
      <c r="Z671" s="221" t="s">
        <v>626</v>
      </c>
    </row>
    <row r="672" spans="1:26" x14ac:dyDescent="0.25">
      <c r="A672" s="221" t="s">
        <v>767</v>
      </c>
      <c r="B672" s="221" t="s">
        <v>768</v>
      </c>
      <c r="C672" s="221">
        <v>1615.7919999999999</v>
      </c>
      <c r="D672" s="221">
        <v>-1.6983999999999999</v>
      </c>
      <c r="E672" s="221" t="s">
        <v>620</v>
      </c>
      <c r="F672" s="221">
        <v>-2.6646999999999998</v>
      </c>
      <c r="G672" s="221">
        <v>2.0236000000000001</v>
      </c>
      <c r="H672" s="221">
        <v>-7.6593999999999998</v>
      </c>
      <c r="I672" s="221">
        <v>-22.288599999999999</v>
      </c>
      <c r="J672" s="221">
        <v>-18.369</v>
      </c>
      <c r="K672" s="290">
        <v>78200000000</v>
      </c>
      <c r="L672" s="221" t="s">
        <v>621</v>
      </c>
      <c r="M672" s="221">
        <v>-18.025500000000001</v>
      </c>
      <c r="N672" s="221">
        <v>35.3093</v>
      </c>
      <c r="O672" s="221" t="s">
        <v>624</v>
      </c>
      <c r="P672" s="221" t="s">
        <v>625</v>
      </c>
      <c r="Q672" s="221" t="s">
        <v>625</v>
      </c>
      <c r="R672" s="221" t="s">
        <v>1665</v>
      </c>
      <c r="S672" s="221" t="s">
        <v>1699</v>
      </c>
      <c r="T672" s="221">
        <v>-2.6646999999999998</v>
      </c>
      <c r="U672" s="221">
        <v>47091966</v>
      </c>
      <c r="V672" s="290">
        <v>5410000000000</v>
      </c>
      <c r="W672" s="221">
        <v>0</v>
      </c>
      <c r="X672" s="221">
        <v>-2.6029</v>
      </c>
      <c r="Y672" s="221" t="s">
        <v>664</v>
      </c>
      <c r="Z672" s="221" t="s">
        <v>632</v>
      </c>
    </row>
    <row r="673" spans="1:26" x14ac:dyDescent="0.25">
      <c r="A673" s="221" t="s">
        <v>1072</v>
      </c>
      <c r="B673" s="221" t="s">
        <v>768</v>
      </c>
      <c r="C673" s="221">
        <v>1324.07</v>
      </c>
      <c r="D673" s="221">
        <v>5.5899999999999998E-2</v>
      </c>
      <c r="E673" s="221" t="s">
        <v>620</v>
      </c>
      <c r="F673" s="221">
        <v>0.93059999999999998</v>
      </c>
      <c r="G673" s="221">
        <v>5.1016000000000004</v>
      </c>
      <c r="H673" s="221">
        <v>4.1140999999999996</v>
      </c>
      <c r="I673" s="221">
        <v>5.7478999999999996</v>
      </c>
      <c r="J673" s="221">
        <v>9.1045999999999996</v>
      </c>
      <c r="K673" s="290">
        <v>31400000000</v>
      </c>
      <c r="L673" s="221" t="s">
        <v>621</v>
      </c>
      <c r="M673" s="221">
        <v>18.8687</v>
      </c>
      <c r="N673" s="221">
        <v>0</v>
      </c>
      <c r="O673" s="221" t="s">
        <v>624</v>
      </c>
      <c r="P673" s="221" t="s">
        <v>627</v>
      </c>
      <c r="Q673" s="221" t="s">
        <v>630</v>
      </c>
      <c r="R673" s="221" t="s">
        <v>1662</v>
      </c>
      <c r="S673" s="221" t="s">
        <v>2092</v>
      </c>
      <c r="T673" s="221">
        <v>0.93059999999999998</v>
      </c>
      <c r="U673" s="221">
        <v>23932642</v>
      </c>
      <c r="V673" s="290">
        <v>5410000000000</v>
      </c>
      <c r="W673" s="221">
        <v>0</v>
      </c>
      <c r="X673" s="221">
        <v>-0.32400000000000001</v>
      </c>
      <c r="Y673" s="221" t="s">
        <v>630</v>
      </c>
      <c r="Z673" s="221" t="s">
        <v>626</v>
      </c>
    </row>
    <row r="674" spans="1:26" x14ac:dyDescent="0.25">
      <c r="A674" s="221" t="s">
        <v>1229</v>
      </c>
      <c r="B674" s="221" t="s">
        <v>768</v>
      </c>
      <c r="C674" s="221">
        <v>948.33770000000004</v>
      </c>
      <c r="D674" s="221">
        <v>-0.60140000000000005</v>
      </c>
      <c r="E674" s="221" t="s">
        <v>620</v>
      </c>
      <c r="F674" s="221">
        <v>-2.4335</v>
      </c>
      <c r="G674" s="221">
        <v>-2.3506</v>
      </c>
      <c r="H674" s="221">
        <v>-19.233899999999998</v>
      </c>
      <c r="I674" s="221">
        <v>-28.075399999999998</v>
      </c>
      <c r="J674" s="221">
        <v>-26.252700000000001</v>
      </c>
      <c r="K674" s="290">
        <v>318000000000</v>
      </c>
      <c r="L674" s="221" t="s">
        <v>621</v>
      </c>
      <c r="M674" s="221">
        <v>-24.747800000000002</v>
      </c>
      <c r="N674" s="221">
        <v>0</v>
      </c>
      <c r="O674" s="221" t="s">
        <v>624</v>
      </c>
      <c r="P674" s="221" t="s">
        <v>635</v>
      </c>
      <c r="Q674" s="221" t="s">
        <v>632</v>
      </c>
      <c r="R674" s="221" t="s">
        <v>1667</v>
      </c>
      <c r="S674" s="221" t="s">
        <v>1699</v>
      </c>
      <c r="T674" s="221">
        <v>-2.4335</v>
      </c>
      <c r="U674" s="290">
        <v>327000000</v>
      </c>
      <c r="V674" s="290">
        <v>5410000000000</v>
      </c>
      <c r="W674" s="221">
        <v>0</v>
      </c>
      <c r="X674" s="221">
        <v>-0.96409999999999996</v>
      </c>
      <c r="Y674" s="221" t="s">
        <v>630</v>
      </c>
      <c r="Z674" s="221" t="s">
        <v>626</v>
      </c>
    </row>
    <row r="675" spans="1:26" x14ac:dyDescent="0.25">
      <c r="A675" s="221" t="s">
        <v>1359</v>
      </c>
      <c r="B675" s="221" t="s">
        <v>768</v>
      </c>
      <c r="C675" s="221">
        <v>1154.896</v>
      </c>
      <c r="D675" s="221">
        <v>-9.2999999999999992E-3</v>
      </c>
      <c r="E675" s="221" t="s">
        <v>620</v>
      </c>
      <c r="F675" s="221">
        <v>-0.11749999999999999</v>
      </c>
      <c r="G675" s="221">
        <v>-0.39169999999999999</v>
      </c>
      <c r="H675" s="221">
        <v>0.1923</v>
      </c>
      <c r="I675" s="221">
        <v>0.87160000000000004</v>
      </c>
      <c r="J675" s="221">
        <v>2.4300999999999999</v>
      </c>
      <c r="K675" s="290">
        <v>261000000000</v>
      </c>
      <c r="L675" s="221" t="s">
        <v>621</v>
      </c>
      <c r="M675" s="221">
        <v>12.7982</v>
      </c>
      <c r="N675" s="221">
        <v>0</v>
      </c>
      <c r="O675" s="221" t="s">
        <v>624</v>
      </c>
      <c r="P675" s="221" t="s">
        <v>625</v>
      </c>
      <c r="Q675" s="221" t="s">
        <v>625</v>
      </c>
      <c r="R675" s="221" t="s">
        <v>1668</v>
      </c>
      <c r="S675" s="221" t="s">
        <v>1673</v>
      </c>
      <c r="T675" s="221">
        <v>-0.11749999999999999</v>
      </c>
      <c r="U675" s="290">
        <v>225000000</v>
      </c>
      <c r="V675" s="290">
        <v>5410000000000</v>
      </c>
      <c r="W675" s="221">
        <v>0</v>
      </c>
      <c r="X675" s="221">
        <v>-2.2800000000000001E-2</v>
      </c>
      <c r="Y675" s="221" t="s">
        <v>625</v>
      </c>
      <c r="Z675" s="221" t="s">
        <v>626</v>
      </c>
    </row>
    <row r="676" spans="1:26" x14ac:dyDescent="0.25">
      <c r="A676" s="221" t="s">
        <v>2044</v>
      </c>
      <c r="B676" s="221" t="s">
        <v>768</v>
      </c>
      <c r="C676" s="221">
        <v>1022.809</v>
      </c>
      <c r="D676" s="221">
        <v>-2.92E-2</v>
      </c>
      <c r="E676" s="221" t="s">
        <v>620</v>
      </c>
      <c r="F676" s="221">
        <v>8.8999999999999996E-2</v>
      </c>
      <c r="G676" s="221">
        <v>1.0521</v>
      </c>
      <c r="H676" s="221">
        <v>-0.34329999999999999</v>
      </c>
      <c r="I676" s="221">
        <v>0.6663</v>
      </c>
      <c r="J676" s="221">
        <v>0.95630000000000004</v>
      </c>
      <c r="K676" s="290">
        <v>108000000000</v>
      </c>
      <c r="L676" s="221" t="s">
        <v>621</v>
      </c>
      <c r="M676" s="221">
        <v>0</v>
      </c>
      <c r="N676" s="221">
        <v>0</v>
      </c>
      <c r="O676" s="221" t="s">
        <v>624</v>
      </c>
      <c r="P676" s="221" t="s">
        <v>625</v>
      </c>
      <c r="Q676" s="221" t="s">
        <v>622</v>
      </c>
      <c r="R676" s="221" t="s">
        <v>1662</v>
      </c>
      <c r="S676" s="221" t="s">
        <v>1699</v>
      </c>
      <c r="T676" s="221">
        <v>8.8999999999999996E-2</v>
      </c>
      <c r="U676" s="290">
        <v>106000000</v>
      </c>
      <c r="V676" s="290">
        <v>5410000000000</v>
      </c>
      <c r="W676" s="221">
        <v>0</v>
      </c>
      <c r="X676" s="221">
        <v>-0.4491</v>
      </c>
      <c r="Y676" s="221" t="s">
        <v>626</v>
      </c>
      <c r="Z676" s="221" t="s">
        <v>626</v>
      </c>
    </row>
    <row r="677" spans="1:26" x14ac:dyDescent="0.25">
      <c r="A677" s="221" t="s">
        <v>1728</v>
      </c>
      <c r="B677" s="221" t="s">
        <v>768</v>
      </c>
      <c r="C677" s="221">
        <v>1044.2940000000001</v>
      </c>
      <c r="D677" s="221">
        <v>-1.8658999999999999</v>
      </c>
      <c r="E677" s="221" t="s">
        <v>620</v>
      </c>
      <c r="F677" s="221">
        <v>-1.8011999999999999</v>
      </c>
      <c r="G677" s="221">
        <v>7.3387000000000002</v>
      </c>
      <c r="H677" s="221">
        <v>-8.4733000000000001</v>
      </c>
      <c r="I677" s="221">
        <v>-23.047699999999999</v>
      </c>
      <c r="J677" s="221">
        <v>-19.181100000000001</v>
      </c>
      <c r="K677" s="290">
        <v>127000000000</v>
      </c>
      <c r="L677" s="221" t="s">
        <v>621</v>
      </c>
      <c r="M677" s="221">
        <v>8.0344999999999995</v>
      </c>
      <c r="N677" s="221">
        <v>13.757400000000001</v>
      </c>
      <c r="O677" s="221" t="s">
        <v>624</v>
      </c>
      <c r="P677" s="221" t="s">
        <v>623</v>
      </c>
      <c r="Q677" s="221" t="s">
        <v>625</v>
      </c>
      <c r="R677" s="221" t="s">
        <v>1665</v>
      </c>
      <c r="S677" s="221" t="s">
        <v>1673</v>
      </c>
      <c r="T677" s="221">
        <v>-1.8011999999999999</v>
      </c>
      <c r="U677" s="290">
        <v>120000000</v>
      </c>
      <c r="V677" s="290">
        <v>5410000000000</v>
      </c>
      <c r="W677" s="221">
        <v>0</v>
      </c>
      <c r="X677" s="221">
        <v>-0.95940000000000003</v>
      </c>
      <c r="Y677" s="221" t="s">
        <v>635</v>
      </c>
      <c r="Z677" s="221" t="s">
        <v>625</v>
      </c>
    </row>
    <row r="678" spans="1:26" x14ac:dyDescent="0.25">
      <c r="A678" s="221" t="s">
        <v>2448</v>
      </c>
      <c r="B678" s="221" t="s">
        <v>768</v>
      </c>
      <c r="C678" s="221">
        <v>712.70259999999996</v>
      </c>
      <c r="D678" s="221">
        <v>-0.16830000000000001</v>
      </c>
      <c r="E678" s="221" t="s">
        <v>620</v>
      </c>
      <c r="F678" s="221">
        <v>-4.6574999999999998</v>
      </c>
      <c r="G678" s="221">
        <v>-7.8273999999999999</v>
      </c>
      <c r="H678" s="221">
        <v>-35.3643</v>
      </c>
      <c r="I678" s="221">
        <v>0</v>
      </c>
      <c r="J678" s="221">
        <v>0</v>
      </c>
      <c r="K678" s="290">
        <v>518000000</v>
      </c>
      <c r="L678" s="221" t="s">
        <v>621</v>
      </c>
      <c r="M678" s="221">
        <v>-44.387900000000002</v>
      </c>
      <c r="N678" s="221">
        <v>-34.457799999999999</v>
      </c>
      <c r="O678" s="221" t="s">
        <v>624</v>
      </c>
      <c r="P678" s="221" t="s">
        <v>626</v>
      </c>
      <c r="Q678" s="221" t="s">
        <v>626</v>
      </c>
      <c r="R678" s="221" t="s">
        <v>1665</v>
      </c>
      <c r="S678" s="221" t="s">
        <v>1699</v>
      </c>
      <c r="T678" s="221">
        <v>-4.6574999999999998</v>
      </c>
      <c r="U678" s="221">
        <v>693424.2</v>
      </c>
      <c r="V678" s="290">
        <v>5410000000000</v>
      </c>
      <c r="W678" s="221">
        <v>0</v>
      </c>
      <c r="X678" s="221">
        <v>-0.25609999999999999</v>
      </c>
      <c r="Y678" s="221" t="s">
        <v>626</v>
      </c>
      <c r="Z678" s="221" t="s">
        <v>626</v>
      </c>
    </row>
    <row r="679" spans="1:26" x14ac:dyDescent="0.25">
      <c r="A679" s="221" t="s">
        <v>2329</v>
      </c>
      <c r="B679" s="221" t="s">
        <v>768</v>
      </c>
      <c r="C679" s="221">
        <v>1013.008</v>
      </c>
      <c r="D679" s="221">
        <v>-0.78979999999999995</v>
      </c>
      <c r="E679" s="221" t="s">
        <v>620</v>
      </c>
      <c r="F679" s="221">
        <v>-3.2431999999999999</v>
      </c>
      <c r="G679" s="221">
        <v>5.407</v>
      </c>
      <c r="H679" s="221">
        <v>-9.3241999999999994</v>
      </c>
      <c r="I679" s="221">
        <v>-20.172699999999999</v>
      </c>
      <c r="J679" s="221">
        <v>-17.231300000000001</v>
      </c>
      <c r="K679" s="290">
        <v>8310000000</v>
      </c>
      <c r="L679" s="221" t="s">
        <v>621</v>
      </c>
      <c r="M679" s="221">
        <v>-4.0403000000000002</v>
      </c>
      <c r="N679" s="221">
        <v>13.0336</v>
      </c>
      <c r="O679" s="221" t="s">
        <v>624</v>
      </c>
      <c r="P679" s="221" t="s">
        <v>2012</v>
      </c>
      <c r="Q679" s="221" t="s">
        <v>626</v>
      </c>
      <c r="R679" s="221" t="s">
        <v>1667</v>
      </c>
      <c r="S679" s="221" t="s">
        <v>1673</v>
      </c>
      <c r="T679" s="221">
        <v>-3.2431999999999999</v>
      </c>
      <c r="U679" s="221">
        <v>7934234</v>
      </c>
      <c r="V679" s="290">
        <v>5410000000000</v>
      </c>
      <c r="W679" s="221">
        <v>0</v>
      </c>
      <c r="X679" s="221">
        <v>-1.2855000000000001</v>
      </c>
      <c r="Y679" s="221" t="s">
        <v>626</v>
      </c>
      <c r="Z679" s="221" t="s">
        <v>626</v>
      </c>
    </row>
    <row r="680" spans="1:26" x14ac:dyDescent="0.25">
      <c r="A680" s="221" t="s">
        <v>1610</v>
      </c>
      <c r="B680" s="221" t="s">
        <v>768</v>
      </c>
      <c r="C680" s="221">
        <v>971.15060000000005</v>
      </c>
      <c r="D680" s="221">
        <v>-1.3029999999999999</v>
      </c>
      <c r="E680" s="221" t="s">
        <v>620</v>
      </c>
      <c r="F680" s="221">
        <v>1.0835999999999999</v>
      </c>
      <c r="G680" s="221">
        <v>8.3377999999999997</v>
      </c>
      <c r="H680" s="221">
        <v>-7.2262000000000004</v>
      </c>
      <c r="I680" s="221">
        <v>-18.057700000000001</v>
      </c>
      <c r="J680" s="221">
        <v>-17.3919</v>
      </c>
      <c r="K680" s="290">
        <v>1570000000000</v>
      </c>
      <c r="L680" s="221" t="s">
        <v>621</v>
      </c>
      <c r="M680" s="221">
        <v>0</v>
      </c>
      <c r="N680" s="221">
        <v>0</v>
      </c>
      <c r="O680" s="221" t="s">
        <v>624</v>
      </c>
      <c r="P680" s="221" t="s">
        <v>627</v>
      </c>
      <c r="Q680" s="221" t="s">
        <v>637</v>
      </c>
      <c r="R680" s="221" t="s">
        <v>1667</v>
      </c>
      <c r="S680" s="221" t="s">
        <v>1699</v>
      </c>
      <c r="T680" s="221">
        <v>1.0835999999999999</v>
      </c>
      <c r="U680" s="290">
        <v>1630000000</v>
      </c>
      <c r="V680" s="290">
        <v>5410000000000</v>
      </c>
      <c r="W680" s="221">
        <v>0</v>
      </c>
      <c r="X680" s="221">
        <v>-1.4006000000000001</v>
      </c>
      <c r="Y680" s="221" t="s">
        <v>626</v>
      </c>
      <c r="Z680" s="221" t="s">
        <v>626</v>
      </c>
    </row>
    <row r="681" spans="1:26" x14ac:dyDescent="0.25">
      <c r="A681" s="221" t="s">
        <v>1514</v>
      </c>
      <c r="B681" s="221" t="s">
        <v>768</v>
      </c>
      <c r="C681" s="221">
        <v>1004.9640000000001</v>
      </c>
      <c r="D681" s="221">
        <v>0</v>
      </c>
      <c r="E681" s="221" t="s">
        <v>620</v>
      </c>
      <c r="F681" s="221">
        <v>0.66</v>
      </c>
      <c r="G681" s="221">
        <v>0</v>
      </c>
      <c r="H681" s="221">
        <v>0</v>
      </c>
      <c r="I681" s="221">
        <v>0</v>
      </c>
      <c r="J681" s="221">
        <v>0.56999999999999995</v>
      </c>
      <c r="K681" s="290">
        <v>303000000000</v>
      </c>
      <c r="L681" s="221" t="s">
        <v>621</v>
      </c>
      <c r="M681" s="221">
        <v>0</v>
      </c>
      <c r="N681" s="221">
        <v>0</v>
      </c>
      <c r="O681" s="221" t="s">
        <v>624</v>
      </c>
      <c r="P681" s="221" t="s">
        <v>626</v>
      </c>
      <c r="Q681" s="221" t="s">
        <v>626</v>
      </c>
      <c r="R681" s="221" t="s">
        <v>1669</v>
      </c>
      <c r="S681" s="221" t="s">
        <v>1675</v>
      </c>
      <c r="T681" s="221">
        <v>0</v>
      </c>
      <c r="U681" s="290">
        <v>303000000</v>
      </c>
      <c r="V681" s="290">
        <v>5410000000000</v>
      </c>
      <c r="W681" s="221">
        <v>0</v>
      </c>
      <c r="X681" s="221">
        <v>0</v>
      </c>
      <c r="Y681" s="221" t="s">
        <v>626</v>
      </c>
      <c r="Z681" s="221" t="s">
        <v>626</v>
      </c>
    </row>
    <row r="682" spans="1:26" x14ac:dyDescent="0.25">
      <c r="A682" s="221" t="s">
        <v>1829</v>
      </c>
      <c r="B682" s="221" t="s">
        <v>768</v>
      </c>
      <c r="C682" s="221">
        <v>1046.347</v>
      </c>
      <c r="D682" s="221">
        <v>0</v>
      </c>
      <c r="E682" s="221" t="s">
        <v>620</v>
      </c>
      <c r="F682" s="221">
        <v>0.25</v>
      </c>
      <c r="G682" s="221">
        <v>0</v>
      </c>
      <c r="H682" s="221">
        <v>0</v>
      </c>
      <c r="I682" s="221">
        <v>0</v>
      </c>
      <c r="J682" s="221">
        <v>1.22</v>
      </c>
      <c r="K682" s="290">
        <v>15700000000</v>
      </c>
      <c r="L682" s="221" t="s">
        <v>621</v>
      </c>
      <c r="M682" s="221">
        <v>0</v>
      </c>
      <c r="N682" s="221">
        <v>0</v>
      </c>
      <c r="O682" s="221" t="s">
        <v>624</v>
      </c>
      <c r="P682" s="221" t="s">
        <v>626</v>
      </c>
      <c r="Q682" s="221" t="s">
        <v>626</v>
      </c>
      <c r="R682" s="221" t="s">
        <v>1669</v>
      </c>
      <c r="S682" s="221" t="s">
        <v>1675</v>
      </c>
      <c r="T682" s="221">
        <v>0</v>
      </c>
      <c r="U682" s="221">
        <v>15000000</v>
      </c>
      <c r="V682" s="290">
        <v>5410000000000</v>
      </c>
      <c r="W682" s="221">
        <v>0</v>
      </c>
      <c r="X682" s="221">
        <v>0</v>
      </c>
      <c r="Y682" s="221" t="s">
        <v>626</v>
      </c>
      <c r="Z682" s="221" t="s">
        <v>626</v>
      </c>
    </row>
    <row r="683" spans="1:26" x14ac:dyDescent="0.25">
      <c r="A683" s="221" t="s">
        <v>2573</v>
      </c>
      <c r="B683" s="221" t="s">
        <v>768</v>
      </c>
      <c r="C683" s="221">
        <v>1004.76</v>
      </c>
      <c r="D683" s="221">
        <v>0</v>
      </c>
      <c r="E683" s="221" t="s">
        <v>620</v>
      </c>
      <c r="F683" s="221">
        <v>0.46</v>
      </c>
      <c r="G683" s="221">
        <v>0</v>
      </c>
      <c r="H683" s="221">
        <v>0</v>
      </c>
      <c r="I683" s="221">
        <v>0</v>
      </c>
      <c r="J683" s="221">
        <v>0</v>
      </c>
      <c r="K683" s="290">
        <v>100000000000</v>
      </c>
      <c r="L683" s="221" t="s">
        <v>621</v>
      </c>
      <c r="M683" s="221">
        <v>0</v>
      </c>
      <c r="N683" s="221">
        <v>0</v>
      </c>
      <c r="O683" s="221" t="s">
        <v>624</v>
      </c>
      <c r="P683" s="221" t="s">
        <v>626</v>
      </c>
      <c r="Q683" s="221" t="s">
        <v>626</v>
      </c>
      <c r="R683" s="221" t="s">
        <v>1669</v>
      </c>
      <c r="S683" s="221" t="s">
        <v>1699</v>
      </c>
      <c r="T683" s="221">
        <v>0</v>
      </c>
      <c r="U683" s="290">
        <v>100000000</v>
      </c>
      <c r="V683" s="290">
        <v>5410000000000</v>
      </c>
      <c r="W683" s="221">
        <v>0</v>
      </c>
      <c r="X683" s="221">
        <v>0</v>
      </c>
      <c r="Y683" s="221" t="s">
        <v>626</v>
      </c>
      <c r="Z683" s="221" t="s">
        <v>626</v>
      </c>
    </row>
    <row r="684" spans="1:26" x14ac:dyDescent="0.25">
      <c r="A684" s="221" t="s">
        <v>1830</v>
      </c>
      <c r="B684" s="221" t="s">
        <v>768</v>
      </c>
      <c r="C684" s="221">
        <v>1098.7349999999999</v>
      </c>
      <c r="D684" s="221">
        <v>0</v>
      </c>
      <c r="E684" s="221" t="s">
        <v>620</v>
      </c>
      <c r="F684" s="221">
        <v>0.35</v>
      </c>
      <c r="G684" s="221">
        <v>0</v>
      </c>
      <c r="H684" s="221">
        <v>0</v>
      </c>
      <c r="I684" s="221">
        <v>0</v>
      </c>
      <c r="J684" s="221">
        <v>1.35</v>
      </c>
      <c r="K684" s="290">
        <v>76000000000</v>
      </c>
      <c r="L684" s="221" t="s">
        <v>621</v>
      </c>
      <c r="M684" s="221">
        <v>0</v>
      </c>
      <c r="N684" s="221">
        <v>0</v>
      </c>
      <c r="O684" s="221" t="s">
        <v>624</v>
      </c>
      <c r="P684" s="221" t="s">
        <v>626</v>
      </c>
      <c r="Q684" s="221" t="s">
        <v>626</v>
      </c>
      <c r="R684" s="221" t="s">
        <v>1669</v>
      </c>
      <c r="S684" s="221" t="s">
        <v>1675</v>
      </c>
      <c r="T684" s="221">
        <v>0</v>
      </c>
      <c r="U684" s="221">
        <v>69391905</v>
      </c>
      <c r="V684" s="290">
        <v>5410000000000</v>
      </c>
      <c r="W684" s="221">
        <v>0</v>
      </c>
      <c r="X684" s="221">
        <v>0</v>
      </c>
      <c r="Y684" s="221" t="s">
        <v>626</v>
      </c>
      <c r="Z684" s="221" t="s">
        <v>626</v>
      </c>
    </row>
    <row r="685" spans="1:26" x14ac:dyDescent="0.25">
      <c r="A685" s="221" t="s">
        <v>2195</v>
      </c>
      <c r="B685" s="221" t="s">
        <v>768</v>
      </c>
      <c r="C685" s="221">
        <v>1022.018</v>
      </c>
      <c r="D685" s="221">
        <v>0</v>
      </c>
      <c r="E685" s="221" t="s">
        <v>620</v>
      </c>
      <c r="F685" s="221">
        <v>-2.36</v>
      </c>
      <c r="G685" s="221">
        <v>0</v>
      </c>
      <c r="H685" s="221">
        <v>0</v>
      </c>
      <c r="I685" s="221">
        <v>0</v>
      </c>
      <c r="J685" s="221">
        <v>0</v>
      </c>
      <c r="K685" s="290">
        <v>73600000000</v>
      </c>
      <c r="L685" s="221" t="s">
        <v>621</v>
      </c>
      <c r="M685" s="221">
        <v>0</v>
      </c>
      <c r="N685" s="221">
        <v>0</v>
      </c>
      <c r="O685" s="221" t="s">
        <v>624</v>
      </c>
      <c r="P685" s="221" t="s">
        <v>626</v>
      </c>
      <c r="Q685" s="221" t="s">
        <v>626</v>
      </c>
      <c r="R685" s="221" t="s">
        <v>1669</v>
      </c>
      <c r="S685" s="221" t="s">
        <v>1675</v>
      </c>
      <c r="T685" s="221">
        <v>0</v>
      </c>
      <c r="U685" s="221">
        <v>70300000</v>
      </c>
      <c r="V685" s="290">
        <v>5410000000000</v>
      </c>
      <c r="W685" s="221">
        <v>0</v>
      </c>
      <c r="X685" s="221">
        <v>0</v>
      </c>
      <c r="Y685" s="221" t="s">
        <v>626</v>
      </c>
      <c r="Z685" s="221" t="s">
        <v>626</v>
      </c>
    </row>
    <row r="686" spans="1:26" x14ac:dyDescent="0.25">
      <c r="A686" s="221" t="s">
        <v>2330</v>
      </c>
      <c r="B686" s="221" t="s">
        <v>768</v>
      </c>
      <c r="C686" s="221">
        <v>1052.701</v>
      </c>
      <c r="D686" s="221">
        <v>0</v>
      </c>
      <c r="E686" s="221" t="s">
        <v>620</v>
      </c>
      <c r="F686" s="221">
        <v>1.05</v>
      </c>
      <c r="G686" s="221">
        <v>0</v>
      </c>
      <c r="H686" s="221">
        <v>0</v>
      </c>
      <c r="I686" s="221">
        <v>0</v>
      </c>
      <c r="J686" s="221">
        <v>0</v>
      </c>
      <c r="K686" s="290">
        <v>104000000000</v>
      </c>
      <c r="L686" s="221" t="s">
        <v>621</v>
      </c>
      <c r="M686" s="221">
        <v>0</v>
      </c>
      <c r="N686" s="221">
        <v>0</v>
      </c>
      <c r="O686" s="221" t="s">
        <v>624</v>
      </c>
      <c r="P686" s="221" t="s">
        <v>626</v>
      </c>
      <c r="Q686" s="221" t="s">
        <v>626</v>
      </c>
      <c r="R686" s="221" t="s">
        <v>1669</v>
      </c>
      <c r="S686" s="221" t="s">
        <v>1675</v>
      </c>
      <c r="T686" s="221">
        <v>0</v>
      </c>
      <c r="U686" s="290">
        <v>100000000</v>
      </c>
      <c r="V686" s="290">
        <v>5410000000000</v>
      </c>
      <c r="W686" s="221">
        <v>0</v>
      </c>
      <c r="X686" s="221">
        <v>0</v>
      </c>
      <c r="Y686" s="221" t="s">
        <v>626</v>
      </c>
      <c r="Z686" s="221" t="s">
        <v>626</v>
      </c>
    </row>
    <row r="687" spans="1:26" x14ac:dyDescent="0.25">
      <c r="A687" s="221" t="s">
        <v>769</v>
      </c>
      <c r="B687" s="221" t="s">
        <v>768</v>
      </c>
      <c r="C687" s="221">
        <v>510.38659999999999</v>
      </c>
      <c r="D687" s="221">
        <v>-0.98099999999999998</v>
      </c>
      <c r="E687" s="221" t="s">
        <v>620</v>
      </c>
      <c r="F687" s="221">
        <v>-1.9809000000000001</v>
      </c>
      <c r="G687" s="221">
        <v>0.88219999999999998</v>
      </c>
      <c r="H687" s="221">
        <v>-13.387499999999999</v>
      </c>
      <c r="I687" s="221">
        <v>-21.537500000000001</v>
      </c>
      <c r="J687" s="221">
        <v>-31.927</v>
      </c>
      <c r="K687" s="290">
        <v>245000000000</v>
      </c>
      <c r="L687" s="221" t="s">
        <v>621</v>
      </c>
      <c r="M687" s="221">
        <v>-54.321300000000001</v>
      </c>
      <c r="N687" s="221">
        <v>-43.633099999999999</v>
      </c>
      <c r="O687" s="221" t="s">
        <v>618</v>
      </c>
      <c r="P687" s="221" t="s">
        <v>625</v>
      </c>
      <c r="Q687" s="221" t="s">
        <v>625</v>
      </c>
      <c r="R687" s="221" t="s">
        <v>1667</v>
      </c>
      <c r="S687" s="221" t="s">
        <v>1699</v>
      </c>
      <c r="T687" s="221">
        <v>-1.9809000000000001</v>
      </c>
      <c r="U687" s="290">
        <v>470000000</v>
      </c>
      <c r="V687" s="290">
        <v>5410000000000</v>
      </c>
      <c r="W687" s="221">
        <v>0</v>
      </c>
      <c r="X687" s="221">
        <v>-1.3737999999999999</v>
      </c>
      <c r="Y687" s="221" t="s">
        <v>625</v>
      </c>
      <c r="Z687" s="221" t="s">
        <v>625</v>
      </c>
    </row>
    <row r="688" spans="1:26" x14ac:dyDescent="0.25">
      <c r="A688" s="221" t="s">
        <v>1473</v>
      </c>
      <c r="B688" s="221" t="s">
        <v>768</v>
      </c>
      <c r="C688" s="221">
        <v>1447.2</v>
      </c>
      <c r="D688" s="221">
        <v>-4.9700000000000001E-2</v>
      </c>
      <c r="E688" s="221" t="s">
        <v>620</v>
      </c>
      <c r="F688" s="221">
        <v>0.52110000000000001</v>
      </c>
      <c r="G688" s="221">
        <v>4.6718000000000002</v>
      </c>
      <c r="H688" s="221">
        <v>5.0930999999999997</v>
      </c>
      <c r="I688" s="221">
        <v>6.3764000000000003</v>
      </c>
      <c r="J688" s="221">
        <v>9.6248000000000005</v>
      </c>
      <c r="K688" s="290">
        <v>100000000000</v>
      </c>
      <c r="L688" s="221" t="s">
        <v>621</v>
      </c>
      <c r="M688" s="221">
        <v>29.458200000000001</v>
      </c>
      <c r="N688" s="221">
        <v>0</v>
      </c>
      <c r="O688" s="221" t="s">
        <v>624</v>
      </c>
      <c r="P688" s="221" t="s">
        <v>653</v>
      </c>
      <c r="Q688" s="221" t="s">
        <v>653</v>
      </c>
      <c r="R688" s="221" t="s">
        <v>1665</v>
      </c>
      <c r="S688" s="221" t="s">
        <v>1673</v>
      </c>
      <c r="T688" s="221">
        <v>0.52110000000000001</v>
      </c>
      <c r="U688" s="221">
        <v>69687965</v>
      </c>
      <c r="V688" s="290">
        <v>5410000000000</v>
      </c>
      <c r="W688" s="221">
        <v>0</v>
      </c>
      <c r="X688" s="221">
        <v>-0.35420000000000001</v>
      </c>
      <c r="Y688" s="221" t="s">
        <v>630</v>
      </c>
      <c r="Z688" s="221" t="s">
        <v>626</v>
      </c>
    </row>
    <row r="689" spans="1:26" x14ac:dyDescent="0.25">
      <c r="A689" s="221" t="s">
        <v>770</v>
      </c>
      <c r="B689" s="221" t="s">
        <v>768</v>
      </c>
      <c r="C689" s="221">
        <v>1974.7349999999999</v>
      </c>
      <c r="D689" s="221">
        <v>-1.0419</v>
      </c>
      <c r="E689" s="221" t="s">
        <v>620</v>
      </c>
      <c r="F689" s="221">
        <v>-1.6626000000000001</v>
      </c>
      <c r="G689" s="221">
        <v>1.6667000000000001</v>
      </c>
      <c r="H689" s="221">
        <v>-18.343699999999998</v>
      </c>
      <c r="I689" s="221">
        <v>-30.595199999999998</v>
      </c>
      <c r="J689" s="221">
        <v>-29.090599999999998</v>
      </c>
      <c r="K689" s="290">
        <v>424000000000</v>
      </c>
      <c r="L689" s="221" t="s">
        <v>621</v>
      </c>
      <c r="M689" s="221">
        <v>-19.891300000000001</v>
      </c>
      <c r="N689" s="221">
        <v>13.724399999999999</v>
      </c>
      <c r="O689" s="221" t="s">
        <v>624</v>
      </c>
      <c r="P689" s="221" t="s">
        <v>622</v>
      </c>
      <c r="Q689" s="221" t="s">
        <v>630</v>
      </c>
      <c r="R689" s="221" t="s">
        <v>1667</v>
      </c>
      <c r="S689" s="221" t="s">
        <v>1699</v>
      </c>
      <c r="T689" s="221">
        <v>-1.6626000000000001</v>
      </c>
      <c r="U689" s="290">
        <v>211000000</v>
      </c>
      <c r="V689" s="290">
        <v>5410000000000</v>
      </c>
      <c r="W689" s="221">
        <v>0</v>
      </c>
      <c r="X689" s="221">
        <v>-1.2750999999999999</v>
      </c>
      <c r="Y689" s="221" t="s">
        <v>627</v>
      </c>
      <c r="Z689" s="221" t="s">
        <v>638</v>
      </c>
    </row>
    <row r="690" spans="1:26" x14ac:dyDescent="0.25">
      <c r="A690" s="221" t="s">
        <v>771</v>
      </c>
      <c r="B690" s="221" t="s">
        <v>768</v>
      </c>
      <c r="C690" s="221">
        <v>1317.146</v>
      </c>
      <c r="D690" s="221">
        <v>3.3599999999999998E-2</v>
      </c>
      <c r="E690" s="221" t="s">
        <v>620</v>
      </c>
      <c r="F690" s="221">
        <v>0.51290000000000002</v>
      </c>
      <c r="G690" s="221">
        <v>1.47</v>
      </c>
      <c r="H690" s="221">
        <v>2.8464999999999998</v>
      </c>
      <c r="I690" s="221">
        <v>3.8054000000000001</v>
      </c>
      <c r="J690" s="221">
        <v>5.9481000000000002</v>
      </c>
      <c r="K690" s="290">
        <v>165000000000</v>
      </c>
      <c r="L690" s="221" t="s">
        <v>621</v>
      </c>
      <c r="M690" s="221">
        <v>17.778600000000001</v>
      </c>
      <c r="N690" s="221">
        <v>31.311399999999999</v>
      </c>
      <c r="O690" s="221" t="s">
        <v>624</v>
      </c>
      <c r="P690" s="221" t="s">
        <v>627</v>
      </c>
      <c r="Q690" s="221" t="s">
        <v>632</v>
      </c>
      <c r="R690" s="221" t="s">
        <v>1668</v>
      </c>
      <c r="S690" s="221" t="s">
        <v>1699</v>
      </c>
      <c r="T690" s="221">
        <v>0.51290000000000002</v>
      </c>
      <c r="U690" s="290">
        <v>126000000</v>
      </c>
      <c r="V690" s="290">
        <v>5410000000000</v>
      </c>
      <c r="W690" s="221">
        <v>0</v>
      </c>
      <c r="X690" s="221">
        <v>9.7299999999999998E-2</v>
      </c>
      <c r="Y690" s="221" t="s">
        <v>627</v>
      </c>
      <c r="Z690" s="221" t="s">
        <v>626</v>
      </c>
    </row>
    <row r="691" spans="1:26" x14ac:dyDescent="0.25">
      <c r="A691" s="221" t="s">
        <v>1360</v>
      </c>
      <c r="B691" s="221" t="s">
        <v>768</v>
      </c>
      <c r="C691" s="221">
        <v>1325.8209999999999</v>
      </c>
      <c r="D691" s="221">
        <v>-0.11609999999999999</v>
      </c>
      <c r="E691" s="221" t="s">
        <v>620</v>
      </c>
      <c r="F691" s="221">
        <v>-0.18559999999999999</v>
      </c>
      <c r="G691" s="221">
        <v>5.22</v>
      </c>
      <c r="H691" s="221">
        <v>3.3384</v>
      </c>
      <c r="I691" s="221">
        <v>4.8674999999999997</v>
      </c>
      <c r="J691" s="221">
        <v>9.3097999999999992</v>
      </c>
      <c r="K691" s="290">
        <v>170000000000</v>
      </c>
      <c r="L691" s="221" t="s">
        <v>621</v>
      </c>
      <c r="M691" s="221">
        <v>14.1798</v>
      </c>
      <c r="N691" s="221">
        <v>0</v>
      </c>
      <c r="O691" s="221" t="s">
        <v>624</v>
      </c>
      <c r="P691" s="221" t="s">
        <v>627</v>
      </c>
      <c r="Q691" s="221" t="s">
        <v>632</v>
      </c>
      <c r="R691" s="221" t="s">
        <v>1662</v>
      </c>
      <c r="S691" s="221" t="s">
        <v>1673</v>
      </c>
      <c r="T691" s="221">
        <v>-0.18559999999999999</v>
      </c>
      <c r="U691" s="290">
        <v>128000000</v>
      </c>
      <c r="V691" s="290">
        <v>5410000000000</v>
      </c>
      <c r="W691" s="221">
        <v>0</v>
      </c>
      <c r="X691" s="221">
        <v>-0.65290000000000004</v>
      </c>
      <c r="Y691" s="221" t="s">
        <v>630</v>
      </c>
      <c r="Z691" s="221" t="s">
        <v>626</v>
      </c>
    </row>
    <row r="692" spans="1:26" x14ac:dyDescent="0.25">
      <c r="A692" s="221" t="s">
        <v>2331</v>
      </c>
      <c r="B692" s="221" t="s">
        <v>768</v>
      </c>
      <c r="C692" s="221">
        <v>1011.49</v>
      </c>
      <c r="D692" s="221">
        <v>0</v>
      </c>
      <c r="E692" s="221" t="s">
        <v>620</v>
      </c>
      <c r="F692" s="221">
        <v>-2.98</v>
      </c>
      <c r="G692" s="221">
        <v>0</v>
      </c>
      <c r="H692" s="221">
        <v>0</v>
      </c>
      <c r="I692" s="221">
        <v>0</v>
      </c>
      <c r="J692" s="221">
        <v>0</v>
      </c>
      <c r="K692" s="290">
        <v>20900000000</v>
      </c>
      <c r="L692" s="221" t="s">
        <v>621</v>
      </c>
      <c r="M692" s="221">
        <v>0</v>
      </c>
      <c r="N692" s="221">
        <v>0</v>
      </c>
      <c r="O692" s="221" t="s">
        <v>624</v>
      </c>
      <c r="P692" s="221" t="s">
        <v>626</v>
      </c>
      <c r="Q692" s="221" t="s">
        <v>626</v>
      </c>
      <c r="R692" s="221" t="s">
        <v>1669</v>
      </c>
      <c r="S692" s="221" t="s">
        <v>1975</v>
      </c>
      <c r="T692" s="221">
        <v>0</v>
      </c>
      <c r="U692" s="221">
        <v>20015000</v>
      </c>
      <c r="V692" s="290">
        <v>5410000000000</v>
      </c>
      <c r="W692" s="221">
        <v>0</v>
      </c>
      <c r="X692" s="221">
        <v>0</v>
      </c>
      <c r="Y692" s="221" t="s">
        <v>626</v>
      </c>
      <c r="Z692" s="221" t="s">
        <v>626</v>
      </c>
    </row>
    <row r="693" spans="1:26" x14ac:dyDescent="0.25">
      <c r="A693" s="221" t="s">
        <v>2398</v>
      </c>
      <c r="B693" s="221" t="s">
        <v>768</v>
      </c>
      <c r="C693" s="221">
        <v>994.83900000000006</v>
      </c>
      <c r="D693" s="221">
        <v>0</v>
      </c>
      <c r="E693" s="221" t="s">
        <v>620</v>
      </c>
      <c r="F693" s="221">
        <v>1.25</v>
      </c>
      <c r="G693" s="221">
        <v>0</v>
      </c>
      <c r="H693" s="221">
        <v>0</v>
      </c>
      <c r="I693" s="221">
        <v>0</v>
      </c>
      <c r="J693" s="221">
        <v>0</v>
      </c>
      <c r="K693" s="290">
        <v>108000000000</v>
      </c>
      <c r="L693" s="221" t="s">
        <v>621</v>
      </c>
      <c r="M693" s="221">
        <v>0</v>
      </c>
      <c r="N693" s="221">
        <v>0</v>
      </c>
      <c r="O693" s="221" t="s">
        <v>624</v>
      </c>
      <c r="P693" s="221" t="s">
        <v>626</v>
      </c>
      <c r="Q693" s="221" t="s">
        <v>626</v>
      </c>
      <c r="R693" s="221" t="s">
        <v>1669</v>
      </c>
      <c r="S693" s="221" t="s">
        <v>1975</v>
      </c>
      <c r="T693" s="221">
        <v>0</v>
      </c>
      <c r="U693" s="290">
        <v>110000000</v>
      </c>
      <c r="V693" s="290">
        <v>5410000000000</v>
      </c>
      <c r="W693" s="221">
        <v>0</v>
      </c>
      <c r="X693" s="221">
        <v>0</v>
      </c>
      <c r="Y693" s="221" t="s">
        <v>626</v>
      </c>
      <c r="Z693" s="221" t="s">
        <v>626</v>
      </c>
    </row>
    <row r="694" spans="1:26" x14ac:dyDescent="0.25">
      <c r="A694" s="221" t="s">
        <v>2574</v>
      </c>
      <c r="B694" s="221" t="s">
        <v>768</v>
      </c>
      <c r="C694" s="221">
        <v>1049.086</v>
      </c>
      <c r="D694" s="221">
        <v>0</v>
      </c>
      <c r="E694" s="221" t="s">
        <v>620</v>
      </c>
      <c r="F694" s="221">
        <v>3.32</v>
      </c>
      <c r="G694" s="221">
        <v>0</v>
      </c>
      <c r="H694" s="221">
        <v>0</v>
      </c>
      <c r="I694" s="221">
        <v>0</v>
      </c>
      <c r="J694" s="221">
        <v>0</v>
      </c>
      <c r="K694" s="290">
        <v>214000000000</v>
      </c>
      <c r="L694" s="221" t="s">
        <v>621</v>
      </c>
      <c r="M694" s="221">
        <v>0</v>
      </c>
      <c r="N694" s="221">
        <v>0</v>
      </c>
      <c r="O694" s="221" t="s">
        <v>624</v>
      </c>
      <c r="P694" s="221" t="s">
        <v>626</v>
      </c>
      <c r="Q694" s="221" t="s">
        <v>626</v>
      </c>
      <c r="R694" s="221" t="s">
        <v>1669</v>
      </c>
      <c r="S694" s="221" t="s">
        <v>1664</v>
      </c>
      <c r="T694" s="221">
        <v>0</v>
      </c>
      <c r="U694" s="290">
        <v>211000000</v>
      </c>
      <c r="V694" s="290">
        <v>5410000000000</v>
      </c>
      <c r="W694" s="221">
        <v>0</v>
      </c>
      <c r="X694" s="221">
        <v>0</v>
      </c>
      <c r="Y694" s="221" t="s">
        <v>626</v>
      </c>
      <c r="Z694" s="221" t="s">
        <v>626</v>
      </c>
    </row>
    <row r="695" spans="1:26" x14ac:dyDescent="0.25">
      <c r="A695" s="221" t="s">
        <v>772</v>
      </c>
      <c r="B695" s="221" t="s">
        <v>1402</v>
      </c>
      <c r="C695" s="221">
        <v>3751.902</v>
      </c>
      <c r="D695" s="221">
        <v>6.0699999999999997E-2</v>
      </c>
      <c r="E695" s="221" t="s">
        <v>620</v>
      </c>
      <c r="F695" s="221">
        <v>1.0894999999999999</v>
      </c>
      <c r="G695" s="221">
        <v>3.0369000000000002</v>
      </c>
      <c r="H695" s="221">
        <v>4.1402000000000001</v>
      </c>
      <c r="I695" s="221">
        <v>5.2835000000000001</v>
      </c>
      <c r="J695" s="221">
        <v>7.5293000000000001</v>
      </c>
      <c r="K695" s="290">
        <v>512000000000</v>
      </c>
      <c r="L695" s="221" t="s">
        <v>621</v>
      </c>
      <c r="M695" s="221">
        <v>22.930599999999998</v>
      </c>
      <c r="N695" s="221">
        <v>47.617800000000003</v>
      </c>
      <c r="O695" s="221" t="s">
        <v>618</v>
      </c>
      <c r="P695" s="221" t="s">
        <v>637</v>
      </c>
      <c r="Q695" s="221" t="s">
        <v>627</v>
      </c>
      <c r="R695" s="221" t="s">
        <v>1662</v>
      </c>
      <c r="S695" s="221" t="s">
        <v>1671</v>
      </c>
      <c r="T695" s="221">
        <v>1.0894999999999999</v>
      </c>
      <c r="U695" s="290">
        <v>138000000</v>
      </c>
      <c r="V695" s="290">
        <v>15000000000000</v>
      </c>
      <c r="W695" s="221">
        <v>0</v>
      </c>
      <c r="X695" s="221">
        <v>0.1414</v>
      </c>
      <c r="Y695" s="221" t="s">
        <v>651</v>
      </c>
      <c r="Z695" s="221" t="s">
        <v>638</v>
      </c>
    </row>
    <row r="696" spans="1:26" x14ac:dyDescent="0.25">
      <c r="A696" s="221" t="s">
        <v>1058</v>
      </c>
      <c r="B696" s="221" t="s">
        <v>774</v>
      </c>
      <c r="C696" s="221">
        <v>1118.47</v>
      </c>
      <c r="D696" s="221">
        <v>0.1244</v>
      </c>
      <c r="E696" s="221" t="s">
        <v>620</v>
      </c>
      <c r="F696" s="221">
        <v>0.97050000000000003</v>
      </c>
      <c r="G696" s="221">
        <v>5.0827999999999998</v>
      </c>
      <c r="H696" s="221">
        <v>-9.2899999999999996E-2</v>
      </c>
      <c r="I696" s="221">
        <v>2.1004999999999998</v>
      </c>
      <c r="J696" s="221">
        <v>3.4470999999999998</v>
      </c>
      <c r="K696" s="290">
        <v>108000000000</v>
      </c>
      <c r="L696" s="221" t="s">
        <v>621</v>
      </c>
      <c r="M696" s="221">
        <v>2.1089000000000002</v>
      </c>
      <c r="N696" s="221">
        <v>0</v>
      </c>
      <c r="O696" s="221" t="s">
        <v>624</v>
      </c>
      <c r="P696" s="221" t="s">
        <v>634</v>
      </c>
      <c r="Q696" s="221" t="s">
        <v>634</v>
      </c>
      <c r="R696" s="221" t="s">
        <v>1662</v>
      </c>
      <c r="S696" s="221" t="s">
        <v>1663</v>
      </c>
      <c r="T696" s="221">
        <v>0.97050000000000003</v>
      </c>
      <c r="U696" s="221">
        <v>97218234</v>
      </c>
      <c r="V696" s="290">
        <v>146000000000</v>
      </c>
      <c r="W696" s="221">
        <v>0</v>
      </c>
      <c r="X696" s="221">
        <v>7.0699999999999999E-2</v>
      </c>
      <c r="Y696" s="221" t="s">
        <v>623</v>
      </c>
      <c r="Z696" s="221" t="s">
        <v>626</v>
      </c>
    </row>
    <row r="697" spans="1:26" x14ac:dyDescent="0.25">
      <c r="A697" s="221" t="s">
        <v>773</v>
      </c>
      <c r="B697" s="221" t="s">
        <v>774</v>
      </c>
      <c r="C697" s="221">
        <v>1077.5809999999999</v>
      </c>
      <c r="D697" s="221">
        <v>-1.3878999999999999</v>
      </c>
      <c r="E697" s="221" t="s">
        <v>620</v>
      </c>
      <c r="F697" s="221">
        <v>2.6074000000000002</v>
      </c>
      <c r="G697" s="221">
        <v>9.8209999999999997</v>
      </c>
      <c r="H697" s="221">
        <v>-6.6445999999999996</v>
      </c>
      <c r="I697" s="221">
        <v>-16.306100000000001</v>
      </c>
      <c r="J697" s="221">
        <v>-18.436499999999999</v>
      </c>
      <c r="K697" s="290">
        <v>17400000000</v>
      </c>
      <c r="L697" s="221" t="s">
        <v>621</v>
      </c>
      <c r="M697" s="221">
        <v>-8.4442000000000004</v>
      </c>
      <c r="N697" s="221">
        <v>18.1493</v>
      </c>
      <c r="O697" s="221" t="s">
        <v>624</v>
      </c>
      <c r="P697" s="221" t="s">
        <v>623</v>
      </c>
      <c r="Q697" s="221" t="s">
        <v>625</v>
      </c>
      <c r="R697" s="221" t="s">
        <v>1665</v>
      </c>
      <c r="S697" s="221" t="s">
        <v>1672</v>
      </c>
      <c r="T697" s="221">
        <v>2.6074000000000002</v>
      </c>
      <c r="U697" s="221">
        <v>16572236</v>
      </c>
      <c r="V697" s="290">
        <v>146000000000</v>
      </c>
      <c r="W697" s="221">
        <v>0</v>
      </c>
      <c r="X697" s="221">
        <v>-0.64200000000000002</v>
      </c>
      <c r="Y697" s="221" t="s">
        <v>625</v>
      </c>
      <c r="Z697" s="221" t="s">
        <v>630</v>
      </c>
    </row>
    <row r="698" spans="1:26" x14ac:dyDescent="0.25">
      <c r="A698" s="221" t="s">
        <v>775</v>
      </c>
      <c r="B698" s="221" t="s">
        <v>774</v>
      </c>
      <c r="C698" s="221">
        <v>796.42110000000002</v>
      </c>
      <c r="D698" s="221">
        <v>-2.3635999999999999</v>
      </c>
      <c r="E698" s="221" t="s">
        <v>620</v>
      </c>
      <c r="F698" s="221">
        <v>1.4725999999999999</v>
      </c>
      <c r="G698" s="221">
        <v>15.468999999999999</v>
      </c>
      <c r="H698" s="221">
        <v>-4.0190999999999999</v>
      </c>
      <c r="I698" s="221">
        <v>-24.478999999999999</v>
      </c>
      <c r="J698" s="221">
        <v>-24.763100000000001</v>
      </c>
      <c r="K698" s="290">
        <v>21300000000</v>
      </c>
      <c r="L698" s="221" t="s">
        <v>621</v>
      </c>
      <c r="M698" s="221">
        <v>-20.126100000000001</v>
      </c>
      <c r="N698" s="221">
        <v>-9.6455000000000002</v>
      </c>
      <c r="O698" s="221" t="s">
        <v>624</v>
      </c>
      <c r="P698" s="221" t="s">
        <v>625</v>
      </c>
      <c r="Q698" s="221" t="s">
        <v>635</v>
      </c>
      <c r="R698" s="221" t="s">
        <v>1667</v>
      </c>
      <c r="S698" s="221" t="s">
        <v>1672</v>
      </c>
      <c r="T698" s="221">
        <v>1.4725999999999999</v>
      </c>
      <c r="U698" s="221">
        <v>27097806</v>
      </c>
      <c r="V698" s="290">
        <v>146000000000</v>
      </c>
      <c r="W698" s="221">
        <v>0</v>
      </c>
      <c r="X698" s="221">
        <v>-1.1045</v>
      </c>
      <c r="Y698" s="221" t="s">
        <v>635</v>
      </c>
      <c r="Z698" s="221" t="s">
        <v>635</v>
      </c>
    </row>
    <row r="699" spans="1:26" x14ac:dyDescent="0.25">
      <c r="A699" s="221" t="s">
        <v>212</v>
      </c>
      <c r="B699" s="221" t="s">
        <v>1056</v>
      </c>
      <c r="C699" s="221">
        <v>5238.4870000000001</v>
      </c>
      <c r="D699" s="221">
        <v>-2.0232000000000001</v>
      </c>
      <c r="E699" s="221" t="s">
        <v>620</v>
      </c>
      <c r="F699" s="221">
        <v>1.7256</v>
      </c>
      <c r="G699" s="221">
        <v>10.200100000000001</v>
      </c>
      <c r="H699" s="221">
        <v>-3.9285999999999999</v>
      </c>
      <c r="I699" s="221">
        <v>-16.843299999999999</v>
      </c>
      <c r="J699" s="221">
        <v>-17.223500000000001</v>
      </c>
      <c r="K699" s="221">
        <v>0</v>
      </c>
      <c r="L699" s="221" t="s">
        <v>621</v>
      </c>
      <c r="M699" s="221">
        <v>-10.667899999999999</v>
      </c>
      <c r="N699" s="221">
        <v>16.162800000000001</v>
      </c>
      <c r="O699" s="221" t="s">
        <v>624</v>
      </c>
      <c r="P699" s="221" t="s">
        <v>626</v>
      </c>
      <c r="Q699" s="221" t="s">
        <v>626</v>
      </c>
      <c r="S699" s="221" t="s">
        <v>1056</v>
      </c>
      <c r="T699" s="221">
        <v>1.7256</v>
      </c>
      <c r="U699" s="221">
        <v>0</v>
      </c>
      <c r="V699" s="221">
        <v>0</v>
      </c>
      <c r="W699" s="221">
        <v>0</v>
      </c>
      <c r="X699" s="221">
        <v>-0.73060000000000003</v>
      </c>
      <c r="Y699" s="221" t="s">
        <v>626</v>
      </c>
      <c r="Z699" s="221" t="s">
        <v>626</v>
      </c>
    </row>
    <row r="700" spans="1:26" x14ac:dyDescent="0.25">
      <c r="A700" s="221" t="s">
        <v>1993</v>
      </c>
      <c r="B700" s="221" t="s">
        <v>1994</v>
      </c>
      <c r="C700" s="221">
        <v>892.76120000000003</v>
      </c>
      <c r="D700" s="221">
        <v>-2.3910999999999998</v>
      </c>
      <c r="E700" s="221" t="s">
        <v>620</v>
      </c>
      <c r="F700" s="221">
        <v>2.6267999999999998</v>
      </c>
      <c r="G700" s="221">
        <v>19.3109</v>
      </c>
      <c r="H700" s="221">
        <v>-2.7328000000000001</v>
      </c>
      <c r="I700" s="221">
        <v>-14.0716</v>
      </c>
      <c r="J700" s="221">
        <v>-13.569900000000001</v>
      </c>
      <c r="K700" s="290">
        <v>9290000000</v>
      </c>
      <c r="L700" s="221" t="s">
        <v>621</v>
      </c>
      <c r="M700" s="221">
        <v>0</v>
      </c>
      <c r="N700" s="221">
        <v>0</v>
      </c>
      <c r="O700" s="221" t="s">
        <v>624</v>
      </c>
      <c r="P700" s="221" t="s">
        <v>2012</v>
      </c>
      <c r="Q700" s="221" t="s">
        <v>2012</v>
      </c>
      <c r="R700" s="221" t="s">
        <v>1667</v>
      </c>
      <c r="S700" s="221" t="s">
        <v>1672</v>
      </c>
      <c r="T700" s="221">
        <v>2.6267999999999998</v>
      </c>
      <c r="U700" s="221">
        <v>10683416</v>
      </c>
      <c r="V700" s="290">
        <v>19600000000</v>
      </c>
      <c r="W700" s="221">
        <v>0</v>
      </c>
      <c r="X700" s="221">
        <v>-1.3773</v>
      </c>
      <c r="Y700" s="221" t="s">
        <v>626</v>
      </c>
      <c r="Z700" s="221" t="s">
        <v>626</v>
      </c>
    </row>
    <row r="701" spans="1:26" x14ac:dyDescent="0.25">
      <c r="A701" s="221" t="s">
        <v>1995</v>
      </c>
      <c r="B701" s="221" t="s">
        <v>1994</v>
      </c>
      <c r="C701" s="221">
        <v>1069.8389999999999</v>
      </c>
      <c r="D701" s="221">
        <v>2.0199999999999999E-2</v>
      </c>
      <c r="E701" s="221" t="s">
        <v>620</v>
      </c>
      <c r="F701" s="221">
        <v>0.36620000000000003</v>
      </c>
      <c r="G701" s="221">
        <v>1.1062000000000001</v>
      </c>
      <c r="H701" s="221">
        <v>2.2665000000000002</v>
      </c>
      <c r="I701" s="221">
        <v>3.0381999999999998</v>
      </c>
      <c r="J701" s="221">
        <v>4.5892999999999997</v>
      </c>
      <c r="K701" s="290">
        <v>10300000000</v>
      </c>
      <c r="L701" s="221" t="s">
        <v>621</v>
      </c>
      <c r="M701" s="221">
        <v>0</v>
      </c>
      <c r="N701" s="221">
        <v>0</v>
      </c>
      <c r="O701" s="221" t="s">
        <v>624</v>
      </c>
      <c r="P701" s="221" t="s">
        <v>635</v>
      </c>
      <c r="Q701" s="221" t="s">
        <v>625</v>
      </c>
      <c r="R701" s="221" t="s">
        <v>1668</v>
      </c>
      <c r="S701" s="221" t="s">
        <v>1672</v>
      </c>
      <c r="T701" s="221">
        <v>0.36620000000000003</v>
      </c>
      <c r="U701" s="221">
        <v>9690669</v>
      </c>
      <c r="V701" s="290">
        <v>19600000000</v>
      </c>
      <c r="W701" s="221">
        <v>0</v>
      </c>
      <c r="X701" s="221">
        <v>7.0199999999999999E-2</v>
      </c>
      <c r="Y701" s="221" t="s">
        <v>626</v>
      </c>
      <c r="Z701" s="221" t="s">
        <v>626</v>
      </c>
    </row>
    <row r="702" spans="1:26" x14ac:dyDescent="0.25">
      <c r="A702" s="221" t="s">
        <v>2196</v>
      </c>
      <c r="B702" s="221" t="s">
        <v>1056</v>
      </c>
      <c r="C702" s="221">
        <v>1203.31</v>
      </c>
      <c r="D702" s="221">
        <v>-0.99319999999999997</v>
      </c>
      <c r="E702" s="221" t="s">
        <v>620</v>
      </c>
      <c r="F702" s="221">
        <v>0.84830000000000005</v>
      </c>
      <c r="G702" s="221">
        <v>6.0347999999999997</v>
      </c>
      <c r="H702" s="221">
        <v>-2.1211000000000002</v>
      </c>
      <c r="I702" s="221">
        <v>-8.4156999999999993</v>
      </c>
      <c r="J702" s="221">
        <v>-9.0252999999999997</v>
      </c>
      <c r="K702" s="221">
        <v>0</v>
      </c>
      <c r="L702" s="221" t="s">
        <v>621</v>
      </c>
      <c r="M702" s="221">
        <v>-5.5233999999999996</v>
      </c>
      <c r="N702" s="221">
        <v>13.0846</v>
      </c>
      <c r="O702" s="221" t="s">
        <v>624</v>
      </c>
      <c r="P702" s="221" t="s">
        <v>626</v>
      </c>
      <c r="Q702" s="221" t="s">
        <v>626</v>
      </c>
      <c r="S702" s="221" t="s">
        <v>1056</v>
      </c>
      <c r="T702" s="221">
        <v>0.84830000000000005</v>
      </c>
      <c r="U702" s="221">
        <v>0</v>
      </c>
      <c r="V702" s="221">
        <v>0</v>
      </c>
      <c r="W702" s="221">
        <v>0</v>
      </c>
      <c r="X702" s="221">
        <v>-0.6532</v>
      </c>
      <c r="Y702" s="221" t="s">
        <v>626</v>
      </c>
      <c r="Z702" s="221" t="s">
        <v>626</v>
      </c>
    </row>
    <row r="703" spans="1:26" x14ac:dyDescent="0.25">
      <c r="A703" s="221" t="s">
        <v>2197</v>
      </c>
      <c r="B703" s="221" t="s">
        <v>1056</v>
      </c>
      <c r="C703" s="221">
        <v>910.05629999999996</v>
      </c>
      <c r="D703" s="221">
        <v>-1.6722999999999999</v>
      </c>
      <c r="E703" s="221" t="s">
        <v>620</v>
      </c>
      <c r="F703" s="221">
        <v>1.3898999999999999</v>
      </c>
      <c r="G703" s="221">
        <v>8.2984000000000009</v>
      </c>
      <c r="H703" s="221">
        <v>-5.6304999999999996</v>
      </c>
      <c r="I703" s="221">
        <v>-18.680399999999999</v>
      </c>
      <c r="J703" s="221">
        <v>-23.065200000000001</v>
      </c>
      <c r="K703" s="221">
        <v>0</v>
      </c>
      <c r="L703" s="221" t="s">
        <v>621</v>
      </c>
      <c r="M703" s="221">
        <v>-26.6722</v>
      </c>
      <c r="N703" s="221">
        <v>-13.259399999999999</v>
      </c>
      <c r="O703" s="221" t="s">
        <v>624</v>
      </c>
      <c r="P703" s="221" t="s">
        <v>626</v>
      </c>
      <c r="Q703" s="221" t="s">
        <v>626</v>
      </c>
      <c r="S703" s="221" t="s">
        <v>1056</v>
      </c>
      <c r="T703" s="221">
        <v>1.3898999999999999</v>
      </c>
      <c r="U703" s="221">
        <v>0</v>
      </c>
      <c r="V703" s="221">
        <v>0</v>
      </c>
      <c r="W703" s="221">
        <v>0</v>
      </c>
      <c r="X703" s="221">
        <v>-0.9466</v>
      </c>
      <c r="Y703" s="221" t="s">
        <v>626</v>
      </c>
      <c r="Z703" s="221" t="s">
        <v>626</v>
      </c>
    </row>
    <row r="704" spans="1:26" x14ac:dyDescent="0.25">
      <c r="A704" s="221" t="s">
        <v>2198</v>
      </c>
      <c r="B704" s="221" t="s">
        <v>1056</v>
      </c>
      <c r="C704" s="221">
        <v>1607.2760000000001</v>
      </c>
      <c r="D704" s="221">
        <v>8.3699999999999997E-2</v>
      </c>
      <c r="E704" s="221" t="s">
        <v>620</v>
      </c>
      <c r="F704" s="221">
        <v>0.73229999999999995</v>
      </c>
      <c r="G704" s="221">
        <v>4.2298</v>
      </c>
      <c r="H704" s="221">
        <v>3.3936999999999999</v>
      </c>
      <c r="I704" s="221">
        <v>5.1908000000000003</v>
      </c>
      <c r="J704" s="221">
        <v>8.4571000000000005</v>
      </c>
      <c r="K704" s="221">
        <v>0</v>
      </c>
      <c r="L704" s="221" t="s">
        <v>621</v>
      </c>
      <c r="M704" s="221">
        <v>19.567599999999999</v>
      </c>
      <c r="N704" s="221">
        <v>45.508800000000001</v>
      </c>
      <c r="O704" s="221" t="s">
        <v>624</v>
      </c>
      <c r="P704" s="221" t="s">
        <v>626</v>
      </c>
      <c r="Q704" s="221" t="s">
        <v>626</v>
      </c>
      <c r="S704" s="221" t="s">
        <v>1056</v>
      </c>
      <c r="T704" s="221">
        <v>0.73229999999999995</v>
      </c>
      <c r="U704" s="221">
        <v>0</v>
      </c>
      <c r="V704" s="221">
        <v>0</v>
      </c>
      <c r="W704" s="221">
        <v>0</v>
      </c>
      <c r="X704" s="221">
        <v>-0.35920000000000002</v>
      </c>
      <c r="Y704" s="221" t="s">
        <v>626</v>
      </c>
      <c r="Z704" s="221" t="s">
        <v>626</v>
      </c>
    </row>
    <row r="705" spans="1:26" x14ac:dyDescent="0.25">
      <c r="A705" s="221" t="s">
        <v>2199</v>
      </c>
      <c r="B705" s="221" t="s">
        <v>1056</v>
      </c>
      <c r="C705" s="221">
        <v>1469.7439999999999</v>
      </c>
      <c r="D705" s="221">
        <v>3.3099999999999997E-2</v>
      </c>
      <c r="E705" s="221" t="s">
        <v>620</v>
      </c>
      <c r="F705" s="221">
        <v>0.39610000000000001</v>
      </c>
      <c r="G705" s="221">
        <v>1.1795</v>
      </c>
      <c r="H705" s="221">
        <v>2.3241999999999998</v>
      </c>
      <c r="I705" s="221">
        <v>3.2235</v>
      </c>
      <c r="J705" s="221">
        <v>5.1683000000000003</v>
      </c>
      <c r="K705" s="221">
        <v>0</v>
      </c>
      <c r="L705" s="221" t="s">
        <v>621</v>
      </c>
      <c r="M705" s="221">
        <v>16.553899999999999</v>
      </c>
      <c r="N705" s="221">
        <v>31.134699999999999</v>
      </c>
      <c r="O705" s="221" t="s">
        <v>624</v>
      </c>
      <c r="P705" s="221" t="s">
        <v>626</v>
      </c>
      <c r="Q705" s="221" t="s">
        <v>626</v>
      </c>
      <c r="S705" s="221" t="s">
        <v>1056</v>
      </c>
      <c r="T705" s="221">
        <v>0.39610000000000001</v>
      </c>
      <c r="U705" s="221">
        <v>0</v>
      </c>
      <c r="V705" s="221">
        <v>0</v>
      </c>
      <c r="W705" s="221">
        <v>0</v>
      </c>
      <c r="X705" s="221">
        <v>7.1800000000000003E-2</v>
      </c>
      <c r="Y705" s="221" t="s">
        <v>626</v>
      </c>
      <c r="Z705" s="221" t="s">
        <v>626</v>
      </c>
    </row>
    <row r="706" spans="1:26" x14ac:dyDescent="0.25">
      <c r="A706" s="221" t="s">
        <v>778</v>
      </c>
      <c r="B706" s="221" t="s">
        <v>1056</v>
      </c>
      <c r="C706" s="221">
        <v>5775.1210000000001</v>
      </c>
      <c r="D706" s="221">
        <v>-0.94110000000000005</v>
      </c>
      <c r="E706" s="221" t="s">
        <v>620</v>
      </c>
      <c r="F706" s="221">
        <v>1.0274000000000001</v>
      </c>
      <c r="G706" s="221">
        <v>6.7003000000000004</v>
      </c>
      <c r="H706" s="221">
        <v>-2.0971000000000002</v>
      </c>
      <c r="I706" s="221">
        <v>-9.1425000000000001</v>
      </c>
      <c r="J706" s="221">
        <v>-11.333399999999999</v>
      </c>
      <c r="K706" s="221">
        <v>0</v>
      </c>
      <c r="L706" s="221" t="s">
        <v>621</v>
      </c>
      <c r="M706" s="221">
        <v>-7.9462000000000002</v>
      </c>
      <c r="N706" s="221">
        <v>9.6277000000000008</v>
      </c>
      <c r="O706" s="221" t="s">
        <v>624</v>
      </c>
      <c r="P706" s="221" t="s">
        <v>626</v>
      </c>
      <c r="Q706" s="221" t="s">
        <v>626</v>
      </c>
      <c r="S706" s="221" t="s">
        <v>1056</v>
      </c>
      <c r="T706" s="221">
        <v>1.0274000000000001</v>
      </c>
      <c r="U706" s="221">
        <v>0</v>
      </c>
      <c r="V706" s="221">
        <v>0</v>
      </c>
      <c r="W706" s="221">
        <v>0</v>
      </c>
      <c r="X706" s="221">
        <v>-0.62260000000000004</v>
      </c>
      <c r="Y706" s="221" t="s">
        <v>626</v>
      </c>
      <c r="Z706" s="221" t="s">
        <v>626</v>
      </c>
    </row>
    <row r="707" spans="1:26" x14ac:dyDescent="0.25">
      <c r="A707" s="221" t="s">
        <v>213</v>
      </c>
      <c r="B707" s="221" t="s">
        <v>1056</v>
      </c>
      <c r="C707" s="221">
        <v>5999.973</v>
      </c>
      <c r="D707" s="221">
        <v>-1.5308999999999999</v>
      </c>
      <c r="E707" s="221" t="s">
        <v>620</v>
      </c>
      <c r="F707" s="221">
        <v>1.3069</v>
      </c>
      <c r="G707" s="221">
        <v>8.1159999999999997</v>
      </c>
      <c r="H707" s="221">
        <v>-7.8962000000000003</v>
      </c>
      <c r="I707" s="221">
        <v>-21.223700000000001</v>
      </c>
      <c r="J707" s="221">
        <v>-28.0396</v>
      </c>
      <c r="K707" s="221">
        <v>0</v>
      </c>
      <c r="L707" s="221" t="s">
        <v>621</v>
      </c>
      <c r="M707" s="221">
        <v>-31.622800000000002</v>
      </c>
      <c r="N707" s="221">
        <v>-19.134799999999998</v>
      </c>
      <c r="O707" s="221" t="s">
        <v>624</v>
      </c>
      <c r="P707" s="221" t="s">
        <v>626</v>
      </c>
      <c r="Q707" s="221" t="s">
        <v>626</v>
      </c>
      <c r="S707" s="221" t="s">
        <v>1056</v>
      </c>
      <c r="T707" s="221">
        <v>1.3069</v>
      </c>
      <c r="U707" s="221">
        <v>0</v>
      </c>
      <c r="V707" s="221">
        <v>0</v>
      </c>
      <c r="W707" s="221">
        <v>0</v>
      </c>
      <c r="X707" s="221">
        <v>-0.83</v>
      </c>
      <c r="Y707" s="221" t="s">
        <v>626</v>
      </c>
      <c r="Z707" s="221" t="s">
        <v>626</v>
      </c>
    </row>
    <row r="708" spans="1:26" x14ac:dyDescent="0.25">
      <c r="A708" s="221" t="s">
        <v>215</v>
      </c>
      <c r="B708" s="221" t="s">
        <v>1056</v>
      </c>
      <c r="C708" s="221">
        <v>4075.4050000000002</v>
      </c>
      <c r="D708" s="221">
        <v>6.8599999999999994E-2</v>
      </c>
      <c r="E708" s="221" t="s">
        <v>620</v>
      </c>
      <c r="F708" s="221">
        <v>0.55189999999999995</v>
      </c>
      <c r="G708" s="221">
        <v>3.8723000000000001</v>
      </c>
      <c r="H708" s="221">
        <v>2.7374999999999998</v>
      </c>
      <c r="I708" s="221">
        <v>4.4099000000000004</v>
      </c>
      <c r="J708" s="221">
        <v>7.0033000000000003</v>
      </c>
      <c r="K708" s="221">
        <v>0</v>
      </c>
      <c r="L708" s="221" t="s">
        <v>621</v>
      </c>
      <c r="M708" s="221">
        <v>14.4163</v>
      </c>
      <c r="N708" s="221">
        <v>35.999899999999997</v>
      </c>
      <c r="O708" s="221" t="s">
        <v>624</v>
      </c>
      <c r="P708" s="221" t="s">
        <v>626</v>
      </c>
      <c r="Q708" s="221" t="s">
        <v>626</v>
      </c>
      <c r="S708" s="221" t="s">
        <v>1056</v>
      </c>
      <c r="T708" s="221">
        <v>0.55189999999999995</v>
      </c>
      <c r="U708" s="221">
        <v>0</v>
      </c>
      <c r="V708" s="221">
        <v>0</v>
      </c>
      <c r="W708" s="221">
        <v>0</v>
      </c>
      <c r="X708" s="221">
        <v>-0.51080000000000003</v>
      </c>
      <c r="Y708" s="221" t="s">
        <v>626</v>
      </c>
      <c r="Z708" s="221" t="s">
        <v>626</v>
      </c>
    </row>
    <row r="709" spans="1:26" x14ac:dyDescent="0.25">
      <c r="A709" s="221" t="s">
        <v>214</v>
      </c>
      <c r="B709" s="221" t="s">
        <v>1056</v>
      </c>
      <c r="C709" s="221">
        <v>8627.0540000000001</v>
      </c>
      <c r="D709" s="221">
        <v>-0.1157</v>
      </c>
      <c r="E709" s="221" t="s">
        <v>620</v>
      </c>
      <c r="F709" s="221">
        <v>1.0508</v>
      </c>
      <c r="G709" s="221">
        <v>4.1124000000000001</v>
      </c>
      <c r="H709" s="221">
        <v>3.0587</v>
      </c>
      <c r="I709" s="221">
        <v>4.8685999999999998</v>
      </c>
      <c r="J709" s="221">
        <v>7.6917</v>
      </c>
      <c r="K709" s="221">
        <v>0</v>
      </c>
      <c r="L709" s="221" t="s">
        <v>621</v>
      </c>
      <c r="M709" s="221">
        <v>18.846800000000002</v>
      </c>
      <c r="N709" s="221">
        <v>44.810400000000001</v>
      </c>
      <c r="O709" s="221" t="s">
        <v>624</v>
      </c>
      <c r="P709" s="221" t="s">
        <v>626</v>
      </c>
      <c r="Q709" s="221" t="s">
        <v>626</v>
      </c>
      <c r="S709" s="221" t="s">
        <v>1056</v>
      </c>
      <c r="T709" s="221">
        <v>0.92600000000000005</v>
      </c>
      <c r="U709" s="221">
        <v>0</v>
      </c>
      <c r="V709" s="221">
        <v>0</v>
      </c>
      <c r="W709" s="221">
        <v>0</v>
      </c>
      <c r="X709" s="221">
        <v>-0.105</v>
      </c>
      <c r="Y709" s="221" t="s">
        <v>626</v>
      </c>
      <c r="Z709" s="221" t="s">
        <v>626</v>
      </c>
    </row>
    <row r="710" spans="1:26" x14ac:dyDescent="0.25">
      <c r="A710" s="221" t="s">
        <v>2449</v>
      </c>
      <c r="B710" s="221" t="s">
        <v>1056</v>
      </c>
      <c r="C710" s="221">
        <v>1477.126</v>
      </c>
      <c r="D710" s="221">
        <v>3.5400000000000001E-2</v>
      </c>
      <c r="E710" s="221" t="s">
        <v>620</v>
      </c>
      <c r="F710" s="221">
        <v>0.39450000000000002</v>
      </c>
      <c r="G710" s="221">
        <v>1.1806000000000001</v>
      </c>
      <c r="H710" s="221">
        <v>2.2995000000000001</v>
      </c>
      <c r="I710" s="221">
        <v>3.1215000000000002</v>
      </c>
      <c r="J710" s="221">
        <v>4.8912000000000004</v>
      </c>
      <c r="K710" s="221">
        <v>0</v>
      </c>
      <c r="L710" s="221" t="s">
        <v>621</v>
      </c>
      <c r="M710" s="221">
        <v>14.779299999999999</v>
      </c>
      <c r="N710" s="221">
        <v>26.3447</v>
      </c>
      <c r="O710" s="221" t="s">
        <v>624</v>
      </c>
      <c r="P710" s="221" t="s">
        <v>626</v>
      </c>
      <c r="Q710" s="221" t="s">
        <v>626</v>
      </c>
      <c r="S710" s="221" t="s">
        <v>1056</v>
      </c>
      <c r="T710" s="221">
        <v>0.39450000000000002</v>
      </c>
      <c r="U710" s="221">
        <v>0</v>
      </c>
      <c r="V710" s="221">
        <v>0</v>
      </c>
      <c r="W710" s="221">
        <v>0</v>
      </c>
      <c r="X710" s="221">
        <v>5.7500000000000002E-2</v>
      </c>
      <c r="Y710" s="221" t="s">
        <v>626</v>
      </c>
      <c r="Z710" s="221" t="s">
        <v>626</v>
      </c>
    </row>
    <row r="711" spans="1:26" x14ac:dyDescent="0.25">
      <c r="A711" s="221" t="s">
        <v>2070</v>
      </c>
      <c r="B711" s="221" t="s">
        <v>1402</v>
      </c>
      <c r="C711" s="221">
        <v>1023.011</v>
      </c>
      <c r="D711" s="221">
        <v>0</v>
      </c>
      <c r="E711" s="221" t="s">
        <v>620</v>
      </c>
      <c r="F711" s="221">
        <v>0</v>
      </c>
      <c r="G711" s="221">
        <v>0</v>
      </c>
      <c r="H711" s="221">
        <v>0</v>
      </c>
      <c r="I711" s="221">
        <v>0</v>
      </c>
      <c r="J711" s="221">
        <v>0</v>
      </c>
      <c r="K711" s="290">
        <v>69900000000</v>
      </c>
      <c r="L711" s="221" t="s">
        <v>621</v>
      </c>
      <c r="M711" s="221">
        <v>0</v>
      </c>
      <c r="N711" s="221">
        <v>0</v>
      </c>
      <c r="O711" s="221" t="s">
        <v>624</v>
      </c>
      <c r="P711" s="221" t="s">
        <v>626</v>
      </c>
      <c r="Q711" s="221" t="s">
        <v>626</v>
      </c>
      <c r="R711" s="221" t="s">
        <v>1669</v>
      </c>
      <c r="S711" s="221" t="s">
        <v>1673</v>
      </c>
      <c r="T711" s="221">
        <v>0</v>
      </c>
      <c r="U711" s="221">
        <v>68140984</v>
      </c>
      <c r="V711" s="290">
        <v>15000000000000</v>
      </c>
      <c r="W711" s="221">
        <v>0</v>
      </c>
      <c r="X711" s="221">
        <v>0</v>
      </c>
      <c r="Y711" s="221" t="s">
        <v>626</v>
      </c>
      <c r="Z711" s="221" t="s">
        <v>626</v>
      </c>
    </row>
    <row r="712" spans="1:26" x14ac:dyDescent="0.25">
      <c r="A712" s="221" t="s">
        <v>2071</v>
      </c>
      <c r="B712" s="221" t="s">
        <v>1402</v>
      </c>
      <c r="C712" s="221">
        <v>1063.633</v>
      </c>
      <c r="D712" s="221">
        <v>0</v>
      </c>
      <c r="E712" s="221" t="s">
        <v>620</v>
      </c>
      <c r="F712" s="221">
        <v>0</v>
      </c>
      <c r="G712" s="221">
        <v>0</v>
      </c>
      <c r="H712" s="221">
        <v>0</v>
      </c>
      <c r="I712" s="221">
        <v>0</v>
      </c>
      <c r="J712" s="221">
        <v>0</v>
      </c>
      <c r="K712" s="290">
        <v>223000000000</v>
      </c>
      <c r="L712" s="221" t="s">
        <v>621</v>
      </c>
      <c r="M712" s="221">
        <v>0</v>
      </c>
      <c r="N712" s="221">
        <v>0</v>
      </c>
      <c r="O712" s="221" t="s">
        <v>624</v>
      </c>
      <c r="P712" s="221" t="s">
        <v>626</v>
      </c>
      <c r="Q712" s="221" t="s">
        <v>626</v>
      </c>
      <c r="R712" s="221" t="s">
        <v>1669</v>
      </c>
      <c r="S712" s="221" t="s">
        <v>1673</v>
      </c>
      <c r="T712" s="221">
        <v>0</v>
      </c>
      <c r="U712" s="290">
        <v>211000000</v>
      </c>
      <c r="V712" s="290">
        <v>15000000000000</v>
      </c>
      <c r="W712" s="221">
        <v>0</v>
      </c>
      <c r="X712" s="221">
        <v>0</v>
      </c>
      <c r="Y712" s="221" t="s">
        <v>626</v>
      </c>
      <c r="Z712" s="221" t="s">
        <v>626</v>
      </c>
    </row>
    <row r="713" spans="1:26" x14ac:dyDescent="0.25">
      <c r="A713" s="221" t="s">
        <v>1856</v>
      </c>
      <c r="B713" s="221" t="s">
        <v>1402</v>
      </c>
      <c r="C713" s="221">
        <v>1307.03</v>
      </c>
      <c r="D713" s="221">
        <v>0.1724</v>
      </c>
      <c r="E713" s="221" t="s">
        <v>620</v>
      </c>
      <c r="F713" s="221">
        <v>1.3130999999999999</v>
      </c>
      <c r="G713" s="221">
        <v>5.6801000000000004</v>
      </c>
      <c r="H713" s="221">
        <v>5.9627999999999997</v>
      </c>
      <c r="I713" s="221">
        <v>8.6042000000000005</v>
      </c>
      <c r="J713" s="221">
        <v>12.431699999999999</v>
      </c>
      <c r="K713" s="290">
        <v>206000000000</v>
      </c>
      <c r="L713" s="221" t="s">
        <v>621</v>
      </c>
      <c r="M713" s="221">
        <v>0</v>
      </c>
      <c r="N713" s="221">
        <v>0</v>
      </c>
      <c r="O713" s="221" t="s">
        <v>618</v>
      </c>
      <c r="P713" s="221" t="s">
        <v>632</v>
      </c>
      <c r="Q713" s="221" t="s">
        <v>632</v>
      </c>
      <c r="R713" s="221" t="s">
        <v>1662</v>
      </c>
      <c r="S713" s="221" t="s">
        <v>2089</v>
      </c>
      <c r="T713" s="221">
        <v>1.3130999999999999</v>
      </c>
      <c r="U713" s="290">
        <v>160000000</v>
      </c>
      <c r="V713" s="290">
        <v>15000000000000</v>
      </c>
      <c r="W713" s="221">
        <v>0</v>
      </c>
      <c r="X713" s="221">
        <v>-0.10390000000000001</v>
      </c>
      <c r="Y713" s="221" t="s">
        <v>626</v>
      </c>
      <c r="Z713" s="221" t="s">
        <v>626</v>
      </c>
    </row>
    <row r="714" spans="1:26" x14ac:dyDescent="0.25">
      <c r="A714" s="221" t="s">
        <v>2536</v>
      </c>
      <c r="B714" s="221" t="s">
        <v>1402</v>
      </c>
      <c r="C714" s="221">
        <v>1118.865</v>
      </c>
      <c r="D714" s="221">
        <v>4.2099999999999999E-2</v>
      </c>
      <c r="E714" s="221" t="s">
        <v>620</v>
      </c>
      <c r="F714" s="221">
        <v>0.41820000000000002</v>
      </c>
      <c r="G714" s="221">
        <v>0</v>
      </c>
      <c r="H714" s="221">
        <v>1.9758</v>
      </c>
      <c r="I714" s="221">
        <v>0</v>
      </c>
      <c r="J714" s="221">
        <v>0</v>
      </c>
      <c r="K714" s="290">
        <v>100000000000</v>
      </c>
      <c r="L714" s="221" t="s">
        <v>621</v>
      </c>
      <c r="M714" s="221">
        <v>7.1802000000000001</v>
      </c>
      <c r="N714" s="221">
        <v>0</v>
      </c>
      <c r="O714" s="221" t="s">
        <v>624</v>
      </c>
      <c r="P714" s="221" t="s">
        <v>626</v>
      </c>
      <c r="Q714" s="221" t="s">
        <v>626</v>
      </c>
      <c r="R714" s="221" t="s">
        <v>1668</v>
      </c>
      <c r="S714" s="221" t="s">
        <v>1673</v>
      </c>
      <c r="T714" s="221">
        <v>0.41820000000000002</v>
      </c>
      <c r="U714" s="221">
        <v>90136978</v>
      </c>
      <c r="V714" s="290">
        <v>15000000000000</v>
      </c>
      <c r="W714" s="221">
        <v>0</v>
      </c>
      <c r="X714" s="221">
        <v>0.1053</v>
      </c>
      <c r="Y714" s="221" t="s">
        <v>626</v>
      </c>
      <c r="Z714" s="221" t="s">
        <v>626</v>
      </c>
    </row>
    <row r="715" spans="1:26" x14ac:dyDescent="0.25">
      <c r="A715" s="221" t="s">
        <v>2200</v>
      </c>
      <c r="B715" s="221" t="s">
        <v>1402</v>
      </c>
      <c r="C715" s="221">
        <v>950.68539999999996</v>
      </c>
      <c r="D715" s="221">
        <v>0</v>
      </c>
      <c r="E715" s="221" t="s">
        <v>620</v>
      </c>
      <c r="F715" s="221">
        <v>0.05</v>
      </c>
      <c r="G715" s="221">
        <v>0</v>
      </c>
      <c r="H715" s="221">
        <v>0</v>
      </c>
      <c r="I715" s="221">
        <v>0</v>
      </c>
      <c r="J715" s="221">
        <v>0</v>
      </c>
      <c r="K715" s="290">
        <v>865000000000</v>
      </c>
      <c r="L715" s="221" t="s">
        <v>617</v>
      </c>
      <c r="M715" s="221">
        <v>0</v>
      </c>
      <c r="N715" s="221">
        <v>0</v>
      </c>
      <c r="O715" s="221" t="s">
        <v>624</v>
      </c>
      <c r="P715" s="221" t="s">
        <v>626</v>
      </c>
      <c r="Q715" s="221" t="s">
        <v>626</v>
      </c>
      <c r="R715" s="221" t="s">
        <v>1665</v>
      </c>
      <c r="S715" s="221" t="s">
        <v>1699</v>
      </c>
      <c r="T715" s="221">
        <v>0</v>
      </c>
      <c r="U715" s="290">
        <v>910000000</v>
      </c>
      <c r="V715" s="290">
        <v>15000000000000</v>
      </c>
      <c r="W715" s="221">
        <v>0</v>
      </c>
      <c r="X715" s="221">
        <v>0</v>
      </c>
      <c r="Y715" s="221" t="s">
        <v>626</v>
      </c>
      <c r="Z715" s="221" t="s">
        <v>626</v>
      </c>
    </row>
    <row r="716" spans="1:26" x14ac:dyDescent="0.25">
      <c r="A716" s="221" t="s">
        <v>2399</v>
      </c>
      <c r="B716" s="221" t="s">
        <v>1402</v>
      </c>
      <c r="C716" s="221">
        <v>989.8537</v>
      </c>
      <c r="D716" s="221">
        <v>-0.54369999999999996</v>
      </c>
      <c r="E716" s="221" t="s">
        <v>620</v>
      </c>
      <c r="F716" s="221">
        <v>5.1499999999999997E-2</v>
      </c>
      <c r="G716" s="221">
        <v>1.2925</v>
      </c>
      <c r="H716" s="221">
        <v>-1.6798999999999999</v>
      </c>
      <c r="I716" s="221">
        <v>-2.6417999999999999</v>
      </c>
      <c r="J716" s="221">
        <v>0</v>
      </c>
      <c r="K716" s="221">
        <v>0</v>
      </c>
      <c r="L716" s="221" t="s">
        <v>621</v>
      </c>
      <c r="M716" s="221">
        <v>0</v>
      </c>
      <c r="N716" s="221">
        <v>0</v>
      </c>
      <c r="O716" s="221" t="s">
        <v>624</v>
      </c>
      <c r="P716" s="221" t="s">
        <v>632</v>
      </c>
      <c r="Q716" s="221" t="s">
        <v>626</v>
      </c>
      <c r="R716" s="221" t="s">
        <v>1665</v>
      </c>
      <c r="S716" s="221" t="s">
        <v>1699</v>
      </c>
      <c r="T716" s="221">
        <v>5.1499999999999997E-2</v>
      </c>
      <c r="U716" s="221">
        <v>0</v>
      </c>
      <c r="V716" s="290">
        <v>15000000000000</v>
      </c>
      <c r="W716" s="221">
        <v>0</v>
      </c>
      <c r="X716" s="221">
        <v>-0.32569999999999999</v>
      </c>
      <c r="Y716" s="221" t="s">
        <v>626</v>
      </c>
      <c r="Z716" s="221" t="s">
        <v>626</v>
      </c>
    </row>
    <row r="717" spans="1:26" x14ac:dyDescent="0.25">
      <c r="A717" s="221" t="s">
        <v>1857</v>
      </c>
      <c r="B717" s="221" t="s">
        <v>1402</v>
      </c>
      <c r="C717" s="221">
        <v>770.42399999999998</v>
      </c>
      <c r="D717" s="221">
        <v>0</v>
      </c>
      <c r="E717" s="221" t="s">
        <v>620</v>
      </c>
      <c r="F717" s="221">
        <v>0.21</v>
      </c>
      <c r="G717" s="221">
        <v>0</v>
      </c>
      <c r="H717" s="221">
        <v>0</v>
      </c>
      <c r="I717" s="221">
        <v>0</v>
      </c>
      <c r="J717" s="221">
        <v>-23.07</v>
      </c>
      <c r="K717" s="290">
        <v>299000000000</v>
      </c>
      <c r="L717" s="221" t="s">
        <v>617</v>
      </c>
      <c r="M717" s="221">
        <v>0</v>
      </c>
      <c r="N717" s="221">
        <v>0</v>
      </c>
      <c r="O717" s="221" t="s">
        <v>624</v>
      </c>
      <c r="P717" s="221" t="s">
        <v>626</v>
      </c>
      <c r="Q717" s="221" t="s">
        <v>626</v>
      </c>
      <c r="R717" s="221" t="s">
        <v>1665</v>
      </c>
      <c r="S717" s="221" t="s">
        <v>2094</v>
      </c>
      <c r="T717" s="221">
        <v>0</v>
      </c>
      <c r="U717" s="290">
        <v>390000000</v>
      </c>
      <c r="V717" s="290">
        <v>15000000000000</v>
      </c>
      <c r="W717" s="221">
        <v>0</v>
      </c>
      <c r="X717" s="221">
        <v>0</v>
      </c>
      <c r="Y717" s="221" t="s">
        <v>626</v>
      </c>
      <c r="Z717" s="221" t="s">
        <v>626</v>
      </c>
    </row>
    <row r="718" spans="1:26" x14ac:dyDescent="0.25">
      <c r="A718" s="221" t="s">
        <v>2400</v>
      </c>
      <c r="B718" s="221" t="s">
        <v>1402</v>
      </c>
      <c r="C718" s="221">
        <v>803.98910000000001</v>
      </c>
      <c r="D718" s="221">
        <v>3.2599999999999997E-2</v>
      </c>
      <c r="E718" s="221" t="s">
        <v>620</v>
      </c>
      <c r="F718" s="221">
        <v>0.21490000000000001</v>
      </c>
      <c r="G718" s="221">
        <v>4.9715999999999996</v>
      </c>
      <c r="H718" s="221">
        <v>-0.83430000000000004</v>
      </c>
      <c r="I718" s="221">
        <v>-10.4124</v>
      </c>
      <c r="J718" s="221">
        <v>-22.150700000000001</v>
      </c>
      <c r="K718" s="221">
        <v>0</v>
      </c>
      <c r="L718" s="221" t="s">
        <v>621</v>
      </c>
      <c r="M718" s="221">
        <v>0</v>
      </c>
      <c r="N718" s="221">
        <v>0</v>
      </c>
      <c r="O718" s="221" t="s">
        <v>624</v>
      </c>
      <c r="P718" s="221" t="s">
        <v>627</v>
      </c>
      <c r="Q718" s="221" t="s">
        <v>635</v>
      </c>
      <c r="R718" s="221" t="s">
        <v>1665</v>
      </c>
      <c r="S718" s="221" t="s">
        <v>2094</v>
      </c>
      <c r="T718" s="221">
        <v>0.21490000000000001</v>
      </c>
      <c r="U718" s="221">
        <v>0</v>
      </c>
      <c r="V718" s="290">
        <v>15000000000000</v>
      </c>
      <c r="W718" s="221">
        <v>0</v>
      </c>
      <c r="X718" s="221">
        <v>-0.47889999999999999</v>
      </c>
      <c r="Y718" s="221" t="s">
        <v>626</v>
      </c>
      <c r="Z718" s="221" t="s">
        <v>626</v>
      </c>
    </row>
    <row r="719" spans="1:26" x14ac:dyDescent="0.25">
      <c r="A719" s="221" t="s">
        <v>1087</v>
      </c>
      <c r="B719" s="221" t="s">
        <v>1402</v>
      </c>
      <c r="C719" s="221">
        <v>1257.489</v>
      </c>
      <c r="D719" s="221">
        <v>-0.25919999999999999</v>
      </c>
      <c r="E719" s="221" t="s">
        <v>620</v>
      </c>
      <c r="F719" s="221">
        <v>0.83389999999999997</v>
      </c>
      <c r="G719" s="221">
        <v>7.5545</v>
      </c>
      <c r="H719" s="221">
        <v>5.9707999999999997</v>
      </c>
      <c r="I719" s="221">
        <v>3.4662999999999999</v>
      </c>
      <c r="J719" s="221">
        <v>9.2958999999999996</v>
      </c>
      <c r="K719" s="290">
        <v>391000000000</v>
      </c>
      <c r="L719" s="221" t="s">
        <v>621</v>
      </c>
      <c r="M719" s="221">
        <v>14.1846</v>
      </c>
      <c r="N719" s="221">
        <v>0</v>
      </c>
      <c r="O719" s="221" t="s">
        <v>624</v>
      </c>
      <c r="P719" s="221" t="s">
        <v>651</v>
      </c>
      <c r="Q719" s="221" t="s">
        <v>637</v>
      </c>
      <c r="R719" s="221" t="s">
        <v>1665</v>
      </c>
      <c r="S719" s="221" t="s">
        <v>2094</v>
      </c>
      <c r="T719" s="221">
        <v>0.83389999999999997</v>
      </c>
      <c r="U719" s="290">
        <v>314000000</v>
      </c>
      <c r="V719" s="290">
        <v>15000000000000</v>
      </c>
      <c r="W719" s="221">
        <v>0</v>
      </c>
      <c r="X719" s="221">
        <v>0.10059999999999999</v>
      </c>
      <c r="Y719" s="221" t="s">
        <v>638</v>
      </c>
      <c r="Z719" s="221" t="s">
        <v>626</v>
      </c>
    </row>
    <row r="720" spans="1:26" x14ac:dyDescent="0.25">
      <c r="A720" s="221" t="s">
        <v>779</v>
      </c>
      <c r="B720" s="221" t="s">
        <v>1402</v>
      </c>
      <c r="C720" s="221">
        <v>775.71019999999999</v>
      </c>
      <c r="D720" s="221">
        <v>0</v>
      </c>
      <c r="E720" s="221" t="s">
        <v>620</v>
      </c>
      <c r="F720" s="221">
        <v>1.58</v>
      </c>
      <c r="G720" s="221">
        <v>0</v>
      </c>
      <c r="H720" s="221">
        <v>0</v>
      </c>
      <c r="I720" s="221">
        <v>0</v>
      </c>
      <c r="J720" s="221">
        <v>-2.2599999999999998</v>
      </c>
      <c r="K720" s="290">
        <v>384000000000</v>
      </c>
      <c r="L720" s="221" t="s">
        <v>617</v>
      </c>
      <c r="M720" s="221">
        <v>0</v>
      </c>
      <c r="N720" s="221">
        <v>0</v>
      </c>
      <c r="O720" s="221" t="s">
        <v>624</v>
      </c>
      <c r="P720" s="221" t="s">
        <v>626</v>
      </c>
      <c r="Q720" s="221" t="s">
        <v>626</v>
      </c>
      <c r="R720" s="221" t="s">
        <v>1665</v>
      </c>
      <c r="S720" s="221" t="s">
        <v>2092</v>
      </c>
      <c r="T720" s="221">
        <v>0</v>
      </c>
      <c r="U720" s="290">
        <v>502000000</v>
      </c>
      <c r="V720" s="290">
        <v>15000000000000</v>
      </c>
      <c r="W720" s="221">
        <v>0</v>
      </c>
      <c r="X720" s="221">
        <v>0</v>
      </c>
      <c r="Y720" s="221" t="s">
        <v>626</v>
      </c>
      <c r="Z720" s="221" t="s">
        <v>626</v>
      </c>
    </row>
    <row r="721" spans="1:26" x14ac:dyDescent="0.25">
      <c r="A721" s="221" t="s">
        <v>2401</v>
      </c>
      <c r="B721" s="221" t="s">
        <v>1402</v>
      </c>
      <c r="C721" s="221">
        <v>826.1268</v>
      </c>
      <c r="D721" s="221">
        <v>-0.47170000000000001</v>
      </c>
      <c r="E721" s="221" t="s">
        <v>620</v>
      </c>
      <c r="F721" s="221">
        <v>1.4430000000000001</v>
      </c>
      <c r="G721" s="221">
        <v>5.8593999999999999</v>
      </c>
      <c r="H721" s="221">
        <v>1.4200999999999999</v>
      </c>
      <c r="I721" s="221">
        <v>-0.57930000000000004</v>
      </c>
      <c r="J721" s="221">
        <v>1.5885</v>
      </c>
      <c r="K721" s="221">
        <v>0</v>
      </c>
      <c r="L721" s="221" t="s">
        <v>621</v>
      </c>
      <c r="M721" s="221">
        <v>-3.9739</v>
      </c>
      <c r="N721" s="221">
        <v>3.8570000000000002</v>
      </c>
      <c r="O721" s="221" t="s">
        <v>624</v>
      </c>
      <c r="P721" s="221" t="s">
        <v>632</v>
      </c>
      <c r="Q721" s="221" t="s">
        <v>632</v>
      </c>
      <c r="R721" s="221" t="s">
        <v>1665</v>
      </c>
      <c r="S721" s="221" t="s">
        <v>2092</v>
      </c>
      <c r="T721" s="221">
        <v>1.4430000000000001</v>
      </c>
      <c r="U721" s="221">
        <v>0</v>
      </c>
      <c r="V721" s="290">
        <v>15000000000000</v>
      </c>
      <c r="W721" s="221">
        <v>0</v>
      </c>
      <c r="X721" s="221">
        <v>-0.16919999999999999</v>
      </c>
      <c r="Y721" s="221" t="s">
        <v>627</v>
      </c>
      <c r="Z721" s="221" t="s">
        <v>630</v>
      </c>
    </row>
    <row r="722" spans="1:26" x14ac:dyDescent="0.25">
      <c r="A722" s="221" t="s">
        <v>780</v>
      </c>
      <c r="B722" s="221" t="s">
        <v>1402</v>
      </c>
      <c r="C722" s="221">
        <v>1111.181</v>
      </c>
      <c r="D722" s="221">
        <v>0</v>
      </c>
      <c r="E722" s="221" t="s">
        <v>620</v>
      </c>
      <c r="F722" s="221">
        <v>1.1299999999999999</v>
      </c>
      <c r="G722" s="221">
        <v>0</v>
      </c>
      <c r="H722" s="221">
        <v>0</v>
      </c>
      <c r="I722" s="221">
        <v>0</v>
      </c>
      <c r="J722" s="221">
        <v>2.02</v>
      </c>
      <c r="K722" s="290">
        <v>97900000000</v>
      </c>
      <c r="L722" s="221" t="s">
        <v>617</v>
      </c>
      <c r="M722" s="221">
        <v>0</v>
      </c>
      <c r="N722" s="221">
        <v>0</v>
      </c>
      <c r="O722" s="221" t="s">
        <v>624</v>
      </c>
      <c r="P722" s="221" t="s">
        <v>626</v>
      </c>
      <c r="Q722" s="221" t="s">
        <v>626</v>
      </c>
      <c r="R722" s="221" t="s">
        <v>1665</v>
      </c>
      <c r="S722" s="221" t="s">
        <v>2094</v>
      </c>
      <c r="T722" s="221">
        <v>0</v>
      </c>
      <c r="U722" s="221">
        <v>89098462</v>
      </c>
      <c r="V722" s="290">
        <v>15000000000000</v>
      </c>
      <c r="W722" s="221">
        <v>0</v>
      </c>
      <c r="X722" s="221">
        <v>0</v>
      </c>
      <c r="Y722" s="221" t="s">
        <v>626</v>
      </c>
      <c r="Z722" s="221" t="s">
        <v>626</v>
      </c>
    </row>
    <row r="723" spans="1:26" x14ac:dyDescent="0.25">
      <c r="A723" s="221" t="s">
        <v>2402</v>
      </c>
      <c r="B723" s="221" t="s">
        <v>1402</v>
      </c>
      <c r="C723" s="221">
        <v>1343.0139999999999</v>
      </c>
      <c r="D723" s="221">
        <v>-0.42730000000000001</v>
      </c>
      <c r="E723" s="221" t="s">
        <v>620</v>
      </c>
      <c r="F723" s="221">
        <v>1.1345000000000001</v>
      </c>
      <c r="G723" s="221">
        <v>5.1395999999999997</v>
      </c>
      <c r="H723" s="221">
        <v>0.93259999999999998</v>
      </c>
      <c r="I723" s="221">
        <v>-0.2132</v>
      </c>
      <c r="J723" s="221">
        <v>2.0232000000000001</v>
      </c>
      <c r="K723" s="221">
        <v>0</v>
      </c>
      <c r="L723" s="221" t="s">
        <v>621</v>
      </c>
      <c r="M723" s="221">
        <v>6.2474999999999996</v>
      </c>
      <c r="N723" s="221">
        <v>0</v>
      </c>
      <c r="O723" s="221" t="s">
        <v>624</v>
      </c>
      <c r="P723" s="221" t="s">
        <v>632</v>
      </c>
      <c r="Q723" s="221" t="s">
        <v>632</v>
      </c>
      <c r="R723" s="221" t="s">
        <v>1665</v>
      </c>
      <c r="S723" s="221" t="s">
        <v>2094</v>
      </c>
      <c r="T723" s="221">
        <v>1.1345000000000001</v>
      </c>
      <c r="U723" s="221">
        <v>0</v>
      </c>
      <c r="V723" s="290">
        <v>15000000000000</v>
      </c>
      <c r="W723" s="221">
        <v>0</v>
      </c>
      <c r="X723" s="221">
        <v>-0.3296</v>
      </c>
      <c r="Y723" s="221" t="s">
        <v>632</v>
      </c>
      <c r="Z723" s="221" t="s">
        <v>626</v>
      </c>
    </row>
    <row r="724" spans="1:26" x14ac:dyDescent="0.25">
      <c r="A724" s="221" t="s">
        <v>1403</v>
      </c>
      <c r="B724" s="221" t="s">
        <v>1402</v>
      </c>
      <c r="C724" s="221">
        <v>965.73699999999997</v>
      </c>
      <c r="D724" s="221">
        <v>0</v>
      </c>
      <c r="E724" s="221" t="s">
        <v>620</v>
      </c>
      <c r="F724" s="221">
        <v>1.24</v>
      </c>
      <c r="G724" s="221">
        <v>0</v>
      </c>
      <c r="H724" s="221">
        <v>0</v>
      </c>
      <c r="I724" s="221">
        <v>0</v>
      </c>
      <c r="J724" s="221">
        <v>3.22</v>
      </c>
      <c r="K724" s="290">
        <v>49900000000</v>
      </c>
      <c r="L724" s="221" t="s">
        <v>617</v>
      </c>
      <c r="M724" s="221">
        <v>0</v>
      </c>
      <c r="N724" s="221">
        <v>0</v>
      </c>
      <c r="O724" s="221" t="s">
        <v>624</v>
      </c>
      <c r="P724" s="221" t="s">
        <v>626</v>
      </c>
      <c r="Q724" s="221" t="s">
        <v>626</v>
      </c>
      <c r="R724" s="221" t="s">
        <v>1665</v>
      </c>
      <c r="S724" s="221" t="s">
        <v>2094</v>
      </c>
      <c r="T724" s="221">
        <v>0</v>
      </c>
      <c r="U724" s="221">
        <v>52260710</v>
      </c>
      <c r="V724" s="290">
        <v>15000000000000</v>
      </c>
      <c r="W724" s="221">
        <v>0</v>
      </c>
      <c r="X724" s="221">
        <v>0</v>
      </c>
      <c r="Y724" s="221" t="s">
        <v>626</v>
      </c>
      <c r="Z724" s="221" t="s">
        <v>626</v>
      </c>
    </row>
    <row r="725" spans="1:26" x14ac:dyDescent="0.25">
      <c r="A725" s="221" t="s">
        <v>2403</v>
      </c>
      <c r="B725" s="221" t="s">
        <v>1402</v>
      </c>
      <c r="C725" s="221">
        <v>1042.153</v>
      </c>
      <c r="D725" s="221">
        <v>-0.44579999999999997</v>
      </c>
      <c r="E725" s="221" t="s">
        <v>620</v>
      </c>
      <c r="F725" s="221">
        <v>1.2419</v>
      </c>
      <c r="G725" s="221">
        <v>4.9485000000000001</v>
      </c>
      <c r="H725" s="221">
        <v>1.8351999999999999</v>
      </c>
      <c r="I725" s="221">
        <v>0.36230000000000001</v>
      </c>
      <c r="J725" s="221">
        <v>3.2216999999999998</v>
      </c>
      <c r="K725" s="221">
        <v>0</v>
      </c>
      <c r="L725" s="221" t="s">
        <v>621</v>
      </c>
      <c r="M725" s="221">
        <v>25.6234</v>
      </c>
      <c r="N725" s="221">
        <v>0</v>
      </c>
      <c r="O725" s="221" t="s">
        <v>624</v>
      </c>
      <c r="P725" s="221" t="s">
        <v>651</v>
      </c>
      <c r="Q725" s="221" t="s">
        <v>637</v>
      </c>
      <c r="R725" s="221" t="s">
        <v>1665</v>
      </c>
      <c r="S725" s="221" t="s">
        <v>2094</v>
      </c>
      <c r="T725" s="221">
        <v>1.2419</v>
      </c>
      <c r="U725" s="221">
        <v>0</v>
      </c>
      <c r="V725" s="290">
        <v>15000000000000</v>
      </c>
      <c r="W725" s="221">
        <v>0</v>
      </c>
      <c r="X725" s="221">
        <v>-0.17829999999999999</v>
      </c>
      <c r="Y725" s="221" t="s">
        <v>632</v>
      </c>
      <c r="Z725" s="221" t="s">
        <v>626</v>
      </c>
    </row>
    <row r="726" spans="1:26" x14ac:dyDescent="0.25">
      <c r="A726" s="221" t="s">
        <v>2575</v>
      </c>
      <c r="B726" s="221" t="s">
        <v>1402</v>
      </c>
      <c r="C726" s="221">
        <v>1008.369</v>
      </c>
      <c r="D726" s="221">
        <v>4.36E-2</v>
      </c>
      <c r="E726" s="221" t="s">
        <v>620</v>
      </c>
      <c r="F726" s="221">
        <v>0.46899999999999997</v>
      </c>
      <c r="G726" s="221">
        <v>0</v>
      </c>
      <c r="H726" s="221">
        <v>0</v>
      </c>
      <c r="I726" s="221">
        <v>0</v>
      </c>
      <c r="J726" s="221">
        <v>0</v>
      </c>
      <c r="K726" s="290">
        <v>251000000000</v>
      </c>
      <c r="L726" s="221" t="s">
        <v>621</v>
      </c>
      <c r="M726" s="221">
        <v>0</v>
      </c>
      <c r="N726" s="221">
        <v>0</v>
      </c>
      <c r="O726" s="221" t="s">
        <v>624</v>
      </c>
      <c r="P726" s="221" t="s">
        <v>626</v>
      </c>
      <c r="Q726" s="221" t="s">
        <v>626</v>
      </c>
      <c r="R726" s="221" t="s">
        <v>1668</v>
      </c>
      <c r="S726" s="221" t="s">
        <v>2094</v>
      </c>
      <c r="T726" s="221">
        <v>0.46899999999999997</v>
      </c>
      <c r="U726" s="290">
        <v>250000000</v>
      </c>
      <c r="V726" s="290">
        <v>15000000000000</v>
      </c>
      <c r="W726" s="221">
        <v>0</v>
      </c>
      <c r="X726" s="221">
        <v>0.1036</v>
      </c>
      <c r="Y726" s="221" t="s">
        <v>626</v>
      </c>
      <c r="Z726" s="221" t="s">
        <v>626</v>
      </c>
    </row>
    <row r="727" spans="1:26" x14ac:dyDescent="0.25">
      <c r="A727" s="221" t="s">
        <v>1230</v>
      </c>
      <c r="B727" s="221" t="s">
        <v>1402</v>
      </c>
      <c r="C727" s="221">
        <v>860.09950000000003</v>
      </c>
      <c r="D727" s="221">
        <v>0</v>
      </c>
      <c r="E727" s="221" t="s">
        <v>620</v>
      </c>
      <c r="F727" s="221">
        <v>0.94</v>
      </c>
      <c r="G727" s="221">
        <v>0</v>
      </c>
      <c r="H727" s="221">
        <v>0</v>
      </c>
      <c r="I727" s="221">
        <v>0</v>
      </c>
      <c r="J727" s="221">
        <v>-2.14</v>
      </c>
      <c r="K727" s="290">
        <v>41400000000</v>
      </c>
      <c r="L727" s="221" t="s">
        <v>617</v>
      </c>
      <c r="M727" s="221">
        <v>0</v>
      </c>
      <c r="N727" s="221">
        <v>0</v>
      </c>
      <c r="O727" s="221" t="s">
        <v>624</v>
      </c>
      <c r="P727" s="221" t="s">
        <v>626</v>
      </c>
      <c r="Q727" s="221" t="s">
        <v>626</v>
      </c>
      <c r="R727" s="221" t="s">
        <v>1665</v>
      </c>
      <c r="S727" s="221" t="s">
        <v>2092</v>
      </c>
      <c r="T727" s="221">
        <v>0</v>
      </c>
      <c r="U727" s="221">
        <v>48631788</v>
      </c>
      <c r="V727" s="290">
        <v>15000000000000</v>
      </c>
      <c r="W727" s="221">
        <v>0</v>
      </c>
      <c r="X727" s="221">
        <v>0</v>
      </c>
      <c r="Y727" s="221" t="s">
        <v>626</v>
      </c>
      <c r="Z727" s="221" t="s">
        <v>626</v>
      </c>
    </row>
    <row r="728" spans="1:26" x14ac:dyDescent="0.25">
      <c r="A728" s="221" t="s">
        <v>2404</v>
      </c>
      <c r="B728" s="221" t="s">
        <v>1402</v>
      </c>
      <c r="C728" s="221">
        <v>1032.826</v>
      </c>
      <c r="D728" s="221">
        <v>-0.50219999999999998</v>
      </c>
      <c r="E728" s="221" t="s">
        <v>620</v>
      </c>
      <c r="F728" s="221">
        <v>0.93920000000000003</v>
      </c>
      <c r="G728" s="221">
        <v>5.1847000000000003</v>
      </c>
      <c r="H728" s="221">
        <v>1.1395999999999999</v>
      </c>
      <c r="I728" s="221">
        <v>-6.3899999999999998E-2</v>
      </c>
      <c r="J728" s="221">
        <v>2.5920000000000001</v>
      </c>
      <c r="K728" s="221">
        <v>0</v>
      </c>
      <c r="L728" s="221" t="s">
        <v>621</v>
      </c>
      <c r="M728" s="221">
        <v>11.3066</v>
      </c>
      <c r="N728" s="221">
        <v>0</v>
      </c>
      <c r="O728" s="221" t="s">
        <v>624</v>
      </c>
      <c r="P728" s="221" t="s">
        <v>632</v>
      </c>
      <c r="Q728" s="221" t="s">
        <v>651</v>
      </c>
      <c r="R728" s="221" t="s">
        <v>1665</v>
      </c>
      <c r="S728" s="221" t="s">
        <v>2092</v>
      </c>
      <c r="T728" s="221">
        <v>0.93920000000000003</v>
      </c>
      <c r="U728" s="221">
        <v>0</v>
      </c>
      <c r="V728" s="290">
        <v>15000000000000</v>
      </c>
      <c r="W728" s="221">
        <v>0</v>
      </c>
      <c r="X728" s="221">
        <v>-0.46579999999999999</v>
      </c>
      <c r="Y728" s="221" t="s">
        <v>638</v>
      </c>
      <c r="Z728" s="221" t="s">
        <v>626</v>
      </c>
    </row>
    <row r="729" spans="1:26" x14ac:dyDescent="0.25">
      <c r="A729" s="221" t="s">
        <v>2537</v>
      </c>
      <c r="B729" s="221" t="s">
        <v>1402</v>
      </c>
      <c r="C729" s="221">
        <v>104.4431</v>
      </c>
      <c r="D729" s="221">
        <v>-3.2395</v>
      </c>
      <c r="E729" s="221" t="s">
        <v>620</v>
      </c>
      <c r="F729" s="221">
        <v>1.9222999999999999</v>
      </c>
      <c r="G729" s="221">
        <v>0</v>
      </c>
      <c r="H729" s="221">
        <v>0</v>
      </c>
      <c r="I729" s="221">
        <v>0</v>
      </c>
      <c r="J729" s="221">
        <v>0</v>
      </c>
      <c r="K729" s="290">
        <v>6870000000</v>
      </c>
      <c r="L729" s="221" t="s">
        <v>621</v>
      </c>
      <c r="M729" s="221">
        <v>0</v>
      </c>
      <c r="N729" s="221">
        <v>0</v>
      </c>
      <c r="O729" s="221" t="s">
        <v>624</v>
      </c>
      <c r="P729" s="221" t="s">
        <v>626</v>
      </c>
      <c r="Q729" s="221" t="s">
        <v>626</v>
      </c>
      <c r="R729" s="221" t="s">
        <v>1670</v>
      </c>
      <c r="S729" s="221" t="s">
        <v>1672</v>
      </c>
      <c r="T729" s="221">
        <v>1.9222999999999999</v>
      </c>
      <c r="U729" s="221">
        <v>67000000</v>
      </c>
      <c r="V729" s="290">
        <v>15000000000000</v>
      </c>
      <c r="W729" s="221">
        <v>0</v>
      </c>
      <c r="X729" s="221">
        <v>-1.7490000000000001</v>
      </c>
      <c r="Y729" s="221" t="s">
        <v>626</v>
      </c>
      <c r="Z729" s="221" t="s">
        <v>626</v>
      </c>
    </row>
    <row r="730" spans="1:26" x14ac:dyDescent="0.25">
      <c r="A730" s="221" t="s">
        <v>781</v>
      </c>
      <c r="B730" s="221" t="s">
        <v>1402</v>
      </c>
      <c r="C730" s="221">
        <v>1169.83</v>
      </c>
      <c r="D730" s="221">
        <v>0</v>
      </c>
      <c r="E730" s="221" t="s">
        <v>620</v>
      </c>
      <c r="F730" s="221">
        <v>1.39</v>
      </c>
      <c r="G730" s="221">
        <v>0</v>
      </c>
      <c r="H730" s="221">
        <v>0</v>
      </c>
      <c r="I730" s="221">
        <v>0</v>
      </c>
      <c r="J730" s="221">
        <v>-5.25</v>
      </c>
      <c r="K730" s="290">
        <v>42400000000</v>
      </c>
      <c r="L730" s="221" t="s">
        <v>617</v>
      </c>
      <c r="M730" s="221">
        <v>0</v>
      </c>
      <c r="N730" s="221">
        <v>0</v>
      </c>
      <c r="O730" s="221" t="s">
        <v>624</v>
      </c>
      <c r="P730" s="221" t="s">
        <v>626</v>
      </c>
      <c r="Q730" s="221" t="s">
        <v>626</v>
      </c>
      <c r="R730" s="221" t="s">
        <v>1665</v>
      </c>
      <c r="S730" s="221" t="s">
        <v>2094</v>
      </c>
      <c r="T730" s="221">
        <v>0</v>
      </c>
      <c r="U730" s="221">
        <v>36775480</v>
      </c>
      <c r="V730" s="290">
        <v>15000000000000</v>
      </c>
      <c r="W730" s="221">
        <v>0</v>
      </c>
      <c r="X730" s="221">
        <v>0</v>
      </c>
      <c r="Y730" s="221" t="s">
        <v>626</v>
      </c>
      <c r="Z730" s="221" t="s">
        <v>626</v>
      </c>
    </row>
    <row r="731" spans="1:26" x14ac:dyDescent="0.25">
      <c r="A731" s="221" t="s">
        <v>2405</v>
      </c>
      <c r="B731" s="221" t="s">
        <v>1402</v>
      </c>
      <c r="C731" s="221">
        <v>1370.3050000000001</v>
      </c>
      <c r="D731" s="221">
        <v>-0.45910000000000001</v>
      </c>
      <c r="E731" s="221" t="s">
        <v>620</v>
      </c>
      <c r="F731" s="221">
        <v>1.3942000000000001</v>
      </c>
      <c r="G731" s="221">
        <v>5.5010000000000003</v>
      </c>
      <c r="H731" s="221">
        <v>1.4637</v>
      </c>
      <c r="I731" s="221">
        <v>0.45810000000000001</v>
      </c>
      <c r="J731" s="221">
        <v>2.4540999999999999</v>
      </c>
      <c r="K731" s="221">
        <v>0</v>
      </c>
      <c r="L731" s="221" t="s">
        <v>621</v>
      </c>
      <c r="M731" s="221">
        <v>10.155200000000001</v>
      </c>
      <c r="N731" s="221">
        <v>5.7126999999999999</v>
      </c>
      <c r="O731" s="221" t="s">
        <v>624</v>
      </c>
      <c r="P731" s="221" t="s">
        <v>632</v>
      </c>
      <c r="Q731" s="221" t="s">
        <v>651</v>
      </c>
      <c r="R731" s="221" t="s">
        <v>1665</v>
      </c>
      <c r="S731" s="221" t="s">
        <v>2094</v>
      </c>
      <c r="T731" s="221">
        <v>1.3942000000000001</v>
      </c>
      <c r="U731" s="221">
        <v>0</v>
      </c>
      <c r="V731" s="290">
        <v>15000000000000</v>
      </c>
      <c r="W731" s="221">
        <v>0</v>
      </c>
      <c r="X731" s="221">
        <v>-0.31219999999999998</v>
      </c>
      <c r="Y731" s="221" t="s">
        <v>651</v>
      </c>
      <c r="Z731" s="221" t="s">
        <v>626</v>
      </c>
    </row>
    <row r="732" spans="1:26" x14ac:dyDescent="0.25">
      <c r="A732" s="221" t="s">
        <v>1335</v>
      </c>
      <c r="B732" s="221" t="s">
        <v>1402</v>
      </c>
      <c r="C732" s="221">
        <v>963.14400000000001</v>
      </c>
      <c r="D732" s="221">
        <v>-0.51070000000000004</v>
      </c>
      <c r="E732" s="221" t="s">
        <v>620</v>
      </c>
      <c r="F732" s="221">
        <v>-0.90380000000000005</v>
      </c>
      <c r="G732" s="221">
        <v>-0.65290000000000004</v>
      </c>
      <c r="H732" s="221">
        <v>-12.2812</v>
      </c>
      <c r="I732" s="221">
        <v>-14.747</v>
      </c>
      <c r="J732" s="221">
        <v>-21.668299999999999</v>
      </c>
      <c r="K732" s="290">
        <v>240000000000</v>
      </c>
      <c r="L732" s="221" t="s">
        <v>621</v>
      </c>
      <c r="M732" s="221">
        <v>3.5457999999999998</v>
      </c>
      <c r="N732" s="221">
        <v>0</v>
      </c>
      <c r="O732" s="221" t="s">
        <v>624</v>
      </c>
      <c r="P732" s="221" t="s">
        <v>635</v>
      </c>
      <c r="Q732" s="221" t="s">
        <v>635</v>
      </c>
      <c r="R732" s="221" t="s">
        <v>1665</v>
      </c>
      <c r="S732" s="221" t="s">
        <v>2094</v>
      </c>
      <c r="T732" s="221">
        <v>-0.90380000000000005</v>
      </c>
      <c r="U732" s="290">
        <v>247000000</v>
      </c>
      <c r="V732" s="290">
        <v>15000000000000</v>
      </c>
      <c r="W732" s="221">
        <v>0</v>
      </c>
      <c r="X732" s="221">
        <v>-0.3594</v>
      </c>
      <c r="Y732" s="221" t="s">
        <v>632</v>
      </c>
      <c r="Z732" s="221" t="s">
        <v>626</v>
      </c>
    </row>
    <row r="733" spans="1:26" x14ac:dyDescent="0.25">
      <c r="A733" s="221" t="s">
        <v>1404</v>
      </c>
      <c r="B733" s="221" t="s">
        <v>1402</v>
      </c>
      <c r="C733" s="221">
        <v>969.61599999999999</v>
      </c>
      <c r="D733" s="221">
        <v>0</v>
      </c>
      <c r="E733" s="221" t="s">
        <v>620</v>
      </c>
      <c r="F733" s="221">
        <v>1.0900000000000001</v>
      </c>
      <c r="G733" s="221">
        <v>0</v>
      </c>
      <c r="H733" s="221">
        <v>0</v>
      </c>
      <c r="I733" s="221">
        <v>0</v>
      </c>
      <c r="J733" s="221">
        <v>5.25</v>
      </c>
      <c r="K733" s="290">
        <v>34700000000</v>
      </c>
      <c r="L733" s="221" t="s">
        <v>617</v>
      </c>
      <c r="M733" s="221">
        <v>0</v>
      </c>
      <c r="N733" s="221">
        <v>0</v>
      </c>
      <c r="O733" s="221" t="s">
        <v>624</v>
      </c>
      <c r="P733" s="221" t="s">
        <v>626</v>
      </c>
      <c r="Q733" s="221" t="s">
        <v>626</v>
      </c>
      <c r="R733" s="221" t="s">
        <v>1665</v>
      </c>
      <c r="S733" s="221" t="s">
        <v>2094</v>
      </c>
      <c r="T733" s="221">
        <v>0</v>
      </c>
      <c r="U733" s="221">
        <v>36221234</v>
      </c>
      <c r="V733" s="290">
        <v>15000000000000</v>
      </c>
      <c r="W733" s="221">
        <v>0</v>
      </c>
      <c r="X733" s="221">
        <v>0</v>
      </c>
      <c r="Y733" s="221" t="s">
        <v>626</v>
      </c>
      <c r="Z733" s="221" t="s">
        <v>626</v>
      </c>
    </row>
    <row r="734" spans="1:26" x14ac:dyDescent="0.25">
      <c r="A734" s="221" t="s">
        <v>2406</v>
      </c>
      <c r="B734" s="221" t="s">
        <v>1402</v>
      </c>
      <c r="C734" s="221">
        <v>1041.278</v>
      </c>
      <c r="D734" s="221">
        <v>-0.19109999999999999</v>
      </c>
      <c r="E734" s="221" t="s">
        <v>620</v>
      </c>
      <c r="F734" s="221">
        <v>1.0935999999999999</v>
      </c>
      <c r="G734" s="221">
        <v>5.2205000000000004</v>
      </c>
      <c r="H734" s="221">
        <v>2.8759000000000001</v>
      </c>
      <c r="I734" s="221">
        <v>2.6646000000000001</v>
      </c>
      <c r="J734" s="221">
        <v>5.2457000000000003</v>
      </c>
      <c r="K734" s="221">
        <v>0</v>
      </c>
      <c r="L734" s="221" t="s">
        <v>621</v>
      </c>
      <c r="M734" s="221">
        <v>14.3949</v>
      </c>
      <c r="N734" s="221">
        <v>0</v>
      </c>
      <c r="O734" s="221" t="s">
        <v>624</v>
      </c>
      <c r="P734" s="221" t="s">
        <v>651</v>
      </c>
      <c r="Q734" s="221" t="s">
        <v>651</v>
      </c>
      <c r="R734" s="221" t="s">
        <v>1665</v>
      </c>
      <c r="S734" s="221" t="s">
        <v>2094</v>
      </c>
      <c r="T734" s="221">
        <v>1.0935999999999999</v>
      </c>
      <c r="U734" s="221">
        <v>0</v>
      </c>
      <c r="V734" s="290">
        <v>15000000000000</v>
      </c>
      <c r="W734" s="221">
        <v>0</v>
      </c>
      <c r="X734" s="221">
        <v>-0.26300000000000001</v>
      </c>
      <c r="Y734" s="221" t="s">
        <v>632</v>
      </c>
      <c r="Z734" s="221" t="s">
        <v>626</v>
      </c>
    </row>
    <row r="735" spans="1:26" x14ac:dyDescent="0.25">
      <c r="A735" s="221" t="s">
        <v>1120</v>
      </c>
      <c r="B735" s="221" t="s">
        <v>1402</v>
      </c>
      <c r="C735" s="221">
        <v>1251.377</v>
      </c>
      <c r="D735" s="221">
        <v>0</v>
      </c>
      <c r="E735" s="221" t="s">
        <v>620</v>
      </c>
      <c r="F735" s="221">
        <v>0.01</v>
      </c>
      <c r="G735" s="221">
        <v>0</v>
      </c>
      <c r="H735" s="221">
        <v>0</v>
      </c>
      <c r="I735" s="221">
        <v>0</v>
      </c>
      <c r="J735" s="221">
        <v>11.52</v>
      </c>
      <c r="K735" s="290">
        <v>412000000000</v>
      </c>
      <c r="L735" s="221" t="s">
        <v>617</v>
      </c>
      <c r="M735" s="221">
        <v>0</v>
      </c>
      <c r="N735" s="221">
        <v>0</v>
      </c>
      <c r="O735" s="221" t="s">
        <v>624</v>
      </c>
      <c r="P735" s="221" t="s">
        <v>626</v>
      </c>
      <c r="Q735" s="221" t="s">
        <v>626</v>
      </c>
      <c r="R735" s="221" t="s">
        <v>1662</v>
      </c>
      <c r="S735" s="221" t="s">
        <v>2092</v>
      </c>
      <c r="T735" s="221">
        <v>0</v>
      </c>
      <c r="U735" s="290">
        <v>331000000</v>
      </c>
      <c r="V735" s="290">
        <v>15000000000000</v>
      </c>
      <c r="W735" s="221">
        <v>0</v>
      </c>
      <c r="X735" s="221">
        <v>0</v>
      </c>
      <c r="Y735" s="221" t="s">
        <v>626</v>
      </c>
      <c r="Z735" s="221" t="s">
        <v>626</v>
      </c>
    </row>
    <row r="736" spans="1:26" x14ac:dyDescent="0.25">
      <c r="A736" s="221" t="s">
        <v>2407</v>
      </c>
      <c r="B736" s="221" t="s">
        <v>1402</v>
      </c>
      <c r="C736" s="221">
        <v>1328.665</v>
      </c>
      <c r="D736" s="221">
        <v>0.15310000000000001</v>
      </c>
      <c r="E736" s="221" t="s">
        <v>620</v>
      </c>
      <c r="F736" s="221">
        <v>0.48630000000000001</v>
      </c>
      <c r="G736" s="221">
        <v>4.8188000000000004</v>
      </c>
      <c r="H736" s="221">
        <v>3.4247999999999998</v>
      </c>
      <c r="I736" s="221">
        <v>4.8830999999999998</v>
      </c>
      <c r="J736" s="221">
        <v>8.4054000000000002</v>
      </c>
      <c r="K736" s="221">
        <v>0</v>
      </c>
      <c r="L736" s="221" t="s">
        <v>621</v>
      </c>
      <c r="M736" s="221">
        <v>19.456800000000001</v>
      </c>
      <c r="N736" s="221">
        <v>0</v>
      </c>
      <c r="O736" s="221" t="s">
        <v>624</v>
      </c>
      <c r="P736" s="221" t="s">
        <v>635</v>
      </c>
      <c r="Q736" s="221" t="s">
        <v>627</v>
      </c>
      <c r="R736" s="221" t="s">
        <v>1662</v>
      </c>
      <c r="S736" s="221" t="s">
        <v>2092</v>
      </c>
      <c r="T736" s="221">
        <v>0.48630000000000001</v>
      </c>
      <c r="U736" s="221">
        <v>0</v>
      </c>
      <c r="V736" s="290">
        <v>15000000000000</v>
      </c>
      <c r="W736" s="221">
        <v>0</v>
      </c>
      <c r="X736" s="221">
        <v>-0.53720000000000001</v>
      </c>
      <c r="Y736" s="221" t="s">
        <v>627</v>
      </c>
      <c r="Z736" s="221" t="s">
        <v>626</v>
      </c>
    </row>
    <row r="737" spans="1:26" x14ac:dyDescent="0.25">
      <c r="A737" s="221" t="s">
        <v>1050</v>
      </c>
      <c r="B737" s="221" t="s">
        <v>1402</v>
      </c>
      <c r="C737" s="221">
        <v>888.01400000000001</v>
      </c>
      <c r="D737" s="221">
        <v>0</v>
      </c>
      <c r="E737" s="221" t="s">
        <v>620</v>
      </c>
      <c r="F737" s="221">
        <v>1.25</v>
      </c>
      <c r="G737" s="221">
        <v>0</v>
      </c>
      <c r="H737" s="221">
        <v>0</v>
      </c>
      <c r="I737" s="221">
        <v>0</v>
      </c>
      <c r="J737" s="221">
        <v>-0.14000000000000001</v>
      </c>
      <c r="K737" s="290">
        <v>55400000000</v>
      </c>
      <c r="L737" s="221" t="s">
        <v>617</v>
      </c>
      <c r="M737" s="221">
        <v>0</v>
      </c>
      <c r="N737" s="221">
        <v>0</v>
      </c>
      <c r="O737" s="221" t="s">
        <v>624</v>
      </c>
      <c r="P737" s="221" t="s">
        <v>626</v>
      </c>
      <c r="Q737" s="221" t="s">
        <v>626</v>
      </c>
      <c r="R737" s="221" t="s">
        <v>1665</v>
      </c>
      <c r="S737" s="221" t="s">
        <v>2094</v>
      </c>
      <c r="T737" s="221">
        <v>0</v>
      </c>
      <c r="U737" s="221">
        <v>63139244</v>
      </c>
      <c r="V737" s="290">
        <v>15000000000000</v>
      </c>
      <c r="W737" s="221">
        <v>0</v>
      </c>
      <c r="X737" s="221">
        <v>0</v>
      </c>
      <c r="Y737" s="221" t="s">
        <v>626</v>
      </c>
      <c r="Z737" s="221" t="s">
        <v>626</v>
      </c>
    </row>
    <row r="738" spans="1:26" x14ac:dyDescent="0.25">
      <c r="A738" s="221" t="s">
        <v>2408</v>
      </c>
      <c r="B738" s="221" t="s">
        <v>1402</v>
      </c>
      <c r="C738" s="221">
        <v>944.63850000000002</v>
      </c>
      <c r="D738" s="221">
        <v>-0.49640000000000001</v>
      </c>
      <c r="E738" s="221" t="s">
        <v>620</v>
      </c>
      <c r="F738" s="221">
        <v>1.2495000000000001</v>
      </c>
      <c r="G738" s="221">
        <v>5.2895000000000003</v>
      </c>
      <c r="H738" s="221">
        <v>-2.2700000000000001E-2</v>
      </c>
      <c r="I738" s="221">
        <v>-1.6871</v>
      </c>
      <c r="J738" s="221">
        <v>-0.13850000000000001</v>
      </c>
      <c r="K738" s="221">
        <v>0</v>
      </c>
      <c r="L738" s="221" t="s">
        <v>621</v>
      </c>
      <c r="M738" s="221">
        <v>3.7919</v>
      </c>
      <c r="N738" s="221">
        <v>0</v>
      </c>
      <c r="O738" s="221" t="s">
        <v>624</v>
      </c>
      <c r="P738" s="221" t="s">
        <v>627</v>
      </c>
      <c r="Q738" s="221" t="s">
        <v>632</v>
      </c>
      <c r="R738" s="221" t="s">
        <v>1665</v>
      </c>
      <c r="S738" s="221" t="s">
        <v>2094</v>
      </c>
      <c r="T738" s="221">
        <v>1.2495000000000001</v>
      </c>
      <c r="U738" s="221">
        <v>0</v>
      </c>
      <c r="V738" s="290">
        <v>15000000000000</v>
      </c>
      <c r="W738" s="221">
        <v>0</v>
      </c>
      <c r="X738" s="221">
        <v>-0.50480000000000003</v>
      </c>
      <c r="Y738" s="221" t="s">
        <v>627</v>
      </c>
      <c r="Z738" s="221" t="s">
        <v>626</v>
      </c>
    </row>
    <row r="739" spans="1:26" x14ac:dyDescent="0.25">
      <c r="A739" s="221" t="s">
        <v>1474</v>
      </c>
      <c r="B739" s="221" t="s">
        <v>1402</v>
      </c>
      <c r="C739" s="221">
        <v>947.91380000000004</v>
      </c>
      <c r="D739" s="221">
        <v>-0.46660000000000001</v>
      </c>
      <c r="E739" s="221" t="s">
        <v>620</v>
      </c>
      <c r="F739" s="221">
        <v>1.5445</v>
      </c>
      <c r="G739" s="221">
        <v>6.0162000000000004</v>
      </c>
      <c r="H739" s="221">
        <v>2.2090000000000001</v>
      </c>
      <c r="I739" s="221">
        <v>1.08</v>
      </c>
      <c r="J739" s="221">
        <v>3.327</v>
      </c>
      <c r="K739" s="290">
        <v>112000000000</v>
      </c>
      <c r="L739" s="221" t="s">
        <v>621</v>
      </c>
      <c r="M739" s="221">
        <v>0</v>
      </c>
      <c r="N739" s="221">
        <v>0</v>
      </c>
      <c r="O739" s="221" t="s">
        <v>624</v>
      </c>
      <c r="P739" s="221" t="s">
        <v>632</v>
      </c>
      <c r="Q739" s="221" t="s">
        <v>651</v>
      </c>
      <c r="R739" s="221" t="s">
        <v>1665</v>
      </c>
      <c r="S739" s="221" t="s">
        <v>1699</v>
      </c>
      <c r="T739" s="221">
        <v>1.5445</v>
      </c>
      <c r="U739" s="290">
        <v>120000000</v>
      </c>
      <c r="V739" s="290">
        <v>15000000000000</v>
      </c>
      <c r="W739" s="221">
        <v>0</v>
      </c>
      <c r="X739" s="221">
        <v>-0.29709999999999998</v>
      </c>
      <c r="Y739" s="221" t="s">
        <v>626</v>
      </c>
      <c r="Z739" s="221" t="s">
        <v>626</v>
      </c>
    </row>
    <row r="740" spans="1:26" x14ac:dyDescent="0.25">
      <c r="A740" s="221" t="s">
        <v>1428</v>
      </c>
      <c r="B740" s="221" t="s">
        <v>1402</v>
      </c>
      <c r="C740" s="221">
        <v>1023.297</v>
      </c>
      <c r="D740" s="221">
        <v>-4.9399999999999999E-2</v>
      </c>
      <c r="E740" s="221" t="s">
        <v>620</v>
      </c>
      <c r="F740" s="221">
        <v>-0.31330000000000002</v>
      </c>
      <c r="G740" s="221">
        <v>0.4168</v>
      </c>
      <c r="H740" s="221">
        <v>0.3992</v>
      </c>
      <c r="I740" s="221">
        <v>2.258</v>
      </c>
      <c r="J740" s="221">
        <v>4.9035000000000002</v>
      </c>
      <c r="K740" s="290">
        <v>154000000000</v>
      </c>
      <c r="L740" s="221" t="s">
        <v>621</v>
      </c>
      <c r="M740" s="221">
        <v>1.8007</v>
      </c>
      <c r="N740" s="221">
        <v>0</v>
      </c>
      <c r="O740" s="221" t="s">
        <v>624</v>
      </c>
      <c r="P740" s="221" t="s">
        <v>635</v>
      </c>
      <c r="Q740" s="221" t="s">
        <v>630</v>
      </c>
      <c r="R740" s="221" t="s">
        <v>1662</v>
      </c>
      <c r="S740" s="221" t="s">
        <v>2094</v>
      </c>
      <c r="T740" s="221">
        <v>-0.31330000000000002</v>
      </c>
      <c r="U740" s="290">
        <v>150000000</v>
      </c>
      <c r="V740" s="290">
        <v>15000000000000</v>
      </c>
      <c r="W740" s="221">
        <v>0</v>
      </c>
      <c r="X740" s="221">
        <v>-0.32779999999999998</v>
      </c>
      <c r="Y740" s="221" t="s">
        <v>626</v>
      </c>
      <c r="Z740" s="221" t="s">
        <v>626</v>
      </c>
    </row>
    <row r="741" spans="1:26" x14ac:dyDescent="0.25">
      <c r="A741" s="221" t="s">
        <v>1590</v>
      </c>
      <c r="B741" s="221" t="s">
        <v>1402</v>
      </c>
      <c r="C741" s="221">
        <v>787.07560000000001</v>
      </c>
      <c r="D741" s="221">
        <v>-2.6678999999999999</v>
      </c>
      <c r="E741" s="221" t="s">
        <v>620</v>
      </c>
      <c r="F741" s="221">
        <v>1.4928999999999999</v>
      </c>
      <c r="G741" s="221">
        <v>13.019299999999999</v>
      </c>
      <c r="H741" s="221">
        <v>-3.9843000000000002</v>
      </c>
      <c r="I741" s="221">
        <v>-15.860099999999999</v>
      </c>
      <c r="J741" s="221">
        <v>-14.948700000000001</v>
      </c>
      <c r="K741" s="290">
        <v>1100000000</v>
      </c>
      <c r="L741" s="221" t="s">
        <v>621</v>
      </c>
      <c r="M741" s="221">
        <v>0</v>
      </c>
      <c r="N741" s="221">
        <v>0</v>
      </c>
      <c r="O741" s="221" t="s">
        <v>624</v>
      </c>
      <c r="P741" s="221" t="s">
        <v>626</v>
      </c>
      <c r="Q741" s="221" t="s">
        <v>626</v>
      </c>
      <c r="R741" s="221" t="s">
        <v>1679</v>
      </c>
      <c r="S741" s="221" t="s">
        <v>1672</v>
      </c>
      <c r="T741" s="221">
        <v>1.4928999999999999</v>
      </c>
      <c r="U741" s="221">
        <v>1421888</v>
      </c>
      <c r="V741" s="290">
        <v>15000000000000</v>
      </c>
      <c r="W741" s="221">
        <v>0</v>
      </c>
      <c r="X741" s="221">
        <v>-1.7848999999999999</v>
      </c>
      <c r="Y741" s="221" t="s">
        <v>626</v>
      </c>
      <c r="Z741" s="221" t="s">
        <v>626</v>
      </c>
    </row>
    <row r="742" spans="1:26" x14ac:dyDescent="0.25">
      <c r="A742" s="221" t="s">
        <v>1591</v>
      </c>
      <c r="B742" s="221" t="s">
        <v>1402</v>
      </c>
      <c r="C742" s="221">
        <v>1037.1949999999999</v>
      </c>
      <c r="D742" s="221">
        <v>0</v>
      </c>
      <c r="E742" s="221" t="s">
        <v>620</v>
      </c>
      <c r="F742" s="221">
        <v>0.82</v>
      </c>
      <c r="G742" s="221">
        <v>0</v>
      </c>
      <c r="H742" s="221">
        <v>0</v>
      </c>
      <c r="I742" s="221">
        <v>0</v>
      </c>
      <c r="J742" s="221">
        <v>8.27</v>
      </c>
      <c r="K742" s="290">
        <v>30300000000</v>
      </c>
      <c r="L742" s="221" t="s">
        <v>617</v>
      </c>
      <c r="M742" s="221">
        <v>0</v>
      </c>
      <c r="N742" s="221">
        <v>0</v>
      </c>
      <c r="O742" s="221" t="s">
        <v>624</v>
      </c>
      <c r="P742" s="221" t="s">
        <v>626</v>
      </c>
      <c r="Q742" s="221" t="s">
        <v>626</v>
      </c>
      <c r="R742" s="221" t="s">
        <v>1662</v>
      </c>
      <c r="S742" s="221" t="s">
        <v>2094</v>
      </c>
      <c r="T742" s="221">
        <v>0</v>
      </c>
      <c r="U742" s="221">
        <v>29500000</v>
      </c>
      <c r="V742" s="290">
        <v>15000000000000</v>
      </c>
      <c r="W742" s="221">
        <v>0</v>
      </c>
      <c r="X742" s="221">
        <v>0</v>
      </c>
      <c r="Y742" s="221" t="s">
        <v>626</v>
      </c>
      <c r="Z742" s="221" t="s">
        <v>626</v>
      </c>
    </row>
    <row r="743" spans="1:26" x14ac:dyDescent="0.25">
      <c r="A743" s="221" t="s">
        <v>2409</v>
      </c>
      <c r="B743" s="221" t="s">
        <v>1402</v>
      </c>
      <c r="C743" s="221">
        <v>1093.229</v>
      </c>
      <c r="D743" s="221">
        <v>5.8299999999999998E-2</v>
      </c>
      <c r="E743" s="221" t="s">
        <v>620</v>
      </c>
      <c r="F743" s="221">
        <v>0.81499999999999995</v>
      </c>
      <c r="G743" s="221">
        <v>3.1156999999999999</v>
      </c>
      <c r="H743" s="221">
        <v>2.9350999999999998</v>
      </c>
      <c r="I743" s="221">
        <v>5.2458999999999998</v>
      </c>
      <c r="J743" s="221">
        <v>8.2727000000000004</v>
      </c>
      <c r="K743" s="221">
        <v>0</v>
      </c>
      <c r="L743" s="221" t="s">
        <v>621</v>
      </c>
      <c r="M743" s="221">
        <v>0</v>
      </c>
      <c r="N743" s="221">
        <v>0</v>
      </c>
      <c r="O743" s="221" t="s">
        <v>624</v>
      </c>
      <c r="P743" s="221" t="s">
        <v>627</v>
      </c>
      <c r="Q743" s="221" t="s">
        <v>632</v>
      </c>
      <c r="R743" s="221" t="s">
        <v>1662</v>
      </c>
      <c r="S743" s="221" t="s">
        <v>2094</v>
      </c>
      <c r="T743" s="221">
        <v>0.81499999999999995</v>
      </c>
      <c r="U743" s="221">
        <v>0</v>
      </c>
      <c r="V743" s="290">
        <v>15000000000000</v>
      </c>
      <c r="W743" s="221">
        <v>0</v>
      </c>
      <c r="X743" s="221">
        <v>0.1116</v>
      </c>
      <c r="Y743" s="221" t="s">
        <v>626</v>
      </c>
      <c r="Z743" s="221" t="s">
        <v>626</v>
      </c>
    </row>
    <row r="744" spans="1:26" x14ac:dyDescent="0.25">
      <c r="A744" s="221" t="s">
        <v>1361</v>
      </c>
      <c r="B744" s="221" t="s">
        <v>1402</v>
      </c>
      <c r="C744" s="221">
        <v>1116.7190000000001</v>
      </c>
      <c r="D744" s="221">
        <v>0</v>
      </c>
      <c r="E744" s="221" t="s">
        <v>620</v>
      </c>
      <c r="F744" s="221">
        <v>0</v>
      </c>
      <c r="G744" s="221">
        <v>0</v>
      </c>
      <c r="H744" s="221">
        <v>0</v>
      </c>
      <c r="I744" s="221">
        <v>0</v>
      </c>
      <c r="J744" s="221">
        <v>0</v>
      </c>
      <c r="K744" s="290">
        <v>1350000000000</v>
      </c>
      <c r="L744" s="221" t="s">
        <v>617</v>
      </c>
      <c r="M744" s="221">
        <v>0</v>
      </c>
      <c r="N744" s="221">
        <v>0</v>
      </c>
      <c r="O744" s="221" t="s">
        <v>624</v>
      </c>
      <c r="P744" s="221" t="s">
        <v>626</v>
      </c>
      <c r="Q744" s="221" t="s">
        <v>626</v>
      </c>
      <c r="R744" s="221" t="s">
        <v>1662</v>
      </c>
      <c r="S744" s="221" t="s">
        <v>1673</v>
      </c>
      <c r="T744" s="221">
        <v>0</v>
      </c>
      <c r="U744" s="290">
        <v>1210000000</v>
      </c>
      <c r="V744" s="290">
        <v>15000000000000</v>
      </c>
      <c r="W744" s="221">
        <v>0</v>
      </c>
      <c r="X744" s="221">
        <v>0</v>
      </c>
      <c r="Y744" s="221" t="s">
        <v>626</v>
      </c>
      <c r="Z744" s="221" t="s">
        <v>626</v>
      </c>
    </row>
    <row r="745" spans="1:26" x14ac:dyDescent="0.25">
      <c r="A745" s="221" t="s">
        <v>2410</v>
      </c>
      <c r="B745" s="221" t="s">
        <v>1402</v>
      </c>
      <c r="C745" s="221">
        <v>1323.0830000000001</v>
      </c>
      <c r="D745" s="221">
        <v>-8.6999999999999994E-2</v>
      </c>
      <c r="E745" s="221" t="s">
        <v>620</v>
      </c>
      <c r="F745" s="221">
        <v>0.59150000000000003</v>
      </c>
      <c r="G745" s="221">
        <v>3.6514000000000002</v>
      </c>
      <c r="H745" s="221">
        <v>3.2757999999999998</v>
      </c>
      <c r="I745" s="221">
        <v>2.8784999999999998</v>
      </c>
      <c r="J745" s="221">
        <v>5.8768000000000002</v>
      </c>
      <c r="K745" s="221">
        <v>0</v>
      </c>
      <c r="L745" s="221" t="s">
        <v>621</v>
      </c>
      <c r="M745" s="221">
        <v>15.9656</v>
      </c>
      <c r="N745" s="221">
        <v>0</v>
      </c>
      <c r="O745" s="221" t="s">
        <v>624</v>
      </c>
      <c r="P745" s="221" t="s">
        <v>627</v>
      </c>
      <c r="Q745" s="221" t="s">
        <v>635</v>
      </c>
      <c r="R745" s="221" t="s">
        <v>1662</v>
      </c>
      <c r="S745" s="221" t="s">
        <v>1673</v>
      </c>
      <c r="T745" s="221">
        <v>0.59150000000000003</v>
      </c>
      <c r="U745" s="221">
        <v>0</v>
      </c>
      <c r="V745" s="290">
        <v>15000000000000</v>
      </c>
      <c r="W745" s="221">
        <v>0</v>
      </c>
      <c r="X745" s="221">
        <v>1.9099999999999999E-2</v>
      </c>
      <c r="Y745" s="221" t="s">
        <v>630</v>
      </c>
      <c r="Z745" s="221" t="s">
        <v>626</v>
      </c>
    </row>
    <row r="746" spans="1:26" x14ac:dyDescent="0.25">
      <c r="A746" s="221" t="s">
        <v>1515</v>
      </c>
      <c r="B746" s="221" t="s">
        <v>1402</v>
      </c>
      <c r="C746" s="221">
        <v>1018.694</v>
      </c>
      <c r="D746" s="221">
        <v>0</v>
      </c>
      <c r="E746" s="221" t="s">
        <v>620</v>
      </c>
      <c r="F746" s="221">
        <v>0.59</v>
      </c>
      <c r="G746" s="221">
        <v>0</v>
      </c>
      <c r="H746" s="221">
        <v>0</v>
      </c>
      <c r="I746" s="221">
        <v>0</v>
      </c>
      <c r="J746" s="221">
        <v>1.97</v>
      </c>
      <c r="K746" s="290">
        <v>137000000000</v>
      </c>
      <c r="L746" s="221" t="s">
        <v>621</v>
      </c>
      <c r="M746" s="221">
        <v>0</v>
      </c>
      <c r="N746" s="221">
        <v>0</v>
      </c>
      <c r="O746" s="221" t="s">
        <v>624</v>
      </c>
      <c r="P746" s="221" t="s">
        <v>626</v>
      </c>
      <c r="Q746" s="221" t="s">
        <v>626</v>
      </c>
      <c r="R746" s="221" t="s">
        <v>1669</v>
      </c>
      <c r="S746" s="221" t="s">
        <v>2094</v>
      </c>
      <c r="T746" s="221">
        <v>0</v>
      </c>
      <c r="U746" s="290">
        <v>135000000</v>
      </c>
      <c r="V746" s="290">
        <v>15000000000000</v>
      </c>
      <c r="W746" s="221">
        <v>0</v>
      </c>
      <c r="X746" s="221">
        <v>0</v>
      </c>
      <c r="Y746" s="221" t="s">
        <v>626</v>
      </c>
      <c r="Z746" s="221" t="s">
        <v>626</v>
      </c>
    </row>
    <row r="747" spans="1:26" x14ac:dyDescent="0.25">
      <c r="A747" s="221" t="s">
        <v>782</v>
      </c>
      <c r="B747" s="221" t="s">
        <v>1402</v>
      </c>
      <c r="C747" s="221">
        <v>1339.509</v>
      </c>
      <c r="D747" s="221">
        <v>-0.48509999999999998</v>
      </c>
      <c r="E747" s="221" t="s">
        <v>620</v>
      </c>
      <c r="F747" s="221">
        <v>0.67459999999999998</v>
      </c>
      <c r="G747" s="221">
        <v>4.4912999999999998</v>
      </c>
      <c r="H747" s="221">
        <v>-0.31929999999999997</v>
      </c>
      <c r="I747" s="221">
        <v>-1.1192</v>
      </c>
      <c r="J747" s="221">
        <v>0.41410000000000002</v>
      </c>
      <c r="K747" s="290">
        <v>44600000000</v>
      </c>
      <c r="L747" s="221" t="s">
        <v>621</v>
      </c>
      <c r="M747" s="221">
        <v>3.2494999999999998</v>
      </c>
      <c r="N747" s="221">
        <v>33.7333</v>
      </c>
      <c r="O747" s="221" t="s">
        <v>624</v>
      </c>
      <c r="P747" s="221" t="s">
        <v>632</v>
      </c>
      <c r="Q747" s="221" t="s">
        <v>632</v>
      </c>
      <c r="R747" s="221" t="s">
        <v>1665</v>
      </c>
      <c r="S747" s="221" t="s">
        <v>2094</v>
      </c>
      <c r="T747" s="221">
        <v>0.67459999999999998</v>
      </c>
      <c r="U747" s="221">
        <v>33538780</v>
      </c>
      <c r="V747" s="290">
        <v>15000000000000</v>
      </c>
      <c r="W747" s="221">
        <v>0</v>
      </c>
      <c r="X747" s="221">
        <v>-0.48859999999999998</v>
      </c>
      <c r="Y747" s="221" t="s">
        <v>627</v>
      </c>
      <c r="Z747" s="221" t="s">
        <v>627</v>
      </c>
    </row>
    <row r="748" spans="1:26" x14ac:dyDescent="0.25">
      <c r="A748" s="221" t="s">
        <v>1088</v>
      </c>
      <c r="B748" s="221" t="s">
        <v>1402</v>
      </c>
      <c r="C748" s="221">
        <v>1476.49</v>
      </c>
      <c r="D748" s="221">
        <v>-0.46329999999999999</v>
      </c>
      <c r="E748" s="221" t="s">
        <v>620</v>
      </c>
      <c r="F748" s="221">
        <v>1.0356000000000001</v>
      </c>
      <c r="G748" s="221">
        <v>-0.55010000000000003</v>
      </c>
      <c r="H748" s="221">
        <v>-4.1481000000000003</v>
      </c>
      <c r="I748" s="221">
        <v>-5.4618000000000002</v>
      </c>
      <c r="J748" s="221">
        <v>-3.5072999999999999</v>
      </c>
      <c r="K748" s="290">
        <v>148000000000</v>
      </c>
      <c r="L748" s="221" t="s">
        <v>621</v>
      </c>
      <c r="M748" s="221">
        <v>14.614000000000001</v>
      </c>
      <c r="N748" s="221">
        <v>0</v>
      </c>
      <c r="O748" s="221" t="s">
        <v>624</v>
      </c>
      <c r="P748" s="221" t="s">
        <v>627</v>
      </c>
      <c r="Q748" s="221" t="s">
        <v>632</v>
      </c>
      <c r="R748" s="221" t="s">
        <v>1665</v>
      </c>
      <c r="S748" s="221" t="s">
        <v>2094</v>
      </c>
      <c r="T748" s="221">
        <v>1.0356000000000001</v>
      </c>
      <c r="U748" s="290">
        <v>101000000</v>
      </c>
      <c r="V748" s="290">
        <v>15000000000000</v>
      </c>
      <c r="W748" s="221">
        <v>0</v>
      </c>
      <c r="X748" s="221">
        <v>-0.2147</v>
      </c>
      <c r="Y748" s="221" t="s">
        <v>637</v>
      </c>
      <c r="Z748" s="221" t="s">
        <v>626</v>
      </c>
    </row>
    <row r="749" spans="1:26" x14ac:dyDescent="0.25">
      <c r="A749" s="221" t="s">
        <v>783</v>
      </c>
      <c r="B749" s="221" t="s">
        <v>1402</v>
      </c>
      <c r="C749" s="221">
        <v>1406.8630000000001</v>
      </c>
      <c r="D749" s="221">
        <v>4.9000000000000002E-2</v>
      </c>
      <c r="E749" s="221" t="s">
        <v>620</v>
      </c>
      <c r="F749" s="221">
        <v>0.51980000000000004</v>
      </c>
      <c r="G749" s="221">
        <v>1.5926</v>
      </c>
      <c r="H749" s="221">
        <v>3.1974</v>
      </c>
      <c r="I749" s="221">
        <v>4.2656999999999998</v>
      </c>
      <c r="J749" s="221">
        <v>6.407</v>
      </c>
      <c r="K749" s="290">
        <v>159000000000</v>
      </c>
      <c r="L749" s="221" t="s">
        <v>621</v>
      </c>
      <c r="M749" s="221">
        <v>19.838799999999999</v>
      </c>
      <c r="N749" s="221">
        <v>40.613199999999999</v>
      </c>
      <c r="O749" s="221" t="s">
        <v>624</v>
      </c>
      <c r="P749" s="221" t="s">
        <v>651</v>
      </c>
      <c r="Q749" s="221" t="s">
        <v>651</v>
      </c>
      <c r="R749" s="221" t="s">
        <v>1668</v>
      </c>
      <c r="S749" s="221" t="s">
        <v>2092</v>
      </c>
      <c r="T749" s="221">
        <v>0.51980000000000004</v>
      </c>
      <c r="U749" s="290">
        <v>114000000</v>
      </c>
      <c r="V749" s="290">
        <v>15000000000000</v>
      </c>
      <c r="W749" s="221">
        <v>0</v>
      </c>
      <c r="X749" s="221">
        <v>0.11360000000000001</v>
      </c>
      <c r="Y749" s="221" t="s">
        <v>651</v>
      </c>
      <c r="Z749" s="221" t="s">
        <v>626</v>
      </c>
    </row>
    <row r="750" spans="1:26" x14ac:dyDescent="0.25">
      <c r="A750" s="221" t="s">
        <v>784</v>
      </c>
      <c r="B750" s="221" t="s">
        <v>1402</v>
      </c>
      <c r="C750" s="221">
        <v>1320.087</v>
      </c>
      <c r="D750" s="221">
        <v>4.2700000000000002E-2</v>
      </c>
      <c r="E750" s="221" t="s">
        <v>620</v>
      </c>
      <c r="F750" s="221">
        <v>0.4511</v>
      </c>
      <c r="G750" s="221">
        <v>1.4075</v>
      </c>
      <c r="H750" s="221">
        <v>2.8814000000000002</v>
      </c>
      <c r="I750" s="221">
        <v>3.8706</v>
      </c>
      <c r="J750" s="221">
        <v>5.8238000000000003</v>
      </c>
      <c r="K750" s="290">
        <v>226000000000</v>
      </c>
      <c r="L750" s="221" t="s">
        <v>621</v>
      </c>
      <c r="M750" s="221">
        <v>17.867000000000001</v>
      </c>
      <c r="N750" s="221">
        <v>0</v>
      </c>
      <c r="O750" s="221" t="s">
        <v>618</v>
      </c>
      <c r="P750" s="221" t="s">
        <v>637</v>
      </c>
      <c r="Q750" s="221" t="s">
        <v>632</v>
      </c>
      <c r="R750" s="221" t="s">
        <v>1668</v>
      </c>
      <c r="S750" s="221" t="s">
        <v>2092</v>
      </c>
      <c r="T750" s="221">
        <v>0.4511</v>
      </c>
      <c r="U750" s="290">
        <v>172000000</v>
      </c>
      <c r="V750" s="290">
        <v>15000000000000</v>
      </c>
      <c r="W750" s="221">
        <v>0</v>
      </c>
      <c r="X750" s="221">
        <v>0.1019</v>
      </c>
      <c r="Y750" s="221" t="s">
        <v>627</v>
      </c>
      <c r="Z750" s="221" t="s">
        <v>626</v>
      </c>
    </row>
    <row r="751" spans="1:26" x14ac:dyDescent="0.25">
      <c r="A751" s="221" t="s">
        <v>1908</v>
      </c>
      <c r="B751" s="221" t="s">
        <v>1402</v>
      </c>
      <c r="C751" s="221">
        <v>741.80150000000003</v>
      </c>
      <c r="D751" s="221">
        <v>-2.4571999999999998</v>
      </c>
      <c r="E751" s="221" t="s">
        <v>620</v>
      </c>
      <c r="F751" s="221">
        <v>2.7117</v>
      </c>
      <c r="G751" s="221">
        <v>14.4397</v>
      </c>
      <c r="H751" s="221">
        <v>-12.234</v>
      </c>
      <c r="I751" s="221">
        <v>-25.0306</v>
      </c>
      <c r="J751" s="221">
        <v>-39.232500000000002</v>
      </c>
      <c r="K751" s="290">
        <v>2320000000</v>
      </c>
      <c r="L751" s="221" t="s">
        <v>621</v>
      </c>
      <c r="M751" s="221">
        <v>0</v>
      </c>
      <c r="N751" s="221">
        <v>0</v>
      </c>
      <c r="O751" s="221" t="s">
        <v>624</v>
      </c>
      <c r="P751" s="221" t="s">
        <v>2012</v>
      </c>
      <c r="Q751" s="221" t="s">
        <v>2012</v>
      </c>
      <c r="R751" s="221" t="s">
        <v>1667</v>
      </c>
      <c r="S751" s="221" t="s">
        <v>1673</v>
      </c>
      <c r="T751" s="221">
        <v>2.7117</v>
      </c>
      <c r="U751" s="221">
        <v>3214518</v>
      </c>
      <c r="V751" s="290">
        <v>15000000000000</v>
      </c>
      <c r="W751" s="221">
        <v>0</v>
      </c>
      <c r="X751" s="221">
        <v>-1.1912</v>
      </c>
      <c r="Y751" s="221" t="s">
        <v>626</v>
      </c>
      <c r="Z751" s="221" t="s">
        <v>626</v>
      </c>
    </row>
    <row r="752" spans="1:26" x14ac:dyDescent="0.25">
      <c r="A752" s="221" t="s">
        <v>785</v>
      </c>
      <c r="B752" s="221" t="s">
        <v>1402</v>
      </c>
      <c r="C752" s="221">
        <v>870.48800000000006</v>
      </c>
      <c r="D752" s="221">
        <v>0</v>
      </c>
      <c r="E752" s="221" t="s">
        <v>620</v>
      </c>
      <c r="F752" s="221">
        <v>0.99</v>
      </c>
      <c r="G752" s="221">
        <v>0</v>
      </c>
      <c r="H752" s="221">
        <v>0</v>
      </c>
      <c r="I752" s="221">
        <v>0</v>
      </c>
      <c r="J752" s="221">
        <v>1.88</v>
      </c>
      <c r="K752" s="290">
        <v>79000000000</v>
      </c>
      <c r="L752" s="221" t="s">
        <v>617</v>
      </c>
      <c r="M752" s="221">
        <v>0</v>
      </c>
      <c r="N752" s="221">
        <v>0</v>
      </c>
      <c r="O752" s="221" t="s">
        <v>624</v>
      </c>
      <c r="P752" s="221" t="s">
        <v>626</v>
      </c>
      <c r="Q752" s="221" t="s">
        <v>626</v>
      </c>
      <c r="R752" s="221" t="s">
        <v>1665</v>
      </c>
      <c r="S752" s="221" t="s">
        <v>1699</v>
      </c>
      <c r="T752" s="221">
        <v>0</v>
      </c>
      <c r="U752" s="221">
        <v>91686023</v>
      </c>
      <c r="V752" s="290">
        <v>15000000000000</v>
      </c>
      <c r="W752" s="221">
        <v>0</v>
      </c>
      <c r="X752" s="221">
        <v>0</v>
      </c>
      <c r="Y752" s="221" t="s">
        <v>626</v>
      </c>
      <c r="Z752" s="221" t="s">
        <v>626</v>
      </c>
    </row>
    <row r="753" spans="1:26" x14ac:dyDescent="0.25">
      <c r="A753" s="221" t="s">
        <v>2411</v>
      </c>
      <c r="B753" s="221" t="s">
        <v>1402</v>
      </c>
      <c r="C753" s="221">
        <v>1078.56</v>
      </c>
      <c r="D753" s="221">
        <v>-0.43740000000000001</v>
      </c>
      <c r="E753" s="221" t="s">
        <v>620</v>
      </c>
      <c r="F753" s="221">
        <v>0.99460000000000004</v>
      </c>
      <c r="G753" s="221">
        <v>4.4711999999999996</v>
      </c>
      <c r="H753" s="221">
        <v>0.72629999999999995</v>
      </c>
      <c r="I753" s="221">
        <v>-0.32729999999999998</v>
      </c>
      <c r="J753" s="221">
        <v>1.8811</v>
      </c>
      <c r="K753" s="221">
        <v>0</v>
      </c>
      <c r="L753" s="221" t="s">
        <v>621</v>
      </c>
      <c r="M753" s="221">
        <v>7.7230999999999996</v>
      </c>
      <c r="N753" s="221">
        <v>28.366099999999999</v>
      </c>
      <c r="O753" s="221" t="s">
        <v>624</v>
      </c>
      <c r="P753" s="221" t="s">
        <v>627</v>
      </c>
      <c r="Q753" s="221" t="s">
        <v>632</v>
      </c>
      <c r="R753" s="221" t="s">
        <v>1665</v>
      </c>
      <c r="S753" s="221" t="s">
        <v>1699</v>
      </c>
      <c r="T753" s="221">
        <v>0.99460000000000004</v>
      </c>
      <c r="U753" s="221">
        <v>0</v>
      </c>
      <c r="V753" s="290">
        <v>15000000000000</v>
      </c>
      <c r="W753" s="221">
        <v>0</v>
      </c>
      <c r="X753" s="221">
        <v>1.0284</v>
      </c>
      <c r="Y753" s="221" t="s">
        <v>632</v>
      </c>
      <c r="Z753" s="221" t="s">
        <v>651</v>
      </c>
    </row>
    <row r="754" spans="1:26" x14ac:dyDescent="0.25">
      <c r="A754" s="221" t="s">
        <v>786</v>
      </c>
      <c r="B754" s="221" t="s">
        <v>1402</v>
      </c>
      <c r="C754" s="221">
        <v>742.48900000000003</v>
      </c>
      <c r="D754" s="221">
        <v>0</v>
      </c>
      <c r="E754" s="221" t="s">
        <v>620</v>
      </c>
      <c r="F754" s="221">
        <v>1.21</v>
      </c>
      <c r="G754" s="221">
        <v>0</v>
      </c>
      <c r="H754" s="221">
        <v>0</v>
      </c>
      <c r="I754" s="221">
        <v>0</v>
      </c>
      <c r="J754" s="221">
        <v>-2.46</v>
      </c>
      <c r="K754" s="290">
        <v>28500000000</v>
      </c>
      <c r="L754" s="221" t="s">
        <v>617</v>
      </c>
      <c r="M754" s="221">
        <v>0</v>
      </c>
      <c r="N754" s="221">
        <v>0</v>
      </c>
      <c r="O754" s="221" t="s">
        <v>624</v>
      </c>
      <c r="P754" s="221" t="s">
        <v>626</v>
      </c>
      <c r="Q754" s="221" t="s">
        <v>626</v>
      </c>
      <c r="R754" s="221" t="s">
        <v>1665</v>
      </c>
      <c r="S754" s="221" t="s">
        <v>2094</v>
      </c>
      <c r="T754" s="221">
        <v>0</v>
      </c>
      <c r="U754" s="221">
        <v>38808310</v>
      </c>
      <c r="V754" s="290">
        <v>15000000000000</v>
      </c>
      <c r="W754" s="221">
        <v>0</v>
      </c>
      <c r="X754" s="221">
        <v>0</v>
      </c>
      <c r="Y754" s="221" t="s">
        <v>626</v>
      </c>
      <c r="Z754" s="221" t="s">
        <v>626</v>
      </c>
    </row>
    <row r="755" spans="1:26" x14ac:dyDescent="0.25">
      <c r="A755" s="221" t="s">
        <v>2412</v>
      </c>
      <c r="B755" s="221" t="s">
        <v>1402</v>
      </c>
      <c r="C755" s="221">
        <v>746.69629999999995</v>
      </c>
      <c r="D755" s="221">
        <v>-0.38769999999999999</v>
      </c>
      <c r="E755" s="221" t="s">
        <v>620</v>
      </c>
      <c r="F755" s="221">
        <v>1.2095</v>
      </c>
      <c r="G755" s="221">
        <v>5.2375999999999996</v>
      </c>
      <c r="H755" s="221">
        <v>-1.1816</v>
      </c>
      <c r="I755" s="221">
        <v>-2.7393000000000001</v>
      </c>
      <c r="J755" s="221">
        <v>-2.4634999999999998</v>
      </c>
      <c r="K755" s="221">
        <v>0</v>
      </c>
      <c r="L755" s="221" t="s">
        <v>621</v>
      </c>
      <c r="M755" s="221">
        <v>-13.3802</v>
      </c>
      <c r="N755" s="221">
        <v>0</v>
      </c>
      <c r="O755" s="221" t="s">
        <v>624</v>
      </c>
      <c r="P755" s="221" t="s">
        <v>627</v>
      </c>
      <c r="Q755" s="221" t="s">
        <v>627</v>
      </c>
      <c r="R755" s="221" t="s">
        <v>1665</v>
      </c>
      <c r="S755" s="221" t="s">
        <v>2094</v>
      </c>
      <c r="T755" s="221">
        <v>1.2095</v>
      </c>
      <c r="U755" s="221">
        <v>0</v>
      </c>
      <c r="V755" s="290">
        <v>15000000000000</v>
      </c>
      <c r="W755" s="221">
        <v>0</v>
      </c>
      <c r="X755" s="221">
        <v>-0.21110000000000001</v>
      </c>
      <c r="Y755" s="221" t="s">
        <v>630</v>
      </c>
      <c r="Z755" s="221" t="s">
        <v>626</v>
      </c>
    </row>
    <row r="756" spans="1:26" x14ac:dyDescent="0.25">
      <c r="A756" s="221" t="s">
        <v>1429</v>
      </c>
      <c r="B756" s="221" t="s">
        <v>1402</v>
      </c>
      <c r="C756" s="221">
        <v>1108.117</v>
      </c>
      <c r="D756" s="221">
        <v>3.2300000000000002E-2</v>
      </c>
      <c r="E756" s="221" t="s">
        <v>620</v>
      </c>
      <c r="F756" s="221">
        <v>0.66290000000000004</v>
      </c>
      <c r="G756" s="221">
        <v>1.6325000000000001</v>
      </c>
      <c r="H756" s="221">
        <v>2.2770999999999999</v>
      </c>
      <c r="I756" s="221">
        <v>3.1349</v>
      </c>
      <c r="J756" s="221">
        <v>-1.2310000000000001</v>
      </c>
      <c r="K756" s="290">
        <v>15300000000</v>
      </c>
      <c r="L756" s="221" t="s">
        <v>621</v>
      </c>
      <c r="M756" s="221">
        <v>10.8117</v>
      </c>
      <c r="N756" s="221">
        <v>0</v>
      </c>
      <c r="O756" s="221" t="s">
        <v>624</v>
      </c>
      <c r="P756" s="221" t="s">
        <v>630</v>
      </c>
      <c r="Q756" s="221" t="s">
        <v>634</v>
      </c>
      <c r="R756" s="221" t="s">
        <v>1662</v>
      </c>
      <c r="S756" s="221" t="s">
        <v>1671</v>
      </c>
      <c r="T756" s="221">
        <v>0.66290000000000004</v>
      </c>
      <c r="U756" s="221">
        <v>13879680</v>
      </c>
      <c r="V756" s="290">
        <v>15000000000000</v>
      </c>
      <c r="W756" s="221">
        <v>0</v>
      </c>
      <c r="X756" s="221">
        <v>-3.2000000000000002E-3</v>
      </c>
      <c r="Y756" s="221" t="s">
        <v>626</v>
      </c>
      <c r="Z756" s="221" t="s">
        <v>626</v>
      </c>
    </row>
    <row r="757" spans="1:26" x14ac:dyDescent="0.25">
      <c r="A757" s="221" t="s">
        <v>787</v>
      </c>
      <c r="B757" s="221" t="s">
        <v>1402</v>
      </c>
      <c r="C757" s="221">
        <v>1792.0530000000001</v>
      </c>
      <c r="D757" s="221">
        <v>7.6899999999999996E-2</v>
      </c>
      <c r="E757" s="221" t="s">
        <v>620</v>
      </c>
      <c r="F757" s="221">
        <v>1.0426</v>
      </c>
      <c r="G757" s="221">
        <v>3.8277000000000001</v>
      </c>
      <c r="H757" s="221">
        <v>4.7647000000000004</v>
      </c>
      <c r="I757" s="221">
        <v>6.1641000000000004</v>
      </c>
      <c r="J757" s="221">
        <v>9.0968</v>
      </c>
      <c r="K757" s="290">
        <v>55600000000</v>
      </c>
      <c r="L757" s="221" t="s">
        <v>621</v>
      </c>
      <c r="M757" s="221">
        <v>20.0687</v>
      </c>
      <c r="N757" s="221">
        <v>51.194899999999997</v>
      </c>
      <c r="O757" s="221" t="s">
        <v>624</v>
      </c>
      <c r="P757" s="221" t="s">
        <v>638</v>
      </c>
      <c r="Q757" s="221" t="s">
        <v>627</v>
      </c>
      <c r="R757" s="221" t="s">
        <v>1662</v>
      </c>
      <c r="S757" s="221" t="s">
        <v>2094</v>
      </c>
      <c r="T757" s="221">
        <v>1.0426</v>
      </c>
      <c r="U757" s="221">
        <v>31360499</v>
      </c>
      <c r="V757" s="290">
        <v>15000000000000</v>
      </c>
      <c r="W757" s="221">
        <v>0</v>
      </c>
      <c r="X757" s="221">
        <v>0.1807</v>
      </c>
      <c r="Y757" s="221" t="s">
        <v>632</v>
      </c>
      <c r="Z757" s="221" t="s">
        <v>651</v>
      </c>
    </row>
    <row r="758" spans="1:26" x14ac:dyDescent="0.25">
      <c r="A758" s="221" t="s">
        <v>1701</v>
      </c>
      <c r="B758" s="221" t="s">
        <v>1402</v>
      </c>
      <c r="C758" s="221">
        <v>1300.5540000000001</v>
      </c>
      <c r="D758" s="221">
        <v>3.7100000000000001E-2</v>
      </c>
      <c r="E758" s="221" t="s">
        <v>620</v>
      </c>
      <c r="F758" s="221">
        <v>0.44990000000000002</v>
      </c>
      <c r="G758" s="221">
        <v>1.389</v>
      </c>
      <c r="H758" s="221">
        <v>2.8872</v>
      </c>
      <c r="I758" s="221">
        <v>4.0316000000000001</v>
      </c>
      <c r="J758" s="221">
        <v>6.4340000000000002</v>
      </c>
      <c r="K758" s="290">
        <v>17600000000</v>
      </c>
      <c r="L758" s="221" t="s">
        <v>621</v>
      </c>
      <c r="M758" s="221">
        <v>0</v>
      </c>
      <c r="N758" s="221">
        <v>0</v>
      </c>
      <c r="O758" s="221" t="s">
        <v>624</v>
      </c>
      <c r="P758" s="221" t="s">
        <v>632</v>
      </c>
      <c r="Q758" s="221" t="s">
        <v>651</v>
      </c>
      <c r="R758" s="221" t="s">
        <v>1668</v>
      </c>
      <c r="S758" s="221" t="s">
        <v>1671</v>
      </c>
      <c r="T758" s="221">
        <v>0.44990000000000002</v>
      </c>
      <c r="U758" s="221">
        <v>13596318</v>
      </c>
      <c r="V758" s="290">
        <v>15000000000000</v>
      </c>
      <c r="W758" s="221">
        <v>0</v>
      </c>
      <c r="X758" s="221">
        <v>9.3600000000000003E-2</v>
      </c>
      <c r="Y758" s="221" t="s">
        <v>626</v>
      </c>
      <c r="Z758" s="221" t="s">
        <v>626</v>
      </c>
    </row>
    <row r="759" spans="1:26" x14ac:dyDescent="0.25">
      <c r="A759" s="221" t="s">
        <v>788</v>
      </c>
      <c r="B759" s="221" t="s">
        <v>1402</v>
      </c>
      <c r="C759" s="221">
        <v>1204.3610000000001</v>
      </c>
      <c r="D759" s="221">
        <v>0</v>
      </c>
      <c r="E759" s="221" t="s">
        <v>620</v>
      </c>
      <c r="F759" s="221">
        <v>-2.0099999999999998</v>
      </c>
      <c r="G759" s="221">
        <v>0</v>
      </c>
      <c r="H759" s="221">
        <v>0</v>
      </c>
      <c r="I759" s="221">
        <v>0</v>
      </c>
      <c r="J759" s="221">
        <v>-0.28000000000000003</v>
      </c>
      <c r="K759" s="290">
        <v>475000000000</v>
      </c>
      <c r="L759" s="221" t="s">
        <v>617</v>
      </c>
      <c r="M759" s="221">
        <v>0</v>
      </c>
      <c r="N759" s="221">
        <v>0</v>
      </c>
      <c r="O759" s="221" t="s">
        <v>624</v>
      </c>
      <c r="P759" s="221" t="s">
        <v>626</v>
      </c>
      <c r="Q759" s="221" t="s">
        <v>626</v>
      </c>
      <c r="R759" s="221" t="s">
        <v>1662</v>
      </c>
      <c r="S759" s="221" t="s">
        <v>2092</v>
      </c>
      <c r="T759" s="221">
        <v>0</v>
      </c>
      <c r="U759" s="290">
        <v>386000000</v>
      </c>
      <c r="V759" s="290">
        <v>15000000000000</v>
      </c>
      <c r="W759" s="221">
        <v>0</v>
      </c>
      <c r="X759" s="221">
        <v>0</v>
      </c>
      <c r="Y759" s="221" t="s">
        <v>626</v>
      </c>
      <c r="Z759" s="221" t="s">
        <v>626</v>
      </c>
    </row>
    <row r="760" spans="1:26" x14ac:dyDescent="0.25">
      <c r="A760" s="221" t="s">
        <v>2413</v>
      </c>
      <c r="B760" s="221" t="s">
        <v>1402</v>
      </c>
      <c r="C760" s="221">
        <v>1358.0709999999999</v>
      </c>
      <c r="D760" s="221">
        <v>7.5499999999999998E-2</v>
      </c>
      <c r="E760" s="221" t="s">
        <v>620</v>
      </c>
      <c r="F760" s="221">
        <v>-2.2317</v>
      </c>
      <c r="G760" s="221">
        <v>0.78359999999999996</v>
      </c>
      <c r="H760" s="221">
        <v>-5.8000000000000003E-2</v>
      </c>
      <c r="I760" s="221">
        <v>1.9449000000000001</v>
      </c>
      <c r="J760" s="221">
        <v>4.7464000000000004</v>
      </c>
      <c r="K760" s="221">
        <v>0</v>
      </c>
      <c r="L760" s="221" t="s">
        <v>621</v>
      </c>
      <c r="M760" s="221">
        <v>14.050800000000001</v>
      </c>
      <c r="N760" s="221">
        <v>32.206400000000002</v>
      </c>
      <c r="O760" s="221" t="s">
        <v>624</v>
      </c>
      <c r="P760" s="221" t="s">
        <v>630</v>
      </c>
      <c r="Q760" s="221" t="s">
        <v>630</v>
      </c>
      <c r="R760" s="221" t="s">
        <v>1662</v>
      </c>
      <c r="S760" s="221" t="s">
        <v>2092</v>
      </c>
      <c r="T760" s="221">
        <v>-2.2317</v>
      </c>
      <c r="U760" s="221">
        <v>0</v>
      </c>
      <c r="V760" s="290">
        <v>15000000000000</v>
      </c>
      <c r="W760" s="221">
        <v>0</v>
      </c>
      <c r="X760" s="221">
        <v>-3.3496000000000001</v>
      </c>
      <c r="Y760" s="221" t="s">
        <v>630</v>
      </c>
      <c r="Z760" s="221" t="s">
        <v>635</v>
      </c>
    </row>
    <row r="761" spans="1:26" x14ac:dyDescent="0.25">
      <c r="A761" s="221" t="s">
        <v>2414</v>
      </c>
      <c r="B761" s="221" t="s">
        <v>1402</v>
      </c>
      <c r="C761" s="221">
        <v>1019.891</v>
      </c>
      <c r="D761" s="221">
        <v>-0.1095</v>
      </c>
      <c r="E761" s="221" t="s">
        <v>620</v>
      </c>
      <c r="F761" s="221">
        <v>1.1466000000000001</v>
      </c>
      <c r="G761" s="221">
        <v>3.4337</v>
      </c>
      <c r="H761" s="221">
        <v>2.7585000000000002</v>
      </c>
      <c r="I761" s="221">
        <v>0</v>
      </c>
      <c r="J761" s="221">
        <v>0</v>
      </c>
      <c r="K761" s="290">
        <v>165000000000</v>
      </c>
      <c r="L761" s="221" t="s">
        <v>621</v>
      </c>
      <c r="M761" s="221">
        <v>0</v>
      </c>
      <c r="N761" s="221">
        <v>0</v>
      </c>
      <c r="O761" s="221" t="s">
        <v>624</v>
      </c>
      <c r="P761" s="221" t="s">
        <v>626</v>
      </c>
      <c r="Q761" s="221" t="s">
        <v>626</v>
      </c>
      <c r="R761" s="221" t="s">
        <v>1665</v>
      </c>
      <c r="S761" s="221" t="s">
        <v>1663</v>
      </c>
      <c r="T761" s="221">
        <v>1.1466000000000001</v>
      </c>
      <c r="U761" s="290">
        <v>164000000</v>
      </c>
      <c r="V761" s="290">
        <v>15000000000000</v>
      </c>
      <c r="W761" s="221">
        <v>0</v>
      </c>
      <c r="X761" s="221">
        <v>6.5299999999999997E-2</v>
      </c>
      <c r="Y761" s="221" t="s">
        <v>626</v>
      </c>
      <c r="Z761" s="221" t="s">
        <v>626</v>
      </c>
    </row>
    <row r="762" spans="1:26" x14ac:dyDescent="0.25">
      <c r="A762" s="221" t="s">
        <v>1362</v>
      </c>
      <c r="B762" s="221" t="s">
        <v>1402</v>
      </c>
      <c r="C762" s="221">
        <v>1393.9670000000001</v>
      </c>
      <c r="D762" s="221">
        <v>0.123</v>
      </c>
      <c r="E762" s="221" t="s">
        <v>620</v>
      </c>
      <c r="F762" s="221">
        <v>0.96430000000000005</v>
      </c>
      <c r="G762" s="221">
        <v>4.1113999999999997</v>
      </c>
      <c r="H762" s="221">
        <v>5.0766999999999998</v>
      </c>
      <c r="I762" s="221">
        <v>7.9287999999999998</v>
      </c>
      <c r="J762" s="221">
        <v>15.835900000000001</v>
      </c>
      <c r="K762" s="290">
        <v>329000000000</v>
      </c>
      <c r="L762" s="221" t="s">
        <v>621</v>
      </c>
      <c r="M762" s="221">
        <v>25.084599999999998</v>
      </c>
      <c r="N762" s="221">
        <v>0</v>
      </c>
      <c r="O762" s="221" t="s">
        <v>618</v>
      </c>
      <c r="P762" s="221" t="s">
        <v>653</v>
      </c>
      <c r="Q762" s="221" t="s">
        <v>653</v>
      </c>
      <c r="R762" s="221" t="s">
        <v>1662</v>
      </c>
      <c r="S762" s="221" t="s">
        <v>1673</v>
      </c>
      <c r="T762" s="221">
        <v>0.96430000000000005</v>
      </c>
      <c r="U762" s="290">
        <v>238000000</v>
      </c>
      <c r="V762" s="290">
        <v>15000000000000</v>
      </c>
      <c r="W762" s="221">
        <v>0</v>
      </c>
      <c r="X762" s="221">
        <v>4.65E-2</v>
      </c>
      <c r="Y762" s="221" t="s">
        <v>638</v>
      </c>
      <c r="Z762" s="221" t="s">
        <v>626</v>
      </c>
    </row>
    <row r="763" spans="1:26" x14ac:dyDescent="0.25">
      <c r="A763" s="221" t="s">
        <v>1858</v>
      </c>
      <c r="B763" s="221" t="s">
        <v>1402</v>
      </c>
      <c r="C763" s="221">
        <v>1017.204</v>
      </c>
      <c r="D763" s="221">
        <v>7.22E-2</v>
      </c>
      <c r="E763" s="221" t="s">
        <v>620</v>
      </c>
      <c r="F763" s="221">
        <v>0.73089999999999999</v>
      </c>
      <c r="G763" s="221">
        <v>2.0236999999999998</v>
      </c>
      <c r="H763" s="221">
        <v>2.1100000000000001E-2</v>
      </c>
      <c r="I763" s="221">
        <v>1.7244999999999999</v>
      </c>
      <c r="J763" s="221">
        <v>3.1570999999999998</v>
      </c>
      <c r="K763" s="290">
        <v>81700000000</v>
      </c>
      <c r="L763" s="221" t="s">
        <v>621</v>
      </c>
      <c r="M763" s="221">
        <v>0</v>
      </c>
      <c r="N763" s="221">
        <v>0</v>
      </c>
      <c r="O763" s="221" t="s">
        <v>624</v>
      </c>
      <c r="P763" s="221" t="s">
        <v>635</v>
      </c>
      <c r="Q763" s="221" t="s">
        <v>625</v>
      </c>
      <c r="R763" s="221" t="s">
        <v>1662</v>
      </c>
      <c r="S763" s="221" t="s">
        <v>2094</v>
      </c>
      <c r="T763" s="221">
        <v>0.73089999999999999</v>
      </c>
      <c r="U763" s="221">
        <v>80946941</v>
      </c>
      <c r="V763" s="290">
        <v>15000000000000</v>
      </c>
      <c r="W763" s="221">
        <v>0</v>
      </c>
      <c r="X763" s="221">
        <v>8.9899999999999994E-2</v>
      </c>
      <c r="Y763" s="221" t="s">
        <v>626</v>
      </c>
      <c r="Z763" s="221" t="s">
        <v>626</v>
      </c>
    </row>
    <row r="764" spans="1:26" x14ac:dyDescent="0.25">
      <c r="A764" s="221" t="s">
        <v>1635</v>
      </c>
      <c r="B764" s="221" t="s">
        <v>1402</v>
      </c>
      <c r="C764" s="221">
        <v>891.56989999999996</v>
      </c>
      <c r="D764" s="221">
        <v>-3.0922999999999998</v>
      </c>
      <c r="E764" s="221" t="s">
        <v>620</v>
      </c>
      <c r="F764" s="221">
        <v>2.6053000000000002</v>
      </c>
      <c r="G764" s="221">
        <v>16.646899999999999</v>
      </c>
      <c r="H764" s="221">
        <v>-5.5761000000000003</v>
      </c>
      <c r="I764" s="221">
        <v>-15.9064</v>
      </c>
      <c r="J764" s="221">
        <v>-16.008600000000001</v>
      </c>
      <c r="K764" s="290">
        <v>178000000000</v>
      </c>
      <c r="L764" s="221" t="s">
        <v>621</v>
      </c>
      <c r="M764" s="221">
        <v>0</v>
      </c>
      <c r="N764" s="221">
        <v>0</v>
      </c>
      <c r="O764" s="221" t="s">
        <v>624</v>
      </c>
      <c r="P764" s="221" t="s">
        <v>626</v>
      </c>
      <c r="Q764" s="221" t="s">
        <v>626</v>
      </c>
      <c r="R764" s="221" t="s">
        <v>1679</v>
      </c>
      <c r="S764" s="221" t="s">
        <v>1663</v>
      </c>
      <c r="T764" s="221">
        <v>2.6053000000000002</v>
      </c>
      <c r="U764" s="290">
        <v>205000000</v>
      </c>
      <c r="V764" s="290">
        <v>15000000000000</v>
      </c>
      <c r="W764" s="221">
        <v>0</v>
      </c>
      <c r="X764" s="221">
        <v>-1.3169</v>
      </c>
      <c r="Y764" s="221" t="s">
        <v>626</v>
      </c>
      <c r="Z764" s="221" t="s">
        <v>626</v>
      </c>
    </row>
    <row r="765" spans="1:26" x14ac:dyDescent="0.25">
      <c r="A765" s="221" t="s">
        <v>789</v>
      </c>
      <c r="B765" s="221" t="s">
        <v>1402</v>
      </c>
      <c r="C765" s="221">
        <v>955.08900000000006</v>
      </c>
      <c r="D765" s="221">
        <v>0</v>
      </c>
      <c r="E765" s="221" t="s">
        <v>620</v>
      </c>
      <c r="F765" s="221">
        <v>1.22</v>
      </c>
      <c r="G765" s="221">
        <v>0</v>
      </c>
      <c r="H765" s="221">
        <v>0</v>
      </c>
      <c r="I765" s="221">
        <v>0</v>
      </c>
      <c r="J765" s="221">
        <v>-0.03</v>
      </c>
      <c r="K765" s="290">
        <v>46800000000</v>
      </c>
      <c r="L765" s="221" t="s">
        <v>617</v>
      </c>
      <c r="M765" s="221">
        <v>0</v>
      </c>
      <c r="N765" s="221">
        <v>0</v>
      </c>
      <c r="O765" s="221" t="s">
        <v>624</v>
      </c>
      <c r="P765" s="221" t="s">
        <v>626</v>
      </c>
      <c r="Q765" s="221" t="s">
        <v>626</v>
      </c>
      <c r="R765" s="221" t="s">
        <v>1665</v>
      </c>
      <c r="S765" s="221" t="s">
        <v>2094</v>
      </c>
      <c r="T765" s="221">
        <v>0</v>
      </c>
      <c r="U765" s="221">
        <v>49556220</v>
      </c>
      <c r="V765" s="290">
        <v>15000000000000</v>
      </c>
      <c r="W765" s="221">
        <v>0</v>
      </c>
      <c r="X765" s="221">
        <v>0</v>
      </c>
      <c r="Y765" s="221" t="s">
        <v>626</v>
      </c>
      <c r="Z765" s="221" t="s">
        <v>626</v>
      </c>
    </row>
    <row r="766" spans="1:26" x14ac:dyDescent="0.25">
      <c r="A766" s="221" t="s">
        <v>2415</v>
      </c>
      <c r="B766" s="221" t="s">
        <v>1402</v>
      </c>
      <c r="C766" s="221">
        <v>1095.25</v>
      </c>
      <c r="D766" s="221">
        <v>-0.48680000000000001</v>
      </c>
      <c r="E766" s="221" t="s">
        <v>620</v>
      </c>
      <c r="F766" s="221">
        <v>1.2161</v>
      </c>
      <c r="G766" s="221">
        <v>5.3029999999999999</v>
      </c>
      <c r="H766" s="221">
        <v>0.15659999999999999</v>
      </c>
      <c r="I766" s="221">
        <v>-1.4645999999999999</v>
      </c>
      <c r="J766" s="221">
        <v>-3.1699999999999999E-2</v>
      </c>
      <c r="K766" s="221">
        <v>0</v>
      </c>
      <c r="L766" s="221" t="s">
        <v>621</v>
      </c>
      <c r="M766" s="221">
        <v>2.2000000000000002</v>
      </c>
      <c r="N766" s="221">
        <v>21.4832</v>
      </c>
      <c r="O766" s="221" t="s">
        <v>624</v>
      </c>
      <c r="P766" s="221" t="s">
        <v>627</v>
      </c>
      <c r="Q766" s="221" t="s">
        <v>632</v>
      </c>
      <c r="R766" s="221" t="s">
        <v>1665</v>
      </c>
      <c r="S766" s="221" t="s">
        <v>2094</v>
      </c>
      <c r="T766" s="221">
        <v>1.2161</v>
      </c>
      <c r="U766" s="221">
        <v>0</v>
      </c>
      <c r="V766" s="290">
        <v>15000000000000</v>
      </c>
      <c r="W766" s="221">
        <v>0</v>
      </c>
      <c r="X766" s="221">
        <v>-0.50280000000000002</v>
      </c>
      <c r="Y766" s="221" t="s">
        <v>627</v>
      </c>
      <c r="Z766" s="221" t="s">
        <v>632</v>
      </c>
    </row>
    <row r="767" spans="1:26" x14ac:dyDescent="0.25">
      <c r="A767" s="221" t="s">
        <v>790</v>
      </c>
      <c r="B767" s="221" t="s">
        <v>1402</v>
      </c>
      <c r="C767" s="221">
        <v>1651.3710000000001</v>
      </c>
      <c r="D767" s="221">
        <v>-0.63239999999999996</v>
      </c>
      <c r="E767" s="221" t="s">
        <v>620</v>
      </c>
      <c r="F767" s="221">
        <v>0.63849999999999996</v>
      </c>
      <c r="G767" s="221">
        <v>5.2948000000000004</v>
      </c>
      <c r="H767" s="221">
        <v>2.3159000000000001</v>
      </c>
      <c r="I767" s="221">
        <v>-4.3193000000000001</v>
      </c>
      <c r="J767" s="221">
        <v>8.9361999999999995</v>
      </c>
      <c r="K767" s="290">
        <v>9060000000</v>
      </c>
      <c r="L767" s="221" t="s">
        <v>621</v>
      </c>
      <c r="M767" s="221">
        <v>40.917099999999998</v>
      </c>
      <c r="N767" s="221">
        <v>69.776399999999995</v>
      </c>
      <c r="O767" s="221" t="s">
        <v>618</v>
      </c>
      <c r="P767" s="221" t="s">
        <v>2012</v>
      </c>
      <c r="Q767" s="221" t="s">
        <v>2012</v>
      </c>
      <c r="R767" s="221" t="s">
        <v>1665</v>
      </c>
      <c r="S767" s="221" t="s">
        <v>1664</v>
      </c>
      <c r="T767" s="221">
        <v>0.63849999999999996</v>
      </c>
      <c r="U767" s="221">
        <v>5518983</v>
      </c>
      <c r="V767" s="290">
        <v>15000000000000</v>
      </c>
      <c r="W767" s="221">
        <v>0</v>
      </c>
      <c r="X767" s="221">
        <v>-0.45800000000000002</v>
      </c>
      <c r="Y767" s="221" t="s">
        <v>2012</v>
      </c>
      <c r="Z767" s="221" t="s">
        <v>2012</v>
      </c>
    </row>
    <row r="768" spans="1:26" x14ac:dyDescent="0.25">
      <c r="A768" s="221" t="s">
        <v>2072</v>
      </c>
      <c r="B768" s="221" t="s">
        <v>1402</v>
      </c>
      <c r="C768" s="221">
        <v>999.17200000000003</v>
      </c>
      <c r="D768" s="221">
        <v>0</v>
      </c>
      <c r="E768" s="221" t="s">
        <v>620</v>
      </c>
      <c r="F768" s="221">
        <v>0</v>
      </c>
      <c r="G768" s="221">
        <v>0</v>
      </c>
      <c r="H768" s="221">
        <v>0</v>
      </c>
      <c r="I768" s="221">
        <v>0</v>
      </c>
      <c r="J768" s="221">
        <v>0</v>
      </c>
      <c r="K768" s="290">
        <v>43700000000</v>
      </c>
      <c r="L768" s="221" t="s">
        <v>621</v>
      </c>
      <c r="M768" s="221">
        <v>0</v>
      </c>
      <c r="N768" s="221">
        <v>0</v>
      </c>
      <c r="O768" s="221" t="s">
        <v>618</v>
      </c>
      <c r="P768" s="221" t="s">
        <v>626</v>
      </c>
      <c r="Q768" s="221" t="s">
        <v>626</v>
      </c>
      <c r="R768" s="221" t="s">
        <v>1669</v>
      </c>
      <c r="S768" s="221" t="s">
        <v>1673</v>
      </c>
      <c r="T768" s="221">
        <v>0</v>
      </c>
      <c r="U768" s="221">
        <v>44000000</v>
      </c>
      <c r="V768" s="290">
        <v>15000000000000</v>
      </c>
      <c r="W768" s="221">
        <v>0</v>
      </c>
      <c r="X768" s="221">
        <v>0</v>
      </c>
      <c r="Y768" s="221" t="s">
        <v>626</v>
      </c>
      <c r="Z768" s="221" t="s">
        <v>626</v>
      </c>
    </row>
    <row r="769" spans="1:26" x14ac:dyDescent="0.25">
      <c r="A769" s="221" t="s">
        <v>1475</v>
      </c>
      <c r="B769" s="221" t="s">
        <v>1402</v>
      </c>
      <c r="C769" s="221">
        <v>1021.765</v>
      </c>
      <c r="D769" s="221">
        <v>0</v>
      </c>
      <c r="E769" s="221" t="s">
        <v>620</v>
      </c>
      <c r="F769" s="221">
        <v>1.1000000000000001</v>
      </c>
      <c r="G769" s="221">
        <v>0</v>
      </c>
      <c r="H769" s="221">
        <v>0</v>
      </c>
      <c r="I769" s="221">
        <v>0</v>
      </c>
      <c r="J769" s="221">
        <v>7.54</v>
      </c>
      <c r="K769" s="290">
        <v>56000000000</v>
      </c>
      <c r="L769" s="221" t="s">
        <v>621</v>
      </c>
      <c r="M769" s="221">
        <v>0</v>
      </c>
      <c r="N769" s="221">
        <v>0</v>
      </c>
      <c r="O769" s="221" t="s">
        <v>618</v>
      </c>
      <c r="P769" s="221" t="s">
        <v>626</v>
      </c>
      <c r="Q769" s="221" t="s">
        <v>626</v>
      </c>
      <c r="R769" s="221" t="s">
        <v>1669</v>
      </c>
      <c r="S769" s="221" t="s">
        <v>1663</v>
      </c>
      <c r="T769" s="221">
        <v>0</v>
      </c>
      <c r="U769" s="221">
        <v>55413846</v>
      </c>
      <c r="V769" s="290">
        <v>15000000000000</v>
      </c>
      <c r="W769" s="221">
        <v>0</v>
      </c>
      <c r="X769" s="221">
        <v>0</v>
      </c>
      <c r="Y769" s="221" t="s">
        <v>626</v>
      </c>
      <c r="Z769" s="221" t="s">
        <v>626</v>
      </c>
    </row>
    <row r="770" spans="1:26" x14ac:dyDescent="0.25">
      <c r="A770" s="221" t="s">
        <v>1336</v>
      </c>
      <c r="B770" s="221" t="s">
        <v>1402</v>
      </c>
      <c r="C770" s="221">
        <v>783.57399999999996</v>
      </c>
      <c r="D770" s="221">
        <v>0</v>
      </c>
      <c r="E770" s="221" t="s">
        <v>620</v>
      </c>
      <c r="F770" s="221">
        <v>1.1599999999999999</v>
      </c>
      <c r="G770" s="221">
        <v>0</v>
      </c>
      <c r="H770" s="221">
        <v>0</v>
      </c>
      <c r="I770" s="221">
        <v>0</v>
      </c>
      <c r="J770" s="221">
        <v>2.4700000000000002</v>
      </c>
      <c r="K770" s="290">
        <v>133000000000</v>
      </c>
      <c r="L770" s="221" t="s">
        <v>621</v>
      </c>
      <c r="M770" s="221">
        <v>0</v>
      </c>
      <c r="N770" s="221">
        <v>0</v>
      </c>
      <c r="O770" s="221" t="s">
        <v>624</v>
      </c>
      <c r="P770" s="221" t="s">
        <v>626</v>
      </c>
      <c r="Q770" s="221" t="s">
        <v>626</v>
      </c>
      <c r="R770" s="221" t="s">
        <v>1669</v>
      </c>
      <c r="S770" s="221" t="s">
        <v>2094</v>
      </c>
      <c r="T770" s="221">
        <v>0</v>
      </c>
      <c r="U770" s="290">
        <v>172000000</v>
      </c>
      <c r="V770" s="290">
        <v>15000000000000</v>
      </c>
      <c r="W770" s="221">
        <v>0</v>
      </c>
      <c r="X770" s="221">
        <v>0</v>
      </c>
      <c r="Y770" s="221" t="s">
        <v>626</v>
      </c>
      <c r="Z770" s="221" t="s">
        <v>626</v>
      </c>
    </row>
    <row r="771" spans="1:26" x14ac:dyDescent="0.25">
      <c r="A771" s="221" t="s">
        <v>1516</v>
      </c>
      <c r="B771" s="221" t="s">
        <v>1402</v>
      </c>
      <c r="C771" s="221">
        <v>933.59</v>
      </c>
      <c r="D771" s="221">
        <v>0</v>
      </c>
      <c r="E771" s="221" t="s">
        <v>620</v>
      </c>
      <c r="F771" s="221">
        <v>0.79</v>
      </c>
      <c r="G771" s="221">
        <v>0</v>
      </c>
      <c r="H771" s="221">
        <v>0</v>
      </c>
      <c r="I771" s="221">
        <v>0</v>
      </c>
      <c r="J771" s="221">
        <v>9.65</v>
      </c>
      <c r="K771" s="290">
        <v>197000000000</v>
      </c>
      <c r="L771" s="221" t="s">
        <v>621</v>
      </c>
      <c r="M771" s="221">
        <v>0</v>
      </c>
      <c r="N771" s="221">
        <v>0</v>
      </c>
      <c r="O771" s="221" t="s">
        <v>624</v>
      </c>
      <c r="P771" s="221" t="s">
        <v>626</v>
      </c>
      <c r="Q771" s="221" t="s">
        <v>626</v>
      </c>
      <c r="R771" s="221" t="s">
        <v>1669</v>
      </c>
      <c r="S771" s="221" t="s">
        <v>1663</v>
      </c>
      <c r="T771" s="221">
        <v>0</v>
      </c>
      <c r="U771" s="290">
        <v>208000000</v>
      </c>
      <c r="V771" s="290">
        <v>15000000000000</v>
      </c>
      <c r="W771" s="221">
        <v>0</v>
      </c>
      <c r="X771" s="221">
        <v>0</v>
      </c>
      <c r="Y771" s="221" t="s">
        <v>626</v>
      </c>
      <c r="Z771" s="221" t="s">
        <v>626</v>
      </c>
    </row>
    <row r="772" spans="1:26" x14ac:dyDescent="0.25">
      <c r="A772" s="221" t="s">
        <v>1517</v>
      </c>
      <c r="B772" s="221" t="s">
        <v>1402</v>
      </c>
      <c r="C772" s="221">
        <v>868.82600000000002</v>
      </c>
      <c r="D772" s="221">
        <v>0</v>
      </c>
      <c r="E772" s="221" t="s">
        <v>620</v>
      </c>
      <c r="F772" s="221">
        <v>-1.35</v>
      </c>
      <c r="G772" s="221">
        <v>0</v>
      </c>
      <c r="H772" s="221">
        <v>0</v>
      </c>
      <c r="I772" s="221">
        <v>0</v>
      </c>
      <c r="J772" s="221">
        <v>1.52</v>
      </c>
      <c r="K772" s="290">
        <v>278000000000</v>
      </c>
      <c r="L772" s="221" t="s">
        <v>621</v>
      </c>
      <c r="M772" s="221">
        <v>0</v>
      </c>
      <c r="N772" s="221">
        <v>0</v>
      </c>
      <c r="O772" s="221" t="s">
        <v>624</v>
      </c>
      <c r="P772" s="221" t="s">
        <v>626</v>
      </c>
      <c r="Q772" s="221" t="s">
        <v>626</v>
      </c>
      <c r="R772" s="221" t="s">
        <v>1669</v>
      </c>
      <c r="S772" s="221" t="s">
        <v>2094</v>
      </c>
      <c r="T772" s="221">
        <v>0</v>
      </c>
      <c r="U772" s="290">
        <v>315000000</v>
      </c>
      <c r="V772" s="290">
        <v>15000000000000</v>
      </c>
      <c r="W772" s="221">
        <v>0</v>
      </c>
      <c r="X772" s="221">
        <v>0</v>
      </c>
      <c r="Y772" s="221" t="s">
        <v>626</v>
      </c>
      <c r="Z772" s="221" t="s">
        <v>626</v>
      </c>
    </row>
    <row r="773" spans="1:26" x14ac:dyDescent="0.25">
      <c r="A773" s="221" t="s">
        <v>1518</v>
      </c>
      <c r="B773" s="221" t="s">
        <v>1402</v>
      </c>
      <c r="C773" s="221">
        <v>1016.984</v>
      </c>
      <c r="D773" s="221">
        <v>0</v>
      </c>
      <c r="E773" s="221" t="s">
        <v>620</v>
      </c>
      <c r="F773" s="221">
        <v>0.18</v>
      </c>
      <c r="G773" s="221">
        <v>0</v>
      </c>
      <c r="H773" s="221">
        <v>0</v>
      </c>
      <c r="I773" s="221">
        <v>0</v>
      </c>
      <c r="J773" s="221">
        <v>7.27</v>
      </c>
      <c r="K773" s="290">
        <v>175000000000</v>
      </c>
      <c r="L773" s="221" t="s">
        <v>621</v>
      </c>
      <c r="M773" s="221">
        <v>0</v>
      </c>
      <c r="N773" s="221">
        <v>0</v>
      </c>
      <c r="O773" s="221" t="s">
        <v>624</v>
      </c>
      <c r="P773" s="221" t="s">
        <v>626</v>
      </c>
      <c r="Q773" s="221" t="s">
        <v>626</v>
      </c>
      <c r="R773" s="221" t="s">
        <v>1669</v>
      </c>
      <c r="S773" s="221" t="s">
        <v>1663</v>
      </c>
      <c r="T773" s="221">
        <v>0</v>
      </c>
      <c r="U773" s="290">
        <v>172000000</v>
      </c>
      <c r="V773" s="290">
        <v>15000000000000</v>
      </c>
      <c r="W773" s="221">
        <v>0</v>
      </c>
      <c r="X773" s="221">
        <v>0</v>
      </c>
      <c r="Y773" s="221" t="s">
        <v>626</v>
      </c>
      <c r="Z773" s="221" t="s">
        <v>626</v>
      </c>
    </row>
    <row r="774" spans="1:26" x14ac:dyDescent="0.25">
      <c r="A774" s="221" t="s">
        <v>2073</v>
      </c>
      <c r="B774" s="221" t="s">
        <v>1402</v>
      </c>
      <c r="C774" s="221">
        <v>1043.1859999999999</v>
      </c>
      <c r="D774" s="221">
        <v>0</v>
      </c>
      <c r="E774" s="221" t="s">
        <v>620</v>
      </c>
      <c r="F774" s="221">
        <v>0</v>
      </c>
      <c r="G774" s="221">
        <v>0</v>
      </c>
      <c r="H774" s="221">
        <v>0</v>
      </c>
      <c r="I774" s="221">
        <v>0</v>
      </c>
      <c r="J774" s="221">
        <v>0</v>
      </c>
      <c r="K774" s="290">
        <v>284000000000</v>
      </c>
      <c r="L774" s="221" t="s">
        <v>621</v>
      </c>
      <c r="M774" s="221">
        <v>0</v>
      </c>
      <c r="N774" s="221">
        <v>0</v>
      </c>
      <c r="O774" s="221" t="s">
        <v>624</v>
      </c>
      <c r="P774" s="221" t="s">
        <v>626</v>
      </c>
      <c r="Q774" s="221" t="s">
        <v>626</v>
      </c>
      <c r="R774" s="221" t="s">
        <v>1669</v>
      </c>
      <c r="S774" s="221" t="s">
        <v>1673</v>
      </c>
      <c r="T774" s="221">
        <v>0</v>
      </c>
      <c r="U774" s="290">
        <v>273000000</v>
      </c>
      <c r="V774" s="290">
        <v>15000000000000</v>
      </c>
      <c r="W774" s="221">
        <v>0</v>
      </c>
      <c r="X774" s="221">
        <v>0</v>
      </c>
      <c r="Y774" s="221" t="s">
        <v>626</v>
      </c>
      <c r="Z774" s="221" t="s">
        <v>626</v>
      </c>
    </row>
    <row r="775" spans="1:26" x14ac:dyDescent="0.25">
      <c r="A775" s="221" t="s">
        <v>791</v>
      </c>
      <c r="B775" s="221" t="s">
        <v>1402</v>
      </c>
      <c r="C775" s="221">
        <v>954.24630000000002</v>
      </c>
      <c r="D775" s="221">
        <v>0</v>
      </c>
      <c r="E775" s="221" t="s">
        <v>620</v>
      </c>
      <c r="F775" s="221">
        <v>0.5</v>
      </c>
      <c r="G775" s="221">
        <v>0</v>
      </c>
      <c r="H775" s="221">
        <v>0</v>
      </c>
      <c r="I775" s="221">
        <v>0</v>
      </c>
      <c r="J775" s="221">
        <v>-7.0000000000000007E-2</v>
      </c>
      <c r="K775" s="290">
        <v>98400000000</v>
      </c>
      <c r="L775" s="221" t="s">
        <v>621</v>
      </c>
      <c r="M775" s="221">
        <v>0</v>
      </c>
      <c r="N775" s="221">
        <v>0</v>
      </c>
      <c r="O775" s="221" t="s">
        <v>624</v>
      </c>
      <c r="P775" s="221" t="s">
        <v>626</v>
      </c>
      <c r="Q775" s="221" t="s">
        <v>626</v>
      </c>
      <c r="R775" s="221" t="s">
        <v>1669</v>
      </c>
      <c r="S775" s="221" t="s">
        <v>2092</v>
      </c>
      <c r="T775" s="221">
        <v>0</v>
      </c>
      <c r="U775" s="290">
        <v>104000000</v>
      </c>
      <c r="V775" s="290">
        <v>15000000000000</v>
      </c>
      <c r="W775" s="221">
        <v>0</v>
      </c>
      <c r="X775" s="221">
        <v>0</v>
      </c>
      <c r="Y775" s="221" t="s">
        <v>626</v>
      </c>
      <c r="Z775" s="221" t="s">
        <v>626</v>
      </c>
    </row>
    <row r="776" spans="1:26" x14ac:dyDescent="0.25">
      <c r="A776" s="221" t="s">
        <v>1611</v>
      </c>
      <c r="B776" s="221" t="s">
        <v>1402</v>
      </c>
      <c r="C776" s="221">
        <v>1010.042</v>
      </c>
      <c r="D776" s="221">
        <v>0</v>
      </c>
      <c r="E776" s="221" t="s">
        <v>620</v>
      </c>
      <c r="F776" s="221">
        <v>0.72</v>
      </c>
      <c r="G776" s="221">
        <v>0</v>
      </c>
      <c r="H776" s="221">
        <v>0</v>
      </c>
      <c r="I776" s="221">
        <v>0</v>
      </c>
      <c r="J776" s="221">
        <v>2.8</v>
      </c>
      <c r="K776" s="290">
        <v>120000000000</v>
      </c>
      <c r="L776" s="221" t="s">
        <v>621</v>
      </c>
      <c r="M776" s="221">
        <v>0</v>
      </c>
      <c r="N776" s="221">
        <v>0</v>
      </c>
      <c r="O776" s="221" t="s">
        <v>624</v>
      </c>
      <c r="P776" s="221" t="s">
        <v>626</v>
      </c>
      <c r="Q776" s="221" t="s">
        <v>626</v>
      </c>
      <c r="R776" s="221" t="s">
        <v>1669</v>
      </c>
      <c r="S776" s="221" t="s">
        <v>1663</v>
      </c>
      <c r="T776" s="221">
        <v>0</v>
      </c>
      <c r="U776" s="290">
        <v>119000000</v>
      </c>
      <c r="V776" s="290">
        <v>15000000000000</v>
      </c>
      <c r="W776" s="221">
        <v>0</v>
      </c>
      <c r="X776" s="221">
        <v>0</v>
      </c>
      <c r="Y776" s="221" t="s">
        <v>626</v>
      </c>
      <c r="Z776" s="221" t="s">
        <v>626</v>
      </c>
    </row>
    <row r="777" spans="1:26" x14ac:dyDescent="0.25">
      <c r="A777" s="221" t="s">
        <v>1729</v>
      </c>
      <c r="B777" s="221" t="s">
        <v>1402</v>
      </c>
      <c r="C777" s="221">
        <v>948.29600000000005</v>
      </c>
      <c r="D777" s="221">
        <v>0</v>
      </c>
      <c r="E777" s="221" t="s">
        <v>620</v>
      </c>
      <c r="F777" s="221">
        <v>-7.34</v>
      </c>
      <c r="G777" s="221">
        <v>0</v>
      </c>
      <c r="H777" s="221">
        <v>0</v>
      </c>
      <c r="I777" s="221">
        <v>0</v>
      </c>
      <c r="J777" s="221">
        <v>-5.95</v>
      </c>
      <c r="K777" s="290">
        <v>354000000000</v>
      </c>
      <c r="L777" s="221" t="s">
        <v>621</v>
      </c>
      <c r="M777" s="221">
        <v>0</v>
      </c>
      <c r="N777" s="221">
        <v>0</v>
      </c>
      <c r="O777" s="221" t="s">
        <v>624</v>
      </c>
      <c r="P777" s="221" t="s">
        <v>626</v>
      </c>
      <c r="Q777" s="221" t="s">
        <v>626</v>
      </c>
      <c r="R777" s="221" t="s">
        <v>1669</v>
      </c>
      <c r="S777" s="221" t="s">
        <v>2094</v>
      </c>
      <c r="T777" s="221">
        <v>0</v>
      </c>
      <c r="U777" s="290">
        <v>346000000</v>
      </c>
      <c r="V777" s="290">
        <v>15000000000000</v>
      </c>
      <c r="W777" s="221">
        <v>0</v>
      </c>
      <c r="X777" s="221">
        <v>0</v>
      </c>
      <c r="Y777" s="221" t="s">
        <v>626</v>
      </c>
      <c r="Z777" s="221" t="s">
        <v>626</v>
      </c>
    </row>
    <row r="778" spans="1:26" x14ac:dyDescent="0.25">
      <c r="A778" s="221" t="s">
        <v>1772</v>
      </c>
      <c r="B778" s="221" t="s">
        <v>1402</v>
      </c>
      <c r="C778" s="221">
        <v>1020.05</v>
      </c>
      <c r="D778" s="221">
        <v>0</v>
      </c>
      <c r="E778" s="221" t="s">
        <v>620</v>
      </c>
      <c r="F778" s="221">
        <v>0.86</v>
      </c>
      <c r="G778" s="221">
        <v>0</v>
      </c>
      <c r="H778" s="221">
        <v>0</v>
      </c>
      <c r="I778" s="221">
        <v>0</v>
      </c>
      <c r="J778" s="221">
        <v>2.63</v>
      </c>
      <c r="K778" s="290">
        <v>161000000000</v>
      </c>
      <c r="L778" s="221" t="s">
        <v>621</v>
      </c>
      <c r="M778" s="221">
        <v>0</v>
      </c>
      <c r="N778" s="221">
        <v>0</v>
      </c>
      <c r="O778" s="221" t="s">
        <v>624</v>
      </c>
      <c r="P778" s="221" t="s">
        <v>626</v>
      </c>
      <c r="Q778" s="221" t="s">
        <v>626</v>
      </c>
      <c r="R778" s="221" t="s">
        <v>1669</v>
      </c>
      <c r="S778" s="221" t="s">
        <v>2094</v>
      </c>
      <c r="T778" s="221">
        <v>0</v>
      </c>
      <c r="U778" s="290">
        <v>159000000</v>
      </c>
      <c r="V778" s="290">
        <v>15000000000000</v>
      </c>
      <c r="W778" s="221">
        <v>0</v>
      </c>
      <c r="X778" s="221">
        <v>0</v>
      </c>
      <c r="Y778" s="221" t="s">
        <v>626</v>
      </c>
      <c r="Z778" s="221" t="s">
        <v>626</v>
      </c>
    </row>
    <row r="779" spans="1:26" x14ac:dyDescent="0.25">
      <c r="A779" s="221" t="s">
        <v>1592</v>
      </c>
      <c r="B779" s="221" t="s">
        <v>1402</v>
      </c>
      <c r="C779" s="221">
        <v>988.07899999999995</v>
      </c>
      <c r="D779" s="221">
        <v>0</v>
      </c>
      <c r="E779" s="221" t="s">
        <v>620</v>
      </c>
      <c r="F779" s="221">
        <v>0.7</v>
      </c>
      <c r="G779" s="221">
        <v>0</v>
      </c>
      <c r="H779" s="221">
        <v>0</v>
      </c>
      <c r="I779" s="221">
        <v>0</v>
      </c>
      <c r="J779" s="221">
        <v>8.07</v>
      </c>
      <c r="K779" s="290">
        <v>75500000000</v>
      </c>
      <c r="L779" s="221" t="s">
        <v>621</v>
      </c>
      <c r="M779" s="221">
        <v>0</v>
      </c>
      <c r="N779" s="221">
        <v>0</v>
      </c>
      <c r="O779" s="221" t="s">
        <v>624</v>
      </c>
      <c r="P779" s="221" t="s">
        <v>626</v>
      </c>
      <c r="Q779" s="221" t="s">
        <v>626</v>
      </c>
      <c r="R779" s="221" t="s">
        <v>1669</v>
      </c>
      <c r="S779" s="221" t="s">
        <v>2094</v>
      </c>
      <c r="T779" s="221">
        <v>0</v>
      </c>
      <c r="U779" s="221">
        <v>76972022</v>
      </c>
      <c r="V779" s="290">
        <v>15000000000000</v>
      </c>
      <c r="W779" s="221">
        <v>0</v>
      </c>
      <c r="X779" s="221">
        <v>0</v>
      </c>
      <c r="Y779" s="221" t="s">
        <v>626</v>
      </c>
      <c r="Z779" s="221" t="s">
        <v>626</v>
      </c>
    </row>
    <row r="780" spans="1:26" x14ac:dyDescent="0.25">
      <c r="A780" s="221" t="s">
        <v>1612</v>
      </c>
      <c r="B780" s="221" t="s">
        <v>1402</v>
      </c>
      <c r="C780" s="221">
        <v>1056.4849999999999</v>
      </c>
      <c r="D780" s="221">
        <v>0</v>
      </c>
      <c r="E780" s="221" t="s">
        <v>620</v>
      </c>
      <c r="F780" s="221">
        <v>1.08</v>
      </c>
      <c r="G780" s="221">
        <v>0</v>
      </c>
      <c r="H780" s="221">
        <v>0</v>
      </c>
      <c r="I780" s="221">
        <v>0</v>
      </c>
      <c r="J780" s="221">
        <v>11</v>
      </c>
      <c r="K780" s="290">
        <v>187000000000</v>
      </c>
      <c r="L780" s="221" t="s">
        <v>621</v>
      </c>
      <c r="M780" s="221">
        <v>0</v>
      </c>
      <c r="N780" s="221">
        <v>0</v>
      </c>
      <c r="O780" s="221" t="s">
        <v>624</v>
      </c>
      <c r="P780" s="221" t="s">
        <v>626</v>
      </c>
      <c r="Q780" s="221" t="s">
        <v>626</v>
      </c>
      <c r="R780" s="221" t="s">
        <v>1669</v>
      </c>
      <c r="S780" s="221" t="s">
        <v>1663</v>
      </c>
      <c r="T780" s="221">
        <v>0</v>
      </c>
      <c r="U780" s="290">
        <v>179000000</v>
      </c>
      <c r="V780" s="290">
        <v>15000000000000</v>
      </c>
      <c r="W780" s="221">
        <v>0</v>
      </c>
      <c r="X780" s="221">
        <v>0</v>
      </c>
      <c r="Y780" s="221" t="s">
        <v>626</v>
      </c>
      <c r="Z780" s="221" t="s">
        <v>626</v>
      </c>
    </row>
    <row r="781" spans="1:26" x14ac:dyDescent="0.25">
      <c r="A781" s="221" t="s">
        <v>1831</v>
      </c>
      <c r="B781" s="221" t="s">
        <v>1402</v>
      </c>
      <c r="C781" s="221">
        <v>1021.641</v>
      </c>
      <c r="D781" s="221">
        <v>0</v>
      </c>
      <c r="E781" s="221" t="s">
        <v>620</v>
      </c>
      <c r="F781" s="221">
        <v>8.18</v>
      </c>
      <c r="G781" s="221">
        <v>0</v>
      </c>
      <c r="H781" s="221">
        <v>0</v>
      </c>
      <c r="I781" s="221">
        <v>0</v>
      </c>
      <c r="J781" s="221">
        <v>8.69</v>
      </c>
      <c r="K781" s="290">
        <v>45400000000</v>
      </c>
      <c r="L781" s="221" t="s">
        <v>621</v>
      </c>
      <c r="M781" s="221">
        <v>0</v>
      </c>
      <c r="N781" s="221">
        <v>0</v>
      </c>
      <c r="O781" s="221" t="s">
        <v>624</v>
      </c>
      <c r="P781" s="221" t="s">
        <v>626</v>
      </c>
      <c r="Q781" s="221" t="s">
        <v>626</v>
      </c>
      <c r="R781" s="221" t="s">
        <v>1669</v>
      </c>
      <c r="S781" s="221" t="s">
        <v>1663</v>
      </c>
      <c r="T781" s="221">
        <v>0</v>
      </c>
      <c r="U781" s="221">
        <v>48080000</v>
      </c>
      <c r="V781" s="290">
        <v>15000000000000</v>
      </c>
      <c r="W781" s="221">
        <v>0</v>
      </c>
      <c r="X781" s="221">
        <v>0</v>
      </c>
      <c r="Y781" s="221" t="s">
        <v>626</v>
      </c>
      <c r="Z781" s="221" t="s">
        <v>626</v>
      </c>
    </row>
    <row r="782" spans="1:26" x14ac:dyDescent="0.25">
      <c r="A782" s="221" t="s">
        <v>792</v>
      </c>
      <c r="B782" s="221" t="s">
        <v>1402</v>
      </c>
      <c r="C782" s="221">
        <v>980.45429999999999</v>
      </c>
      <c r="D782" s="221">
        <v>0</v>
      </c>
      <c r="E782" s="221" t="s">
        <v>620</v>
      </c>
      <c r="F782" s="221">
        <v>0.64</v>
      </c>
      <c r="G782" s="221">
        <v>0</v>
      </c>
      <c r="H782" s="221">
        <v>0</v>
      </c>
      <c r="I782" s="221">
        <v>0</v>
      </c>
      <c r="J782" s="221">
        <v>-2.02</v>
      </c>
      <c r="K782" s="290">
        <v>85900000000</v>
      </c>
      <c r="L782" s="221" t="s">
        <v>621</v>
      </c>
      <c r="M782" s="221">
        <v>0</v>
      </c>
      <c r="N782" s="221">
        <v>0</v>
      </c>
      <c r="O782" s="221" t="s">
        <v>624</v>
      </c>
      <c r="P782" s="221" t="s">
        <v>626</v>
      </c>
      <c r="Q782" s="221" t="s">
        <v>626</v>
      </c>
      <c r="R782" s="221" t="s">
        <v>1669</v>
      </c>
      <c r="S782" s="221" t="s">
        <v>2092</v>
      </c>
      <c r="T782" s="221">
        <v>0</v>
      </c>
      <c r="U782" s="221">
        <v>88074503</v>
      </c>
      <c r="V782" s="290">
        <v>15000000000000</v>
      </c>
      <c r="W782" s="221">
        <v>0</v>
      </c>
      <c r="X782" s="221">
        <v>0</v>
      </c>
      <c r="Y782" s="221" t="s">
        <v>626</v>
      </c>
      <c r="Z782" s="221" t="s">
        <v>626</v>
      </c>
    </row>
    <row r="783" spans="1:26" x14ac:dyDescent="0.25">
      <c r="A783" s="221" t="s">
        <v>1702</v>
      </c>
      <c r="B783" s="221" t="s">
        <v>1402</v>
      </c>
      <c r="C783" s="221">
        <v>1018.06</v>
      </c>
      <c r="D783" s="221">
        <v>0</v>
      </c>
      <c r="E783" s="221" t="s">
        <v>620</v>
      </c>
      <c r="F783" s="221">
        <v>8.77</v>
      </c>
      <c r="G783" s="221">
        <v>0</v>
      </c>
      <c r="H783" s="221">
        <v>0</v>
      </c>
      <c r="I783" s="221">
        <v>0</v>
      </c>
      <c r="J783" s="221">
        <v>2.25</v>
      </c>
      <c r="K783" s="290">
        <v>90300000000</v>
      </c>
      <c r="L783" s="221" t="s">
        <v>621</v>
      </c>
      <c r="M783" s="221">
        <v>0</v>
      </c>
      <c r="N783" s="221">
        <v>0</v>
      </c>
      <c r="O783" s="221" t="s">
        <v>624</v>
      </c>
      <c r="P783" s="221" t="s">
        <v>626</v>
      </c>
      <c r="Q783" s="221" t="s">
        <v>626</v>
      </c>
      <c r="R783" s="221" t="s">
        <v>1669</v>
      </c>
      <c r="S783" s="221" t="s">
        <v>2094</v>
      </c>
      <c r="T783" s="221">
        <v>0</v>
      </c>
      <c r="U783" s="221">
        <v>96435000</v>
      </c>
      <c r="V783" s="290">
        <v>15000000000000</v>
      </c>
      <c r="W783" s="221">
        <v>0</v>
      </c>
      <c r="X783" s="221">
        <v>0</v>
      </c>
      <c r="Y783" s="221" t="s">
        <v>626</v>
      </c>
      <c r="Z783" s="221" t="s">
        <v>626</v>
      </c>
    </row>
    <row r="784" spans="1:26" x14ac:dyDescent="0.25">
      <c r="A784" s="221" t="s">
        <v>2023</v>
      </c>
      <c r="B784" s="221" t="s">
        <v>1402</v>
      </c>
      <c r="C784" s="221">
        <v>979.26679999999999</v>
      </c>
      <c r="D784" s="221">
        <v>0</v>
      </c>
      <c r="E784" s="221" t="s">
        <v>620</v>
      </c>
      <c r="F784" s="221">
        <v>0.7</v>
      </c>
      <c r="G784" s="221">
        <v>0</v>
      </c>
      <c r="H784" s="221">
        <v>0</v>
      </c>
      <c r="I784" s="221">
        <v>0</v>
      </c>
      <c r="J784" s="221">
        <v>4.66</v>
      </c>
      <c r="K784" s="290">
        <v>195000000000</v>
      </c>
      <c r="L784" s="221" t="s">
        <v>621</v>
      </c>
      <c r="M784" s="221">
        <v>0</v>
      </c>
      <c r="N784" s="221">
        <v>0</v>
      </c>
      <c r="O784" s="221" t="s">
        <v>624</v>
      </c>
      <c r="P784" s="221" t="s">
        <v>626</v>
      </c>
      <c r="Q784" s="221" t="s">
        <v>626</v>
      </c>
      <c r="R784" s="221" t="s">
        <v>1669</v>
      </c>
      <c r="S784" s="221" t="s">
        <v>1975</v>
      </c>
      <c r="T784" s="221">
        <v>0</v>
      </c>
      <c r="U784" s="290">
        <v>200000000</v>
      </c>
      <c r="V784" s="290">
        <v>15000000000000</v>
      </c>
      <c r="W784" s="221">
        <v>0</v>
      </c>
      <c r="X784" s="221">
        <v>0</v>
      </c>
      <c r="Y784" s="221" t="s">
        <v>626</v>
      </c>
      <c r="Z784" s="221" t="s">
        <v>626</v>
      </c>
    </row>
    <row r="785" spans="1:26" x14ac:dyDescent="0.25">
      <c r="A785" s="221" t="s">
        <v>1832</v>
      </c>
      <c r="B785" s="221" t="s">
        <v>1402</v>
      </c>
      <c r="C785" s="221">
        <v>1020.669</v>
      </c>
      <c r="D785" s="221">
        <v>0</v>
      </c>
      <c r="E785" s="221" t="s">
        <v>620</v>
      </c>
      <c r="F785" s="221">
        <v>0.55000000000000004</v>
      </c>
      <c r="G785" s="221">
        <v>0</v>
      </c>
      <c r="H785" s="221">
        <v>0</v>
      </c>
      <c r="I785" s="221">
        <v>0</v>
      </c>
      <c r="J785" s="221">
        <v>1.36</v>
      </c>
      <c r="K785" s="290">
        <v>161000000000</v>
      </c>
      <c r="L785" s="221" t="s">
        <v>621</v>
      </c>
      <c r="M785" s="221">
        <v>0</v>
      </c>
      <c r="N785" s="221">
        <v>0</v>
      </c>
      <c r="O785" s="221" t="s">
        <v>624</v>
      </c>
      <c r="P785" s="221" t="s">
        <v>626</v>
      </c>
      <c r="Q785" s="221" t="s">
        <v>626</v>
      </c>
      <c r="R785" s="221" t="s">
        <v>1669</v>
      </c>
      <c r="S785" s="221" t="s">
        <v>2094</v>
      </c>
      <c r="T785" s="221">
        <v>0</v>
      </c>
      <c r="U785" s="290">
        <v>159000000</v>
      </c>
      <c r="V785" s="290">
        <v>15000000000000</v>
      </c>
      <c r="W785" s="221">
        <v>0</v>
      </c>
      <c r="X785" s="221">
        <v>0</v>
      </c>
      <c r="Y785" s="221" t="s">
        <v>626</v>
      </c>
      <c r="Z785" s="221" t="s">
        <v>626</v>
      </c>
    </row>
    <row r="786" spans="1:26" x14ac:dyDescent="0.25">
      <c r="A786" s="221" t="s">
        <v>1730</v>
      </c>
      <c r="B786" s="221" t="s">
        <v>1402</v>
      </c>
      <c r="C786" s="221">
        <v>1029.03</v>
      </c>
      <c r="D786" s="221">
        <v>0</v>
      </c>
      <c r="E786" s="221" t="s">
        <v>620</v>
      </c>
      <c r="F786" s="221">
        <v>0.51</v>
      </c>
      <c r="G786" s="221">
        <v>0</v>
      </c>
      <c r="H786" s="221">
        <v>0</v>
      </c>
      <c r="I786" s="221">
        <v>0</v>
      </c>
      <c r="J786" s="221">
        <v>1.81</v>
      </c>
      <c r="K786" s="290">
        <v>33900000000</v>
      </c>
      <c r="L786" s="221" t="s">
        <v>621</v>
      </c>
      <c r="M786" s="221">
        <v>0</v>
      </c>
      <c r="N786" s="221">
        <v>0</v>
      </c>
      <c r="O786" s="221" t="s">
        <v>624</v>
      </c>
      <c r="P786" s="221" t="s">
        <v>626</v>
      </c>
      <c r="Q786" s="221" t="s">
        <v>626</v>
      </c>
      <c r="R786" s="221" t="s">
        <v>1669</v>
      </c>
      <c r="S786" s="221" t="s">
        <v>2094</v>
      </c>
      <c r="T786" s="221">
        <v>0</v>
      </c>
      <c r="U786" s="221">
        <v>33076504</v>
      </c>
      <c r="V786" s="290">
        <v>15000000000000</v>
      </c>
      <c r="W786" s="221">
        <v>0</v>
      </c>
      <c r="X786" s="221">
        <v>0</v>
      </c>
      <c r="Y786" s="221" t="s">
        <v>626</v>
      </c>
      <c r="Z786" s="221" t="s">
        <v>626</v>
      </c>
    </row>
    <row r="787" spans="1:26" x14ac:dyDescent="0.25">
      <c r="A787" s="221" t="s">
        <v>1833</v>
      </c>
      <c r="B787" s="221" t="s">
        <v>1402</v>
      </c>
      <c r="C787" s="221">
        <v>1019.418</v>
      </c>
      <c r="D787" s="221">
        <v>0</v>
      </c>
      <c r="E787" s="221" t="s">
        <v>620</v>
      </c>
      <c r="F787" s="221">
        <v>0.97</v>
      </c>
      <c r="G787" s="221">
        <v>0</v>
      </c>
      <c r="H787" s="221">
        <v>0</v>
      </c>
      <c r="I787" s="221">
        <v>0</v>
      </c>
      <c r="J787" s="221">
        <v>10.02</v>
      </c>
      <c r="K787" s="290">
        <v>13200000000</v>
      </c>
      <c r="L787" s="221" t="s">
        <v>621</v>
      </c>
      <c r="M787" s="221">
        <v>0</v>
      </c>
      <c r="N787" s="221">
        <v>0</v>
      </c>
      <c r="O787" s="221" t="s">
        <v>624</v>
      </c>
      <c r="P787" s="221" t="s">
        <v>626</v>
      </c>
      <c r="Q787" s="221" t="s">
        <v>626</v>
      </c>
      <c r="R787" s="221" t="s">
        <v>1669</v>
      </c>
      <c r="S787" s="221" t="s">
        <v>1699</v>
      </c>
      <c r="T787" s="221">
        <v>0</v>
      </c>
      <c r="U787" s="221">
        <v>12790746</v>
      </c>
      <c r="V787" s="290">
        <v>15000000000000</v>
      </c>
      <c r="W787" s="221">
        <v>0</v>
      </c>
      <c r="X787" s="221">
        <v>0</v>
      </c>
      <c r="Y787" s="221" t="s">
        <v>626</v>
      </c>
      <c r="Z787" s="221" t="s">
        <v>626</v>
      </c>
    </row>
    <row r="788" spans="1:26" x14ac:dyDescent="0.25">
      <c r="A788" s="221" t="s">
        <v>1859</v>
      </c>
      <c r="B788" s="221" t="s">
        <v>1402</v>
      </c>
      <c r="C788" s="221">
        <v>994.84699999999998</v>
      </c>
      <c r="D788" s="221">
        <v>0</v>
      </c>
      <c r="E788" s="221" t="s">
        <v>620</v>
      </c>
      <c r="F788" s="221">
        <v>1.01</v>
      </c>
      <c r="G788" s="221">
        <v>0</v>
      </c>
      <c r="H788" s="221">
        <v>0</v>
      </c>
      <c r="I788" s="221">
        <v>0</v>
      </c>
      <c r="J788" s="221">
        <v>3.13</v>
      </c>
      <c r="K788" s="290">
        <v>67600000000</v>
      </c>
      <c r="L788" s="221" t="s">
        <v>621</v>
      </c>
      <c r="M788" s="221">
        <v>0</v>
      </c>
      <c r="N788" s="221">
        <v>0</v>
      </c>
      <c r="O788" s="221" t="s">
        <v>624</v>
      </c>
      <c r="P788" s="221" t="s">
        <v>626</v>
      </c>
      <c r="Q788" s="221" t="s">
        <v>626</v>
      </c>
      <c r="R788" s="221" t="s">
        <v>1669</v>
      </c>
      <c r="S788" s="221" t="s">
        <v>2094</v>
      </c>
      <c r="T788" s="221">
        <v>0</v>
      </c>
      <c r="U788" s="221">
        <v>68597575</v>
      </c>
      <c r="V788" s="290">
        <v>15000000000000</v>
      </c>
      <c r="W788" s="221">
        <v>0</v>
      </c>
      <c r="X788" s="221">
        <v>0</v>
      </c>
      <c r="Y788" s="221" t="s">
        <v>626</v>
      </c>
      <c r="Z788" s="221" t="s">
        <v>626</v>
      </c>
    </row>
    <row r="789" spans="1:26" x14ac:dyDescent="0.25">
      <c r="A789" s="221" t="s">
        <v>2160</v>
      </c>
      <c r="B789" s="221" t="s">
        <v>1402</v>
      </c>
      <c r="C789" s="221">
        <v>1016.903</v>
      </c>
      <c r="D789" s="221">
        <v>0</v>
      </c>
      <c r="E789" s="221" t="s">
        <v>620</v>
      </c>
      <c r="F789" s="221">
        <v>1.07</v>
      </c>
      <c r="G789" s="221">
        <v>0</v>
      </c>
      <c r="H789" s="221">
        <v>0</v>
      </c>
      <c r="I789" s="221">
        <v>0</v>
      </c>
      <c r="J789" s="221">
        <v>3.17</v>
      </c>
      <c r="K789" s="290">
        <v>187000000000</v>
      </c>
      <c r="L789" s="221" t="s">
        <v>621</v>
      </c>
      <c r="M789" s="221">
        <v>0</v>
      </c>
      <c r="N789" s="221">
        <v>0</v>
      </c>
      <c r="O789" s="221" t="s">
        <v>624</v>
      </c>
      <c r="P789" s="221" t="s">
        <v>626</v>
      </c>
      <c r="Q789" s="221" t="s">
        <v>626</v>
      </c>
      <c r="R789" s="221" t="s">
        <v>1669</v>
      </c>
      <c r="S789" s="221" t="s">
        <v>2094</v>
      </c>
      <c r="T789" s="221">
        <v>0</v>
      </c>
      <c r="U789" s="290">
        <v>186000000</v>
      </c>
      <c r="V789" s="290">
        <v>15000000000000</v>
      </c>
      <c r="W789" s="221">
        <v>0</v>
      </c>
      <c r="X789" s="221">
        <v>0</v>
      </c>
      <c r="Y789" s="221" t="s">
        <v>626</v>
      </c>
      <c r="Z789" s="221" t="s">
        <v>626</v>
      </c>
    </row>
    <row r="790" spans="1:26" x14ac:dyDescent="0.25">
      <c r="A790" s="221" t="s">
        <v>1966</v>
      </c>
      <c r="B790" s="221" t="s">
        <v>1402</v>
      </c>
      <c r="C790" s="221">
        <v>821.06600000000003</v>
      </c>
      <c r="D790" s="221">
        <v>0</v>
      </c>
      <c r="E790" s="221" t="s">
        <v>620</v>
      </c>
      <c r="F790" s="221">
        <v>-19.63</v>
      </c>
      <c r="G790" s="221">
        <v>0</v>
      </c>
      <c r="H790" s="221">
        <v>0</v>
      </c>
      <c r="I790" s="221">
        <v>0</v>
      </c>
      <c r="J790" s="221">
        <v>-18.489999999999998</v>
      </c>
      <c r="K790" s="290">
        <v>25200000000</v>
      </c>
      <c r="L790" s="221" t="s">
        <v>621</v>
      </c>
      <c r="M790" s="221">
        <v>0</v>
      </c>
      <c r="N790" s="221">
        <v>0</v>
      </c>
      <c r="O790" s="221" t="s">
        <v>624</v>
      </c>
      <c r="P790" s="221" t="s">
        <v>626</v>
      </c>
      <c r="Q790" s="221" t="s">
        <v>626</v>
      </c>
      <c r="R790" s="221" t="s">
        <v>1669</v>
      </c>
      <c r="S790" s="221" t="s">
        <v>2094</v>
      </c>
      <c r="T790" s="221">
        <v>0</v>
      </c>
      <c r="U790" s="221">
        <v>24647554</v>
      </c>
      <c r="V790" s="290">
        <v>15000000000000</v>
      </c>
      <c r="W790" s="221">
        <v>0</v>
      </c>
      <c r="X790" s="221">
        <v>0</v>
      </c>
      <c r="Y790" s="221" t="s">
        <v>626</v>
      </c>
      <c r="Z790" s="221" t="s">
        <v>626</v>
      </c>
    </row>
    <row r="791" spans="1:26" x14ac:dyDescent="0.25">
      <c r="A791" s="221" t="s">
        <v>1967</v>
      </c>
      <c r="B791" s="221" t="s">
        <v>1402</v>
      </c>
      <c r="C791" s="221">
        <v>1005.523</v>
      </c>
      <c r="D791" s="221">
        <v>0</v>
      </c>
      <c r="E791" s="221" t="s">
        <v>620</v>
      </c>
      <c r="F791" s="221">
        <v>0.83</v>
      </c>
      <c r="G791" s="221">
        <v>0</v>
      </c>
      <c r="H791" s="221">
        <v>0</v>
      </c>
      <c r="I791" s="221">
        <v>0</v>
      </c>
      <c r="J791" s="221">
        <v>0.06</v>
      </c>
      <c r="K791" s="290">
        <v>76200000000</v>
      </c>
      <c r="L791" s="221" t="s">
        <v>621</v>
      </c>
      <c r="M791" s="221">
        <v>0</v>
      </c>
      <c r="N791" s="221">
        <v>0</v>
      </c>
      <c r="O791" s="221" t="s">
        <v>624</v>
      </c>
      <c r="P791" s="221" t="s">
        <v>626</v>
      </c>
      <c r="Q791" s="221" t="s">
        <v>626</v>
      </c>
      <c r="R791" s="221" t="s">
        <v>1669</v>
      </c>
      <c r="S791" s="221" t="s">
        <v>2094</v>
      </c>
      <c r="T791" s="221">
        <v>0</v>
      </c>
      <c r="U791" s="221">
        <v>76386218</v>
      </c>
      <c r="V791" s="290">
        <v>15000000000000</v>
      </c>
      <c r="W791" s="221">
        <v>0</v>
      </c>
      <c r="X791" s="221">
        <v>0</v>
      </c>
      <c r="Y791" s="221" t="s">
        <v>626</v>
      </c>
      <c r="Z791" s="221" t="s">
        <v>626</v>
      </c>
    </row>
    <row r="792" spans="1:26" x14ac:dyDescent="0.25">
      <c r="A792" s="221" t="s">
        <v>1909</v>
      </c>
      <c r="B792" s="221" t="s">
        <v>1402</v>
      </c>
      <c r="C792" s="221">
        <v>1049.0450000000001</v>
      </c>
      <c r="D792" s="221">
        <v>0</v>
      </c>
      <c r="E792" s="221" t="s">
        <v>620</v>
      </c>
      <c r="F792" s="221">
        <v>-1.94</v>
      </c>
      <c r="G792" s="221">
        <v>0</v>
      </c>
      <c r="H792" s="221">
        <v>0</v>
      </c>
      <c r="I792" s="221">
        <v>0</v>
      </c>
      <c r="J792" s="221">
        <v>1.18</v>
      </c>
      <c r="K792" s="290">
        <v>53500000000</v>
      </c>
      <c r="L792" s="221" t="s">
        <v>621</v>
      </c>
      <c r="M792" s="221">
        <v>0</v>
      </c>
      <c r="N792" s="221">
        <v>0</v>
      </c>
      <c r="O792" s="221" t="s">
        <v>624</v>
      </c>
      <c r="P792" s="221" t="s">
        <v>626</v>
      </c>
      <c r="Q792" s="221" t="s">
        <v>626</v>
      </c>
      <c r="R792" s="221" t="s">
        <v>1669</v>
      </c>
      <c r="S792" s="221" t="s">
        <v>2094</v>
      </c>
      <c r="T792" s="221">
        <v>0</v>
      </c>
      <c r="U792" s="221">
        <v>50000000</v>
      </c>
      <c r="V792" s="290">
        <v>15000000000000</v>
      </c>
      <c r="W792" s="221">
        <v>0</v>
      </c>
      <c r="X792" s="221">
        <v>0</v>
      </c>
      <c r="Y792" s="221" t="s">
        <v>626</v>
      </c>
      <c r="Z792" s="221" t="s">
        <v>626</v>
      </c>
    </row>
    <row r="793" spans="1:26" x14ac:dyDescent="0.25">
      <c r="A793" s="221" t="s">
        <v>2045</v>
      </c>
      <c r="B793" s="221" t="s">
        <v>1402</v>
      </c>
      <c r="C793" s="221">
        <v>826.25289999999995</v>
      </c>
      <c r="D793" s="221">
        <v>0</v>
      </c>
      <c r="E793" s="221" t="s">
        <v>620</v>
      </c>
      <c r="F793" s="221">
        <v>-19.54</v>
      </c>
      <c r="G793" s="221">
        <v>0</v>
      </c>
      <c r="H793" s="221">
        <v>0</v>
      </c>
      <c r="I793" s="221">
        <v>0</v>
      </c>
      <c r="J793" s="221">
        <v>-10.75</v>
      </c>
      <c r="K793" s="290">
        <v>82600000000</v>
      </c>
      <c r="L793" s="221" t="s">
        <v>621</v>
      </c>
      <c r="M793" s="221">
        <v>0</v>
      </c>
      <c r="N793" s="221">
        <v>0</v>
      </c>
      <c r="O793" s="221" t="s">
        <v>624</v>
      </c>
      <c r="P793" s="221" t="s">
        <v>626</v>
      </c>
      <c r="Q793" s="221" t="s">
        <v>626</v>
      </c>
      <c r="R793" s="221" t="s">
        <v>1669</v>
      </c>
      <c r="S793" s="221" t="s">
        <v>1699</v>
      </c>
      <c r="T793" s="221">
        <v>0</v>
      </c>
      <c r="U793" s="221">
        <v>80382312</v>
      </c>
      <c r="V793" s="290">
        <v>15000000000000</v>
      </c>
      <c r="W793" s="221">
        <v>0</v>
      </c>
      <c r="X793" s="221">
        <v>0</v>
      </c>
      <c r="Y793" s="221" t="s">
        <v>626</v>
      </c>
      <c r="Z793" s="221" t="s">
        <v>626</v>
      </c>
    </row>
    <row r="794" spans="1:26" x14ac:dyDescent="0.25">
      <c r="A794" s="221" t="s">
        <v>2046</v>
      </c>
      <c r="B794" s="221" t="s">
        <v>1402</v>
      </c>
      <c r="C794" s="221">
        <v>949.80200000000002</v>
      </c>
      <c r="D794" s="221">
        <v>0</v>
      </c>
      <c r="E794" s="221" t="s">
        <v>620</v>
      </c>
      <c r="F794" s="221">
        <v>0.08</v>
      </c>
      <c r="G794" s="221">
        <v>0</v>
      </c>
      <c r="H794" s="221">
        <v>0</v>
      </c>
      <c r="I794" s="221">
        <v>0</v>
      </c>
      <c r="J794" s="221">
        <v>-8.67</v>
      </c>
      <c r="K794" s="290">
        <v>321000000000</v>
      </c>
      <c r="L794" s="221" t="s">
        <v>621</v>
      </c>
      <c r="M794" s="221">
        <v>0</v>
      </c>
      <c r="N794" s="221">
        <v>0</v>
      </c>
      <c r="O794" s="221" t="s">
        <v>624</v>
      </c>
      <c r="P794" s="221" t="s">
        <v>626</v>
      </c>
      <c r="Q794" s="221" t="s">
        <v>626</v>
      </c>
      <c r="R794" s="221" t="s">
        <v>1669</v>
      </c>
      <c r="S794" s="221" t="s">
        <v>2094</v>
      </c>
      <c r="T794" s="221">
        <v>0</v>
      </c>
      <c r="U794" s="290">
        <v>338000000</v>
      </c>
      <c r="V794" s="290">
        <v>15000000000000</v>
      </c>
      <c r="W794" s="221">
        <v>0</v>
      </c>
      <c r="X794" s="221">
        <v>0</v>
      </c>
      <c r="Y794" s="221" t="s">
        <v>626</v>
      </c>
      <c r="Z794" s="221" t="s">
        <v>626</v>
      </c>
    </row>
    <row r="795" spans="1:26" x14ac:dyDescent="0.25">
      <c r="A795" s="221" t="s">
        <v>2332</v>
      </c>
      <c r="B795" s="221" t="s">
        <v>1402</v>
      </c>
      <c r="C795" s="221">
        <v>1025.8019999999999</v>
      </c>
      <c r="D795" s="221">
        <v>0</v>
      </c>
      <c r="E795" s="221" t="s">
        <v>620</v>
      </c>
      <c r="F795" s="221">
        <v>0.98</v>
      </c>
      <c r="G795" s="221">
        <v>0</v>
      </c>
      <c r="H795" s="221">
        <v>0</v>
      </c>
      <c r="I795" s="221">
        <v>0</v>
      </c>
      <c r="J795" s="221">
        <v>0</v>
      </c>
      <c r="K795" s="290">
        <v>61300000000</v>
      </c>
      <c r="L795" s="221" t="s">
        <v>621</v>
      </c>
      <c r="M795" s="221">
        <v>0</v>
      </c>
      <c r="N795" s="221">
        <v>0</v>
      </c>
      <c r="O795" s="221" t="s">
        <v>624</v>
      </c>
      <c r="P795" s="221" t="s">
        <v>626</v>
      </c>
      <c r="Q795" s="221" t="s">
        <v>626</v>
      </c>
      <c r="R795" s="221" t="s">
        <v>1669</v>
      </c>
      <c r="S795" s="221" t="s">
        <v>1663</v>
      </c>
      <c r="T795" s="221">
        <v>0</v>
      </c>
      <c r="U795" s="221">
        <v>60295920</v>
      </c>
      <c r="V795" s="290">
        <v>15000000000000</v>
      </c>
      <c r="W795" s="221">
        <v>0</v>
      </c>
      <c r="X795" s="221">
        <v>0</v>
      </c>
      <c r="Y795" s="221" t="s">
        <v>626</v>
      </c>
      <c r="Z795" s="221" t="s">
        <v>626</v>
      </c>
    </row>
    <row r="796" spans="1:26" x14ac:dyDescent="0.25">
      <c r="A796" s="221" t="s">
        <v>2416</v>
      </c>
      <c r="B796" s="221" t="s">
        <v>1402</v>
      </c>
      <c r="C796" s="221">
        <v>973.87540000000001</v>
      </c>
      <c r="D796" s="221">
        <v>0</v>
      </c>
      <c r="E796" s="221" t="s">
        <v>620</v>
      </c>
      <c r="F796" s="221">
        <v>1.37</v>
      </c>
      <c r="G796" s="221">
        <v>0</v>
      </c>
      <c r="H796" s="221">
        <v>0</v>
      </c>
      <c r="I796" s="221">
        <v>0</v>
      </c>
      <c r="J796" s="221">
        <v>0</v>
      </c>
      <c r="K796" s="290">
        <v>206000000000</v>
      </c>
      <c r="L796" s="221" t="s">
        <v>621</v>
      </c>
      <c r="M796" s="221">
        <v>0</v>
      </c>
      <c r="N796" s="221">
        <v>0</v>
      </c>
      <c r="O796" s="221" t="s">
        <v>624</v>
      </c>
      <c r="P796" s="221" t="s">
        <v>626</v>
      </c>
      <c r="Q796" s="221" t="s">
        <v>626</v>
      </c>
      <c r="R796" s="221" t="s">
        <v>1669</v>
      </c>
      <c r="S796" s="221" t="s">
        <v>1672</v>
      </c>
      <c r="T796" s="221">
        <v>0</v>
      </c>
      <c r="U796" s="290">
        <v>210000000</v>
      </c>
      <c r="V796" s="290">
        <v>15000000000000</v>
      </c>
      <c r="W796" s="221">
        <v>0</v>
      </c>
      <c r="X796" s="221">
        <v>0</v>
      </c>
      <c r="Y796" s="221" t="s">
        <v>626</v>
      </c>
      <c r="Z796" s="221" t="s">
        <v>626</v>
      </c>
    </row>
    <row r="797" spans="1:26" x14ac:dyDescent="0.25">
      <c r="A797" s="221" t="s">
        <v>2238</v>
      </c>
      <c r="B797" s="221" t="s">
        <v>1402</v>
      </c>
      <c r="C797" s="221">
        <v>1007.581</v>
      </c>
      <c r="D797" s="221">
        <v>0</v>
      </c>
      <c r="E797" s="221" t="s">
        <v>620</v>
      </c>
      <c r="F797" s="221">
        <v>0.84</v>
      </c>
      <c r="G797" s="221">
        <v>0</v>
      </c>
      <c r="H797" s="221">
        <v>0</v>
      </c>
      <c r="I797" s="221">
        <v>0</v>
      </c>
      <c r="J797" s="221">
        <v>0</v>
      </c>
      <c r="K797" s="290">
        <v>154000000000</v>
      </c>
      <c r="L797" s="221" t="s">
        <v>621</v>
      </c>
      <c r="M797" s="221">
        <v>0</v>
      </c>
      <c r="N797" s="221">
        <v>0</v>
      </c>
      <c r="O797" s="221" t="s">
        <v>624</v>
      </c>
      <c r="P797" s="221" t="s">
        <v>626</v>
      </c>
      <c r="Q797" s="221" t="s">
        <v>626</v>
      </c>
      <c r="R797" s="221" t="s">
        <v>1669</v>
      </c>
      <c r="S797" s="221" t="s">
        <v>2094</v>
      </c>
      <c r="T797" s="221">
        <v>0</v>
      </c>
      <c r="U797" s="290">
        <v>154000000</v>
      </c>
      <c r="V797" s="290">
        <v>15000000000000</v>
      </c>
      <c r="W797" s="221">
        <v>0</v>
      </c>
      <c r="X797" s="221">
        <v>0</v>
      </c>
      <c r="Y797" s="221" t="s">
        <v>626</v>
      </c>
      <c r="Z797" s="221" t="s">
        <v>626</v>
      </c>
    </row>
    <row r="798" spans="1:26" x14ac:dyDescent="0.25">
      <c r="A798" s="221" t="s">
        <v>1150</v>
      </c>
      <c r="B798" s="221" t="s">
        <v>1402</v>
      </c>
      <c r="C798" s="221">
        <v>1049.3779999999999</v>
      </c>
      <c r="D798" s="221">
        <v>0</v>
      </c>
      <c r="E798" s="221" t="s">
        <v>620</v>
      </c>
      <c r="F798" s="221">
        <v>0.68</v>
      </c>
      <c r="G798" s="221">
        <v>0</v>
      </c>
      <c r="H798" s="221">
        <v>0</v>
      </c>
      <c r="I798" s="221">
        <v>0</v>
      </c>
      <c r="J798" s="221">
        <v>0.54</v>
      </c>
      <c r="K798" s="290">
        <v>45000000000</v>
      </c>
      <c r="L798" s="221" t="s">
        <v>621</v>
      </c>
      <c r="M798" s="221">
        <v>0</v>
      </c>
      <c r="N798" s="221">
        <v>0</v>
      </c>
      <c r="O798" s="221" t="s">
        <v>624</v>
      </c>
      <c r="P798" s="221" t="s">
        <v>626</v>
      </c>
      <c r="Q798" s="221" t="s">
        <v>626</v>
      </c>
      <c r="R798" s="221" t="s">
        <v>1669</v>
      </c>
      <c r="S798" s="221" t="s">
        <v>2094</v>
      </c>
      <c r="T798" s="221">
        <v>0</v>
      </c>
      <c r="U798" s="221">
        <v>43217075</v>
      </c>
      <c r="V798" s="290">
        <v>15000000000000</v>
      </c>
      <c r="W798" s="221">
        <v>0</v>
      </c>
      <c r="X798" s="221">
        <v>0</v>
      </c>
      <c r="Y798" s="221" t="s">
        <v>626</v>
      </c>
      <c r="Z798" s="221" t="s">
        <v>626</v>
      </c>
    </row>
    <row r="799" spans="1:26" x14ac:dyDescent="0.25">
      <c r="A799" s="221" t="s">
        <v>2333</v>
      </c>
      <c r="B799" s="221" t="s">
        <v>1402</v>
      </c>
      <c r="C799" s="221">
        <v>983.05399999999997</v>
      </c>
      <c r="D799" s="221">
        <v>0</v>
      </c>
      <c r="E799" s="221" t="s">
        <v>620</v>
      </c>
      <c r="F799" s="221">
        <v>0.83</v>
      </c>
      <c r="G799" s="221">
        <v>0</v>
      </c>
      <c r="H799" s="221">
        <v>0</v>
      </c>
      <c r="I799" s="221">
        <v>0</v>
      </c>
      <c r="J799" s="221">
        <v>0</v>
      </c>
      <c r="K799" s="290">
        <v>193000000000</v>
      </c>
      <c r="L799" s="221" t="s">
        <v>621</v>
      </c>
      <c r="M799" s="221">
        <v>0</v>
      </c>
      <c r="N799" s="221">
        <v>0</v>
      </c>
      <c r="O799" s="221" t="s">
        <v>624</v>
      </c>
      <c r="P799" s="221" t="s">
        <v>626</v>
      </c>
      <c r="Q799" s="221" t="s">
        <v>626</v>
      </c>
      <c r="R799" s="221" t="s">
        <v>1669</v>
      </c>
      <c r="S799" s="221" t="s">
        <v>2094</v>
      </c>
      <c r="T799" s="221">
        <v>0</v>
      </c>
      <c r="U799" s="290">
        <v>198000000</v>
      </c>
      <c r="V799" s="290">
        <v>15000000000000</v>
      </c>
      <c r="W799" s="221">
        <v>0</v>
      </c>
      <c r="X799" s="221">
        <v>0</v>
      </c>
      <c r="Y799" s="221" t="s">
        <v>626</v>
      </c>
      <c r="Z799" s="221" t="s">
        <v>626</v>
      </c>
    </row>
    <row r="800" spans="1:26" x14ac:dyDescent="0.25">
      <c r="A800" s="221" t="s">
        <v>2538</v>
      </c>
      <c r="B800" s="221" t="s">
        <v>1402</v>
      </c>
      <c r="C800" s="221">
        <v>995.72699999999998</v>
      </c>
      <c r="D800" s="221">
        <v>0</v>
      </c>
      <c r="E800" s="221" t="s">
        <v>620</v>
      </c>
      <c r="F800" s="221">
        <v>0.86</v>
      </c>
      <c r="G800" s="221">
        <v>0</v>
      </c>
      <c r="H800" s="221">
        <v>0</v>
      </c>
      <c r="I800" s="221">
        <v>0</v>
      </c>
      <c r="J800" s="221">
        <v>0</v>
      </c>
      <c r="K800" s="290">
        <v>306000000000</v>
      </c>
      <c r="L800" s="221" t="s">
        <v>621</v>
      </c>
      <c r="M800" s="221">
        <v>0</v>
      </c>
      <c r="N800" s="221">
        <v>0</v>
      </c>
      <c r="O800" s="221" t="s">
        <v>624</v>
      </c>
      <c r="P800" s="221" t="s">
        <v>626</v>
      </c>
      <c r="Q800" s="221" t="s">
        <v>626</v>
      </c>
      <c r="R800" s="221" t="s">
        <v>1669</v>
      </c>
      <c r="S800" s="221" t="s">
        <v>2094</v>
      </c>
      <c r="T800" s="221">
        <v>0</v>
      </c>
      <c r="U800" s="290">
        <v>310000000</v>
      </c>
      <c r="V800" s="290">
        <v>15000000000000</v>
      </c>
      <c r="W800" s="221">
        <v>0</v>
      </c>
      <c r="X800" s="221">
        <v>0</v>
      </c>
      <c r="Y800" s="221" t="s">
        <v>626</v>
      </c>
      <c r="Z800" s="221" t="s">
        <v>626</v>
      </c>
    </row>
    <row r="801" spans="1:26" x14ac:dyDescent="0.25">
      <c r="A801" s="221" t="s">
        <v>2479</v>
      </c>
      <c r="B801" s="221" t="s">
        <v>1402</v>
      </c>
      <c r="C801" s="221">
        <v>1008.593</v>
      </c>
      <c r="D801" s="221">
        <v>0</v>
      </c>
      <c r="E801" s="221" t="s">
        <v>620</v>
      </c>
      <c r="F801" s="221">
        <v>1.1200000000000001</v>
      </c>
      <c r="G801" s="221">
        <v>0</v>
      </c>
      <c r="H801" s="221">
        <v>0</v>
      </c>
      <c r="I801" s="221">
        <v>0</v>
      </c>
      <c r="J801" s="221">
        <v>0</v>
      </c>
      <c r="K801" s="290">
        <v>157000000000</v>
      </c>
      <c r="L801" s="221" t="s">
        <v>621</v>
      </c>
      <c r="M801" s="221">
        <v>0</v>
      </c>
      <c r="N801" s="221">
        <v>0</v>
      </c>
      <c r="O801" s="221" t="s">
        <v>624</v>
      </c>
      <c r="P801" s="221" t="s">
        <v>626</v>
      </c>
      <c r="Q801" s="221" t="s">
        <v>626</v>
      </c>
      <c r="R801" s="221" t="s">
        <v>1669</v>
      </c>
      <c r="S801" s="221" t="s">
        <v>2094</v>
      </c>
      <c r="T801" s="221">
        <v>0</v>
      </c>
      <c r="U801" s="290">
        <v>157000000</v>
      </c>
      <c r="V801" s="290">
        <v>15000000000000</v>
      </c>
      <c r="W801" s="221">
        <v>0</v>
      </c>
      <c r="X801" s="221">
        <v>0</v>
      </c>
      <c r="Y801" s="221" t="s">
        <v>626</v>
      </c>
      <c r="Z801" s="221" t="s">
        <v>626</v>
      </c>
    </row>
    <row r="802" spans="1:26" x14ac:dyDescent="0.25">
      <c r="A802" s="221" t="s">
        <v>1996</v>
      </c>
      <c r="B802" s="221" t="s">
        <v>1402</v>
      </c>
      <c r="C802" s="221">
        <v>1117.69</v>
      </c>
      <c r="D802" s="221">
        <v>0</v>
      </c>
      <c r="E802" s="221" t="s">
        <v>620</v>
      </c>
      <c r="F802" s="221">
        <v>1.97</v>
      </c>
      <c r="G802" s="221">
        <v>0</v>
      </c>
      <c r="H802" s="221">
        <v>0</v>
      </c>
      <c r="I802" s="221">
        <v>0</v>
      </c>
      <c r="J802" s="221">
        <v>10.87</v>
      </c>
      <c r="K802" s="290">
        <v>54800000000</v>
      </c>
      <c r="L802" s="221" t="s">
        <v>621</v>
      </c>
      <c r="M802" s="221">
        <v>0</v>
      </c>
      <c r="N802" s="221">
        <v>0</v>
      </c>
      <c r="O802" s="221" t="s">
        <v>624</v>
      </c>
      <c r="P802" s="221" t="s">
        <v>626</v>
      </c>
      <c r="Q802" s="221" t="s">
        <v>626</v>
      </c>
      <c r="R802" s="221" t="s">
        <v>1669</v>
      </c>
      <c r="S802" s="221" t="s">
        <v>1672</v>
      </c>
      <c r="T802" s="221">
        <v>0</v>
      </c>
      <c r="U802" s="221">
        <v>50000000</v>
      </c>
      <c r="V802" s="290">
        <v>15000000000000</v>
      </c>
      <c r="W802" s="221">
        <v>0</v>
      </c>
      <c r="X802" s="221">
        <v>0</v>
      </c>
      <c r="Y802" s="221" t="s">
        <v>626</v>
      </c>
      <c r="Z802" s="221" t="s">
        <v>626</v>
      </c>
    </row>
    <row r="803" spans="1:26" x14ac:dyDescent="0.25">
      <c r="A803" s="221" t="s">
        <v>793</v>
      </c>
      <c r="B803" s="221" t="s">
        <v>1402</v>
      </c>
      <c r="C803" s="221">
        <v>966.90620000000001</v>
      </c>
      <c r="D803" s="221">
        <v>0</v>
      </c>
      <c r="E803" s="221" t="s">
        <v>620</v>
      </c>
      <c r="F803" s="221">
        <v>1.27</v>
      </c>
      <c r="G803" s="221">
        <v>0</v>
      </c>
      <c r="H803" s="221">
        <v>0</v>
      </c>
      <c r="I803" s="221">
        <v>0</v>
      </c>
      <c r="J803" s="221">
        <v>-0.77</v>
      </c>
      <c r="K803" s="290">
        <v>501000000000</v>
      </c>
      <c r="L803" s="221" t="s">
        <v>617</v>
      </c>
      <c r="M803" s="221">
        <v>0</v>
      </c>
      <c r="N803" s="221">
        <v>0</v>
      </c>
      <c r="O803" s="221" t="s">
        <v>624</v>
      </c>
      <c r="P803" s="221" t="s">
        <v>626</v>
      </c>
      <c r="Q803" s="221" t="s">
        <v>626</v>
      </c>
      <c r="R803" s="221" t="s">
        <v>1665</v>
      </c>
      <c r="S803" s="221" t="s">
        <v>2094</v>
      </c>
      <c r="T803" s="221">
        <v>0</v>
      </c>
      <c r="U803" s="290">
        <v>525000000</v>
      </c>
      <c r="V803" s="290">
        <v>15000000000000</v>
      </c>
      <c r="W803" s="221">
        <v>0</v>
      </c>
      <c r="X803" s="221">
        <v>0</v>
      </c>
      <c r="Y803" s="221" t="s">
        <v>626</v>
      </c>
      <c r="Z803" s="221" t="s">
        <v>626</v>
      </c>
    </row>
    <row r="804" spans="1:26" x14ac:dyDescent="0.25">
      <c r="A804" s="221" t="s">
        <v>2417</v>
      </c>
      <c r="B804" s="221" t="s">
        <v>1402</v>
      </c>
      <c r="C804" s="221">
        <v>1015.811</v>
      </c>
      <c r="D804" s="221">
        <v>-0.56820000000000004</v>
      </c>
      <c r="E804" s="221" t="s">
        <v>620</v>
      </c>
      <c r="F804" s="221">
        <v>1.2723</v>
      </c>
      <c r="G804" s="221">
        <v>4.8284000000000002</v>
      </c>
      <c r="H804" s="221">
        <v>-0.92369999999999997</v>
      </c>
      <c r="I804" s="221">
        <v>-2.9903</v>
      </c>
      <c r="J804" s="221">
        <v>-0.77280000000000004</v>
      </c>
      <c r="K804" s="221">
        <v>0</v>
      </c>
      <c r="L804" s="221" t="s">
        <v>621</v>
      </c>
      <c r="M804" s="221">
        <v>6.3442999999999996</v>
      </c>
      <c r="N804" s="221">
        <v>12.292</v>
      </c>
      <c r="O804" s="221" t="s">
        <v>624</v>
      </c>
      <c r="P804" s="221" t="s">
        <v>627</v>
      </c>
      <c r="Q804" s="221" t="s">
        <v>632</v>
      </c>
      <c r="R804" s="221" t="s">
        <v>1665</v>
      </c>
      <c r="S804" s="221" t="s">
        <v>2094</v>
      </c>
      <c r="T804" s="221">
        <v>1.2723</v>
      </c>
      <c r="U804" s="221">
        <v>0</v>
      </c>
      <c r="V804" s="290">
        <v>15000000000000</v>
      </c>
      <c r="W804" s="221">
        <v>0</v>
      </c>
      <c r="X804" s="221">
        <v>-0.37040000000000001</v>
      </c>
      <c r="Y804" s="221" t="s">
        <v>632</v>
      </c>
      <c r="Z804" s="221" t="s">
        <v>627</v>
      </c>
    </row>
    <row r="805" spans="1:26" x14ac:dyDescent="0.25">
      <c r="A805" s="221" t="s">
        <v>2074</v>
      </c>
      <c r="B805" s="221" t="s">
        <v>1402</v>
      </c>
      <c r="C805" s="221">
        <v>711.14800000000002</v>
      </c>
      <c r="D805" s="221">
        <v>0</v>
      </c>
      <c r="E805" s="221" t="s">
        <v>620</v>
      </c>
      <c r="F805" s="221">
        <v>-0.28000000000000003</v>
      </c>
      <c r="G805" s="221">
        <v>0</v>
      </c>
      <c r="H805" s="221">
        <v>0</v>
      </c>
      <c r="I805" s="221">
        <v>0</v>
      </c>
      <c r="J805" s="221">
        <v>-14.62</v>
      </c>
      <c r="K805" s="290">
        <v>711000000000</v>
      </c>
      <c r="L805" s="221" t="s">
        <v>617</v>
      </c>
      <c r="M805" s="221">
        <v>0</v>
      </c>
      <c r="N805" s="221">
        <v>0</v>
      </c>
      <c r="O805" s="221" t="s">
        <v>624</v>
      </c>
      <c r="P805" s="221" t="s">
        <v>626</v>
      </c>
      <c r="Q805" s="221" t="s">
        <v>626</v>
      </c>
      <c r="R805" s="221" t="s">
        <v>1665</v>
      </c>
      <c r="S805" s="221" t="s">
        <v>2094</v>
      </c>
      <c r="T805" s="221">
        <v>0</v>
      </c>
      <c r="U805" s="290">
        <v>997000000</v>
      </c>
      <c r="V805" s="290">
        <v>15000000000000</v>
      </c>
      <c r="W805" s="221">
        <v>0</v>
      </c>
      <c r="X805" s="221">
        <v>0</v>
      </c>
      <c r="Y805" s="221" t="s">
        <v>626</v>
      </c>
      <c r="Z805" s="221" t="s">
        <v>626</v>
      </c>
    </row>
    <row r="806" spans="1:26" x14ac:dyDescent="0.25">
      <c r="A806" s="221" t="s">
        <v>2418</v>
      </c>
      <c r="B806" s="221" t="s">
        <v>1402</v>
      </c>
      <c r="C806" s="221">
        <v>722.27719999999999</v>
      </c>
      <c r="D806" s="221">
        <v>-0.41870000000000002</v>
      </c>
      <c r="E806" s="221" t="s">
        <v>620</v>
      </c>
      <c r="F806" s="221">
        <v>-0.2767</v>
      </c>
      <c r="G806" s="221">
        <v>1.1167</v>
      </c>
      <c r="H806" s="221">
        <v>-4.8691000000000004</v>
      </c>
      <c r="I806" s="221">
        <v>-6.8417000000000003</v>
      </c>
      <c r="J806" s="221">
        <v>-13.2837</v>
      </c>
      <c r="K806" s="221">
        <v>0</v>
      </c>
      <c r="L806" s="221" t="s">
        <v>621</v>
      </c>
      <c r="M806" s="221">
        <v>0</v>
      </c>
      <c r="N806" s="221">
        <v>0</v>
      </c>
      <c r="O806" s="221" t="s">
        <v>624</v>
      </c>
      <c r="P806" s="221" t="s">
        <v>627</v>
      </c>
      <c r="Q806" s="221" t="s">
        <v>630</v>
      </c>
      <c r="R806" s="221" t="s">
        <v>1665</v>
      </c>
      <c r="S806" s="221" t="s">
        <v>2094</v>
      </c>
      <c r="T806" s="221">
        <v>-0.2767</v>
      </c>
      <c r="U806" s="221">
        <v>0</v>
      </c>
      <c r="V806" s="290">
        <v>15000000000000</v>
      </c>
      <c r="W806" s="221">
        <v>0</v>
      </c>
      <c r="X806" s="221">
        <v>-0.38550000000000001</v>
      </c>
      <c r="Y806" s="221" t="s">
        <v>626</v>
      </c>
      <c r="Z806" s="221" t="s">
        <v>626</v>
      </c>
    </row>
    <row r="807" spans="1:26" x14ac:dyDescent="0.25">
      <c r="A807" s="221" t="s">
        <v>794</v>
      </c>
      <c r="B807" s="221" t="s">
        <v>1402</v>
      </c>
      <c r="C807" s="221">
        <v>969.84400000000005</v>
      </c>
      <c r="D807" s="221">
        <v>-2.6349</v>
      </c>
      <c r="E807" s="221" t="s">
        <v>620</v>
      </c>
      <c r="F807" s="221">
        <v>3.0634000000000001</v>
      </c>
      <c r="G807" s="221">
        <v>15.521800000000001</v>
      </c>
      <c r="H807" s="221">
        <v>-4.2319000000000004</v>
      </c>
      <c r="I807" s="221">
        <v>-19.9617</v>
      </c>
      <c r="J807" s="221">
        <v>-20.807300000000001</v>
      </c>
      <c r="K807" s="290">
        <v>55700000000</v>
      </c>
      <c r="L807" s="221" t="s">
        <v>621</v>
      </c>
      <c r="M807" s="221">
        <v>-11.732100000000001</v>
      </c>
      <c r="N807" s="221">
        <v>8.0114000000000001</v>
      </c>
      <c r="O807" s="221" t="s">
        <v>624</v>
      </c>
      <c r="P807" s="221" t="s">
        <v>625</v>
      </c>
      <c r="Q807" s="221" t="s">
        <v>630</v>
      </c>
      <c r="R807" s="221" t="s">
        <v>1667</v>
      </c>
      <c r="S807" s="221" t="s">
        <v>2094</v>
      </c>
      <c r="T807" s="221">
        <v>3.0634000000000001</v>
      </c>
      <c r="U807" s="221">
        <v>59215004</v>
      </c>
      <c r="V807" s="290">
        <v>15000000000000</v>
      </c>
      <c r="W807" s="221">
        <v>0</v>
      </c>
      <c r="X807" s="221">
        <v>-1.1354</v>
      </c>
      <c r="Y807" s="221" t="s">
        <v>627</v>
      </c>
      <c r="Z807" s="221" t="s">
        <v>632</v>
      </c>
    </row>
    <row r="808" spans="1:26" x14ac:dyDescent="0.25">
      <c r="A808" s="221" t="s">
        <v>2334</v>
      </c>
      <c r="B808" s="221" t="s">
        <v>220</v>
      </c>
      <c r="C808" s="221">
        <v>1.5174829999999999</v>
      </c>
      <c r="D808" s="221">
        <v>0.11459999999999999</v>
      </c>
      <c r="E808" s="221" t="s">
        <v>636</v>
      </c>
      <c r="F808" s="221">
        <v>1.09E-2</v>
      </c>
      <c r="G808" s="221">
        <v>2.1764999999999999</v>
      </c>
      <c r="H808" s="221">
        <v>3.0972</v>
      </c>
      <c r="I808" s="221">
        <v>3.8803000000000001</v>
      </c>
      <c r="J808" s="221">
        <v>4.6017999999999999</v>
      </c>
      <c r="K808" s="221">
        <v>10178866</v>
      </c>
      <c r="L808" s="221" t="s">
        <v>621</v>
      </c>
      <c r="M808" s="221">
        <v>7.6098999999999997</v>
      </c>
      <c r="N808" s="221">
        <v>17.148399999999999</v>
      </c>
      <c r="O808" s="221" t="s">
        <v>624</v>
      </c>
      <c r="P808" s="221" t="s">
        <v>637</v>
      </c>
      <c r="Q808" s="221" t="s">
        <v>651</v>
      </c>
      <c r="R808" s="221" t="s">
        <v>1662</v>
      </c>
      <c r="S808" s="221" t="s">
        <v>1666</v>
      </c>
      <c r="T808" s="221">
        <v>1.09E-2</v>
      </c>
      <c r="U808" s="221">
        <v>6708464</v>
      </c>
      <c r="V808" s="290">
        <v>47700000000000</v>
      </c>
      <c r="W808" s="221">
        <v>57663264</v>
      </c>
      <c r="X808" s="221">
        <v>-0.16769999999999999</v>
      </c>
      <c r="Y808" s="221" t="s">
        <v>625</v>
      </c>
      <c r="Z808" s="221" t="s">
        <v>635</v>
      </c>
    </row>
    <row r="809" spans="1:26" x14ac:dyDescent="0.25">
      <c r="A809" s="221" t="s">
        <v>1476</v>
      </c>
      <c r="B809" s="221" t="s">
        <v>650</v>
      </c>
      <c r="C809" s="221">
        <v>1189.848</v>
      </c>
      <c r="D809" s="221">
        <v>0.1646</v>
      </c>
      <c r="E809" s="221" t="s">
        <v>620</v>
      </c>
      <c r="F809" s="221">
        <v>0.93959999999999999</v>
      </c>
      <c r="G809" s="221">
        <v>5.4749999999999996</v>
      </c>
      <c r="H809" s="221">
        <v>4.1722999999999999</v>
      </c>
      <c r="I809" s="221">
        <v>5.8845000000000001</v>
      </c>
      <c r="J809" s="221">
        <v>9.4969000000000001</v>
      </c>
      <c r="K809" s="290">
        <v>69100000000</v>
      </c>
      <c r="L809" s="221" t="s">
        <v>621</v>
      </c>
      <c r="M809" s="221">
        <v>0</v>
      </c>
      <c r="N809" s="221">
        <v>0</v>
      </c>
      <c r="O809" s="221" t="s">
        <v>624</v>
      </c>
      <c r="P809" s="221" t="s">
        <v>630</v>
      </c>
      <c r="Q809" s="221" t="s">
        <v>627</v>
      </c>
      <c r="R809" s="221" t="s">
        <v>1662</v>
      </c>
      <c r="S809" s="221" t="s">
        <v>1671</v>
      </c>
      <c r="T809" s="221">
        <v>0.93959999999999999</v>
      </c>
      <c r="U809" s="221">
        <v>58656437</v>
      </c>
      <c r="V809" s="290">
        <v>22200000000000</v>
      </c>
      <c r="W809" s="221">
        <v>0</v>
      </c>
      <c r="X809" s="221">
        <v>-0.39800000000000002</v>
      </c>
      <c r="Y809" s="221" t="s">
        <v>626</v>
      </c>
      <c r="Z809" s="221" t="s">
        <v>626</v>
      </c>
    </row>
    <row r="810" spans="1:26" x14ac:dyDescent="0.25">
      <c r="A810" s="221" t="s">
        <v>776</v>
      </c>
      <c r="B810" s="221" t="s">
        <v>2105</v>
      </c>
      <c r="C810" s="221">
        <v>2965.2779999999998</v>
      </c>
      <c r="D810" s="221">
        <v>-2.0199999999999999E-2</v>
      </c>
      <c r="E810" s="221" t="s">
        <v>620</v>
      </c>
      <c r="F810" s="221">
        <v>0.28889999999999999</v>
      </c>
      <c r="G810" s="221">
        <v>4.2121000000000004</v>
      </c>
      <c r="H810" s="221">
        <v>2.0255000000000001</v>
      </c>
      <c r="I810" s="221">
        <v>3.6055000000000001</v>
      </c>
      <c r="J810" s="221">
        <v>6.4157999999999999</v>
      </c>
      <c r="K810" s="290">
        <v>49000000000</v>
      </c>
      <c r="L810" s="221" t="s">
        <v>621</v>
      </c>
      <c r="M810" s="221">
        <v>11.143800000000001</v>
      </c>
      <c r="N810" s="221">
        <v>34.117199999999997</v>
      </c>
      <c r="O810" s="221" t="s">
        <v>624</v>
      </c>
      <c r="P810" s="221" t="s">
        <v>625</v>
      </c>
      <c r="Q810" s="221" t="s">
        <v>635</v>
      </c>
      <c r="R810" s="221" t="s">
        <v>1662</v>
      </c>
      <c r="S810" s="221" t="s">
        <v>1699</v>
      </c>
      <c r="T810" s="221">
        <v>0.28889999999999999</v>
      </c>
      <c r="U810" s="221">
        <v>16566756</v>
      </c>
      <c r="V810" s="290">
        <v>7640000000000</v>
      </c>
      <c r="W810" s="221">
        <v>21348754</v>
      </c>
      <c r="X810" s="221">
        <v>-0.66610000000000003</v>
      </c>
      <c r="Y810" s="221" t="s">
        <v>625</v>
      </c>
      <c r="Z810" s="221" t="s">
        <v>625</v>
      </c>
    </row>
    <row r="811" spans="1:26" x14ac:dyDescent="0.25">
      <c r="A811" s="221" t="s">
        <v>2047</v>
      </c>
      <c r="B811" s="221" t="s">
        <v>1998</v>
      </c>
      <c r="C811" s="221">
        <v>1031.58</v>
      </c>
      <c r="D811" s="221">
        <v>-1.4604999999999999</v>
      </c>
      <c r="E811" s="221" t="s">
        <v>620</v>
      </c>
      <c r="F811" s="221">
        <v>0.7097</v>
      </c>
      <c r="G811" s="221">
        <v>16.653700000000001</v>
      </c>
      <c r="H811" s="221">
        <v>8.2295999999999996</v>
      </c>
      <c r="I811" s="221">
        <v>-3.2995999999999999</v>
      </c>
      <c r="J811" s="221">
        <v>-3.6735000000000002</v>
      </c>
      <c r="K811" s="290">
        <v>44700000000</v>
      </c>
      <c r="L811" s="221" t="s">
        <v>621</v>
      </c>
      <c r="M811" s="221">
        <v>0</v>
      </c>
      <c r="N811" s="221">
        <v>0</v>
      </c>
      <c r="O811" s="221" t="s">
        <v>624</v>
      </c>
      <c r="P811" s="221" t="s">
        <v>651</v>
      </c>
      <c r="Q811" s="221" t="s">
        <v>632</v>
      </c>
      <c r="R811" s="221" t="s">
        <v>1665</v>
      </c>
      <c r="S811" s="221" t="s">
        <v>2091</v>
      </c>
      <c r="T811" s="221">
        <v>0.7097</v>
      </c>
      <c r="U811" s="221">
        <v>43685607</v>
      </c>
      <c r="V811" s="290">
        <v>60900000000</v>
      </c>
      <c r="W811" s="221">
        <v>0</v>
      </c>
      <c r="X811" s="221">
        <v>-0.63570000000000004</v>
      </c>
      <c r="Y811" s="221" t="s">
        <v>626</v>
      </c>
      <c r="Z811" s="221" t="s">
        <v>626</v>
      </c>
    </row>
    <row r="812" spans="1:26" x14ac:dyDescent="0.25">
      <c r="A812" s="221" t="s">
        <v>1997</v>
      </c>
      <c r="B812" s="221" t="s">
        <v>1998</v>
      </c>
      <c r="C812" s="221">
        <v>1090.5999999999999</v>
      </c>
      <c r="D812" s="221">
        <v>2.75E-2</v>
      </c>
      <c r="E812" s="221" t="s">
        <v>620</v>
      </c>
      <c r="F812" s="221">
        <v>0.32929999999999998</v>
      </c>
      <c r="G812" s="221">
        <v>1.0395000000000001</v>
      </c>
      <c r="H812" s="221">
        <v>2.5385</v>
      </c>
      <c r="I812" s="221">
        <v>3.1778</v>
      </c>
      <c r="J812" s="221">
        <v>6.1143000000000001</v>
      </c>
      <c r="K812" s="290">
        <v>16100000000</v>
      </c>
      <c r="L812" s="221" t="s">
        <v>621</v>
      </c>
      <c r="M812" s="221">
        <v>0</v>
      </c>
      <c r="N812" s="221">
        <v>0</v>
      </c>
      <c r="O812" s="221" t="s">
        <v>624</v>
      </c>
      <c r="P812" s="221" t="s">
        <v>625</v>
      </c>
      <c r="Q812" s="221" t="s">
        <v>630</v>
      </c>
      <c r="R812" s="221" t="s">
        <v>1668</v>
      </c>
      <c r="S812" s="221" t="s">
        <v>2091</v>
      </c>
      <c r="T812" s="221">
        <v>0.32929999999999998</v>
      </c>
      <c r="U812" s="221">
        <v>14844672</v>
      </c>
      <c r="V812" s="290">
        <v>60900000000</v>
      </c>
      <c r="W812" s="221">
        <v>0</v>
      </c>
      <c r="X812" s="221">
        <v>6.9699999999999998E-2</v>
      </c>
      <c r="Y812" s="221" t="s">
        <v>626</v>
      </c>
      <c r="Z812" s="221" t="s">
        <v>626</v>
      </c>
    </row>
    <row r="813" spans="1:26" x14ac:dyDescent="0.25">
      <c r="A813" s="221" t="s">
        <v>1363</v>
      </c>
      <c r="B813" s="221" t="s">
        <v>1405</v>
      </c>
      <c r="C813" s="221">
        <v>562.57479999999998</v>
      </c>
      <c r="D813" s="221">
        <v>-1.0569</v>
      </c>
      <c r="E813" s="221" t="s">
        <v>620</v>
      </c>
      <c r="F813" s="221">
        <v>-0.61919999999999997</v>
      </c>
      <c r="G813" s="221">
        <v>-1.5612999999999999</v>
      </c>
      <c r="H813" s="221">
        <v>-10.219200000000001</v>
      </c>
      <c r="I813" s="221">
        <v>-14.8787</v>
      </c>
      <c r="J813" s="221">
        <v>-30.592300000000002</v>
      </c>
      <c r="K813" s="290">
        <v>116000000000</v>
      </c>
      <c r="L813" s="221" t="s">
        <v>621</v>
      </c>
      <c r="M813" s="221">
        <v>-43.790900000000001</v>
      </c>
      <c r="N813" s="221">
        <v>0</v>
      </c>
      <c r="O813" s="221" t="s">
        <v>624</v>
      </c>
      <c r="P813" s="221" t="s">
        <v>625</v>
      </c>
      <c r="Q813" s="221" t="s">
        <v>625</v>
      </c>
      <c r="R813" s="221" t="s">
        <v>1665</v>
      </c>
      <c r="S813" s="221" t="s">
        <v>1673</v>
      </c>
      <c r="T813" s="221">
        <v>-0.61919999999999997</v>
      </c>
      <c r="U813" s="290">
        <v>204000000</v>
      </c>
      <c r="V813" s="290">
        <v>428000000000</v>
      </c>
      <c r="W813" s="221">
        <v>0</v>
      </c>
      <c r="X813" s="221">
        <v>-1.8804000000000001</v>
      </c>
      <c r="Y813" s="221" t="s">
        <v>622</v>
      </c>
      <c r="Z813" s="221" t="s">
        <v>626</v>
      </c>
    </row>
    <row r="814" spans="1:26" x14ac:dyDescent="0.25">
      <c r="A814" s="221" t="s">
        <v>1834</v>
      </c>
      <c r="B814" s="221" t="s">
        <v>1405</v>
      </c>
      <c r="C814" s="221">
        <v>675.30269999999996</v>
      </c>
      <c r="D814" s="221">
        <v>-1.0094000000000001</v>
      </c>
      <c r="E814" s="221" t="s">
        <v>620</v>
      </c>
      <c r="F814" s="221">
        <v>-1.3839999999999999</v>
      </c>
      <c r="G814" s="221">
        <v>5.0388000000000002</v>
      </c>
      <c r="H814" s="221">
        <v>-19.630199999999999</v>
      </c>
      <c r="I814" s="221">
        <v>-30.854800000000001</v>
      </c>
      <c r="J814" s="221">
        <v>-33.943600000000004</v>
      </c>
      <c r="K814" s="290">
        <v>11900000000</v>
      </c>
      <c r="L814" s="221" t="s">
        <v>621</v>
      </c>
      <c r="M814" s="221">
        <v>0</v>
      </c>
      <c r="N814" s="221">
        <v>0</v>
      </c>
      <c r="O814" s="221" t="s">
        <v>624</v>
      </c>
      <c r="P814" s="221" t="s">
        <v>622</v>
      </c>
      <c r="Q814" s="221" t="s">
        <v>622</v>
      </c>
      <c r="R814" s="221" t="s">
        <v>1665</v>
      </c>
      <c r="S814" s="221" t="s">
        <v>1672</v>
      </c>
      <c r="T814" s="221">
        <v>-1.3839999999999999</v>
      </c>
      <c r="U814" s="221">
        <v>17421760</v>
      </c>
      <c r="V814" s="290">
        <v>428000000000</v>
      </c>
      <c r="W814" s="221">
        <v>0</v>
      </c>
      <c r="X814" s="221">
        <v>-0.83040000000000003</v>
      </c>
      <c r="Y814" s="221" t="s">
        <v>626</v>
      </c>
      <c r="Z814" s="221" t="s">
        <v>626</v>
      </c>
    </row>
    <row r="815" spans="1:26" x14ac:dyDescent="0.25">
      <c r="A815" s="221" t="s">
        <v>2335</v>
      </c>
      <c r="B815" s="221" t="s">
        <v>1405</v>
      </c>
      <c r="C815" s="221">
        <v>1017.473</v>
      </c>
      <c r="D815" s="221">
        <v>4.0599999999999997E-2</v>
      </c>
      <c r="E815" s="221" t="s">
        <v>620</v>
      </c>
      <c r="F815" s="221">
        <v>0.45569999999999999</v>
      </c>
      <c r="G815" s="221">
        <v>1.3463000000000001</v>
      </c>
      <c r="H815" s="221">
        <v>2.1818</v>
      </c>
      <c r="I815" s="221">
        <v>14.6899</v>
      </c>
      <c r="J815" s="221">
        <v>0</v>
      </c>
      <c r="K815" s="290">
        <v>11300000000</v>
      </c>
      <c r="L815" s="221" t="s">
        <v>621</v>
      </c>
      <c r="M815" s="221">
        <v>0</v>
      </c>
      <c r="N815" s="221">
        <v>0</v>
      </c>
      <c r="O815" s="221" t="s">
        <v>624</v>
      </c>
      <c r="P815" s="221" t="s">
        <v>625</v>
      </c>
      <c r="Q815" s="221" t="s">
        <v>626</v>
      </c>
      <c r="R815" s="221" t="s">
        <v>1668</v>
      </c>
      <c r="S815" s="221" t="s">
        <v>1673</v>
      </c>
      <c r="T815" s="221">
        <v>0.45569999999999999</v>
      </c>
      <c r="U815" s="221">
        <v>11168902</v>
      </c>
      <c r="V815" s="290">
        <v>428000000000</v>
      </c>
      <c r="W815" s="221">
        <v>0</v>
      </c>
      <c r="X815" s="221">
        <v>9.6500000000000002E-2</v>
      </c>
      <c r="Y815" s="221" t="s">
        <v>626</v>
      </c>
      <c r="Z815" s="221" t="s">
        <v>626</v>
      </c>
    </row>
    <row r="816" spans="1:26" x14ac:dyDescent="0.25">
      <c r="A816" s="221" t="s">
        <v>2336</v>
      </c>
      <c r="B816" s="221" t="s">
        <v>1405</v>
      </c>
      <c r="C816" s="221">
        <v>994.48119999999994</v>
      </c>
      <c r="D816" s="221">
        <v>-5.7999999999999996E-3</v>
      </c>
      <c r="E816" s="221" t="s">
        <v>620</v>
      </c>
      <c r="F816" s="221">
        <v>-0.1108</v>
      </c>
      <c r="G816" s="221">
        <v>-9.0499999999999997E-2</v>
      </c>
      <c r="H816" s="221">
        <v>0.15179999999999999</v>
      </c>
      <c r="I816" s="221">
        <v>13.538399999999999</v>
      </c>
      <c r="J816" s="221">
        <v>0</v>
      </c>
      <c r="K816" s="221">
        <v>99561698</v>
      </c>
      <c r="L816" s="221" t="s">
        <v>621</v>
      </c>
      <c r="M816" s="221">
        <v>0</v>
      </c>
      <c r="N816" s="221">
        <v>0</v>
      </c>
      <c r="O816" s="221" t="s">
        <v>624</v>
      </c>
      <c r="P816" s="221" t="s">
        <v>626</v>
      </c>
      <c r="Q816" s="221" t="s">
        <v>626</v>
      </c>
      <c r="R816" s="221" t="s">
        <v>1662</v>
      </c>
      <c r="S816" s="221" t="s">
        <v>1673</v>
      </c>
      <c r="T816" s="221">
        <v>-0.1108</v>
      </c>
      <c r="U816" s="221">
        <v>100003.3</v>
      </c>
      <c r="V816" s="290">
        <v>428000000000</v>
      </c>
      <c r="W816" s="221">
        <v>0</v>
      </c>
      <c r="X816" s="221">
        <v>-5.3699999999999998E-2</v>
      </c>
      <c r="Y816" s="221" t="s">
        <v>626</v>
      </c>
      <c r="Z816" s="221" t="s">
        <v>626</v>
      </c>
    </row>
    <row r="817" spans="1:26" x14ac:dyDescent="0.25">
      <c r="A817" s="221" t="s">
        <v>1364</v>
      </c>
      <c r="B817" s="221" t="s">
        <v>1405</v>
      </c>
      <c r="C817" s="221">
        <v>322.0068</v>
      </c>
      <c r="D817" s="221">
        <v>-0.80369999999999997</v>
      </c>
      <c r="E817" s="221" t="s">
        <v>620</v>
      </c>
      <c r="F817" s="221">
        <v>0.59740000000000004</v>
      </c>
      <c r="G817" s="221">
        <v>7.6300999999999997</v>
      </c>
      <c r="H817" s="221">
        <v>4.7938999999999998</v>
      </c>
      <c r="I817" s="221">
        <v>-12.899800000000001</v>
      </c>
      <c r="J817" s="221">
        <v>-36.604999999999997</v>
      </c>
      <c r="K817" s="290">
        <v>58500000000</v>
      </c>
      <c r="L817" s="221" t="s">
        <v>621</v>
      </c>
      <c r="M817" s="221">
        <v>-75.44</v>
      </c>
      <c r="N817" s="221">
        <v>0</v>
      </c>
      <c r="O817" s="221" t="s">
        <v>624</v>
      </c>
      <c r="P817" s="221" t="s">
        <v>651</v>
      </c>
      <c r="Q817" s="221" t="s">
        <v>635</v>
      </c>
      <c r="R817" s="221" t="s">
        <v>1667</v>
      </c>
      <c r="S817" s="221" t="s">
        <v>1673</v>
      </c>
      <c r="T817" s="221">
        <v>0.59740000000000004</v>
      </c>
      <c r="U817" s="290">
        <v>183000000</v>
      </c>
      <c r="V817" s="290">
        <v>428000000000</v>
      </c>
      <c r="W817" s="221">
        <v>0</v>
      </c>
      <c r="X817" s="221">
        <v>5.33E-2</v>
      </c>
      <c r="Y817" s="221" t="s">
        <v>634</v>
      </c>
      <c r="Z817" s="221" t="s">
        <v>626</v>
      </c>
    </row>
    <row r="818" spans="1:26" x14ac:dyDescent="0.25">
      <c r="A818" s="221" t="s">
        <v>2539</v>
      </c>
      <c r="B818" s="221" t="s">
        <v>1405</v>
      </c>
      <c r="C818" s="221">
        <v>995.2287</v>
      </c>
      <c r="D818" s="221">
        <v>-3.3E-3</v>
      </c>
      <c r="E818" s="221" t="s">
        <v>620</v>
      </c>
      <c r="F818" s="221">
        <v>-0.52339999999999998</v>
      </c>
      <c r="G818" s="221">
        <v>0</v>
      </c>
      <c r="H818" s="221">
        <v>0</v>
      </c>
      <c r="I818" s="221">
        <v>0</v>
      </c>
      <c r="J818" s="221">
        <v>0</v>
      </c>
      <c r="K818" s="221">
        <v>10004520</v>
      </c>
      <c r="L818" s="221" t="s">
        <v>621</v>
      </c>
      <c r="M818" s="221">
        <v>0</v>
      </c>
      <c r="N818" s="221">
        <v>0</v>
      </c>
      <c r="O818" s="221" t="s">
        <v>624</v>
      </c>
      <c r="P818" s="221" t="s">
        <v>626</v>
      </c>
      <c r="Q818" s="221" t="s">
        <v>626</v>
      </c>
      <c r="R818" s="221" t="s">
        <v>1662</v>
      </c>
      <c r="S818" s="221" t="s">
        <v>1673</v>
      </c>
      <c r="T818" s="221">
        <v>-0.52339999999999998</v>
      </c>
      <c r="U818" s="221">
        <v>9999.8700000000008</v>
      </c>
      <c r="V818" s="290">
        <v>428000000000</v>
      </c>
      <c r="W818" s="221">
        <v>0</v>
      </c>
      <c r="X818" s="221">
        <v>-0.4078</v>
      </c>
      <c r="Y818" s="221" t="s">
        <v>626</v>
      </c>
      <c r="Z818" s="221" t="s">
        <v>626</v>
      </c>
    </row>
    <row r="819" spans="1:26" x14ac:dyDescent="0.25">
      <c r="A819" s="221" t="s">
        <v>2540</v>
      </c>
      <c r="B819" s="221" t="s">
        <v>218</v>
      </c>
      <c r="C819" s="221">
        <v>2366.92</v>
      </c>
      <c r="D819" s="221">
        <v>0.1434</v>
      </c>
      <c r="E819" s="221" t="s">
        <v>620</v>
      </c>
      <c r="F819" s="221">
        <v>0.21249999999999999</v>
      </c>
      <c r="G819" s="221">
        <v>5.0190999999999999</v>
      </c>
      <c r="H819" s="221">
        <v>3.9883000000000002</v>
      </c>
      <c r="I819" s="221">
        <v>5.6840000000000002</v>
      </c>
      <c r="J819" s="221">
        <v>8.5898000000000003</v>
      </c>
      <c r="K819" s="290">
        <v>635000000000</v>
      </c>
      <c r="L819" s="221" t="s">
        <v>621</v>
      </c>
      <c r="M819" s="221">
        <v>15.070499999999999</v>
      </c>
      <c r="N819" s="221">
        <v>47.3523</v>
      </c>
      <c r="O819" s="221" t="s">
        <v>624</v>
      </c>
      <c r="P819" s="221" t="s">
        <v>630</v>
      </c>
      <c r="Q819" s="221" t="s">
        <v>630</v>
      </c>
      <c r="R819" s="221" t="s">
        <v>1662</v>
      </c>
      <c r="S819" s="221" t="s">
        <v>1666</v>
      </c>
      <c r="T819" s="221">
        <v>0.21249999999999999</v>
      </c>
      <c r="U819" s="290">
        <v>269000000</v>
      </c>
      <c r="V819" s="290">
        <v>40400000000000</v>
      </c>
      <c r="W819" s="290">
        <v>153000000</v>
      </c>
      <c r="X819" s="221">
        <v>-0.72689999999999999</v>
      </c>
      <c r="Y819" s="221" t="s">
        <v>630</v>
      </c>
      <c r="Z819" s="221" t="s">
        <v>630</v>
      </c>
    </row>
    <row r="820" spans="1:26" x14ac:dyDescent="0.25">
      <c r="A820" s="221" t="s">
        <v>2541</v>
      </c>
      <c r="B820" s="221" t="s">
        <v>218</v>
      </c>
      <c r="C820" s="221">
        <v>1008.54</v>
      </c>
      <c r="D820" s="221">
        <v>0.15190000000000001</v>
      </c>
      <c r="E820" s="221" t="s">
        <v>620</v>
      </c>
      <c r="F820" s="221">
        <v>0.32229999999999998</v>
      </c>
      <c r="G820" s="221">
        <v>0</v>
      </c>
      <c r="H820" s="221">
        <v>0</v>
      </c>
      <c r="I820" s="221">
        <v>0</v>
      </c>
      <c r="J820" s="221">
        <v>0</v>
      </c>
      <c r="K820" s="290">
        <v>302000000000</v>
      </c>
      <c r="L820" s="221" t="s">
        <v>621</v>
      </c>
      <c r="M820" s="221">
        <v>0</v>
      </c>
      <c r="N820" s="221">
        <v>0</v>
      </c>
      <c r="O820" s="221" t="s">
        <v>624</v>
      </c>
      <c r="P820" s="221" t="s">
        <v>626</v>
      </c>
      <c r="Q820" s="221" t="s">
        <v>626</v>
      </c>
      <c r="R820" s="221" t="s">
        <v>1662</v>
      </c>
      <c r="S820" s="221" t="s">
        <v>1666</v>
      </c>
      <c r="T820" s="221">
        <v>0.32229999999999998</v>
      </c>
      <c r="U820" s="290">
        <v>300000000</v>
      </c>
      <c r="V820" s="290">
        <v>40400000000000</v>
      </c>
      <c r="W820" s="290">
        <v>153000000</v>
      </c>
      <c r="X820" s="221">
        <v>-0.70589999999999997</v>
      </c>
      <c r="Y820" s="221" t="s">
        <v>626</v>
      </c>
      <c r="Z820" s="221" t="s">
        <v>626</v>
      </c>
    </row>
    <row r="821" spans="1:26" x14ac:dyDescent="0.25">
      <c r="A821" s="221" t="s">
        <v>2337</v>
      </c>
      <c r="B821" s="221" t="s">
        <v>2338</v>
      </c>
      <c r="C821" s="221">
        <v>862.75660000000005</v>
      </c>
      <c r="D821" s="221">
        <v>-2.3929999999999998</v>
      </c>
      <c r="E821" s="221" t="s">
        <v>620</v>
      </c>
      <c r="F821" s="221">
        <v>1.0678000000000001</v>
      </c>
      <c r="G821" s="221">
        <v>13.414999999999999</v>
      </c>
      <c r="H821" s="221">
        <v>-2.0548000000000002</v>
      </c>
      <c r="I821" s="221">
        <v>-14.033200000000001</v>
      </c>
      <c r="J821" s="221">
        <v>0</v>
      </c>
      <c r="K821" s="290">
        <v>201000000000</v>
      </c>
      <c r="L821" s="221" t="s">
        <v>621</v>
      </c>
      <c r="M821" s="221">
        <v>0</v>
      </c>
      <c r="N821" s="221">
        <v>0</v>
      </c>
      <c r="O821" s="221" t="s">
        <v>624</v>
      </c>
      <c r="P821" s="221" t="s">
        <v>632</v>
      </c>
      <c r="Q821" s="221" t="s">
        <v>626</v>
      </c>
      <c r="R821" s="221" t="s">
        <v>1667</v>
      </c>
      <c r="S821" s="221" t="s">
        <v>1699</v>
      </c>
      <c r="T821" s="221">
        <v>1.0678000000000001</v>
      </c>
      <c r="U821" s="290">
        <v>236000000</v>
      </c>
      <c r="V821" s="290">
        <v>785000000000</v>
      </c>
      <c r="W821" s="221">
        <v>0</v>
      </c>
      <c r="X821" s="221">
        <v>-1.4029</v>
      </c>
      <c r="Y821" s="221" t="s">
        <v>626</v>
      </c>
      <c r="Z821" s="221" t="s">
        <v>626</v>
      </c>
    </row>
    <row r="822" spans="1:26" x14ac:dyDescent="0.25">
      <c r="A822" s="221" t="s">
        <v>2339</v>
      </c>
      <c r="B822" s="221" t="s">
        <v>2338</v>
      </c>
      <c r="C822" s="221">
        <v>1059.77</v>
      </c>
      <c r="D822" s="221">
        <v>0.17760000000000001</v>
      </c>
      <c r="E822" s="221" t="s">
        <v>620</v>
      </c>
      <c r="F822" s="221">
        <v>0.74270000000000003</v>
      </c>
      <c r="G822" s="221">
        <v>5.0944000000000003</v>
      </c>
      <c r="H822" s="221">
        <v>2.9948000000000001</v>
      </c>
      <c r="I822" s="221">
        <v>4.9965999999999999</v>
      </c>
      <c r="J822" s="221">
        <v>0</v>
      </c>
      <c r="K822" s="290">
        <v>264000000000</v>
      </c>
      <c r="L822" s="221" t="s">
        <v>621</v>
      </c>
      <c r="M822" s="221">
        <v>0</v>
      </c>
      <c r="N822" s="221">
        <v>0</v>
      </c>
      <c r="O822" s="221" t="s">
        <v>624</v>
      </c>
      <c r="P822" s="221" t="s">
        <v>635</v>
      </c>
      <c r="Q822" s="221" t="s">
        <v>626</v>
      </c>
      <c r="R822" s="221" t="s">
        <v>1662</v>
      </c>
      <c r="S822" s="221" t="s">
        <v>1699</v>
      </c>
      <c r="T822" s="221">
        <v>0.74270000000000003</v>
      </c>
      <c r="U822" s="290">
        <v>251000000</v>
      </c>
      <c r="V822" s="290">
        <v>785000000000</v>
      </c>
      <c r="W822" s="221">
        <v>0</v>
      </c>
      <c r="X822" s="221">
        <v>-0.50060000000000004</v>
      </c>
      <c r="Y822" s="221" t="s">
        <v>626</v>
      </c>
      <c r="Z822" s="221" t="s">
        <v>626</v>
      </c>
    </row>
    <row r="823" spans="1:26" x14ac:dyDescent="0.25">
      <c r="A823" s="221" t="s">
        <v>2340</v>
      </c>
      <c r="B823" s="221" t="s">
        <v>2338</v>
      </c>
      <c r="C823" s="221">
        <v>389.89420000000001</v>
      </c>
      <c r="D823" s="221">
        <v>-2.5933999999999999</v>
      </c>
      <c r="E823" s="221" t="s">
        <v>620</v>
      </c>
      <c r="F823" s="221">
        <v>6.4553000000000003</v>
      </c>
      <c r="G823" s="221">
        <v>30.6845</v>
      </c>
      <c r="H823" s="221">
        <v>-2.0947</v>
      </c>
      <c r="I823" s="221">
        <v>-22.001799999999999</v>
      </c>
      <c r="J823" s="221">
        <v>0</v>
      </c>
      <c r="K823" s="290">
        <v>12000000000</v>
      </c>
      <c r="L823" s="221" t="s">
        <v>621</v>
      </c>
      <c r="M823" s="221">
        <v>0</v>
      </c>
      <c r="N823" s="221">
        <v>0</v>
      </c>
      <c r="O823" s="221" t="s">
        <v>624</v>
      </c>
      <c r="P823" s="221" t="s">
        <v>626</v>
      </c>
      <c r="Q823" s="221" t="s">
        <v>626</v>
      </c>
      <c r="R823" s="221" t="s">
        <v>1670</v>
      </c>
      <c r="S823" s="221" t="s">
        <v>1672</v>
      </c>
      <c r="T823" s="221">
        <v>6.4553000000000003</v>
      </c>
      <c r="U823" s="221">
        <v>32800000</v>
      </c>
      <c r="V823" s="290">
        <v>785000000000</v>
      </c>
      <c r="W823" s="221">
        <v>0</v>
      </c>
      <c r="X823" s="221">
        <v>-0.83250000000000002</v>
      </c>
      <c r="Y823" s="221" t="s">
        <v>626</v>
      </c>
      <c r="Z823" s="221" t="s">
        <v>626</v>
      </c>
    </row>
    <row r="824" spans="1:26" x14ac:dyDescent="0.25">
      <c r="A824" s="221" t="s">
        <v>2341</v>
      </c>
      <c r="B824" s="221" t="s">
        <v>2338</v>
      </c>
      <c r="C824" s="221">
        <v>1044.403</v>
      </c>
      <c r="D824" s="221">
        <v>3.73E-2</v>
      </c>
      <c r="E824" s="221" t="s">
        <v>620</v>
      </c>
      <c r="F824" s="221">
        <v>0.5333</v>
      </c>
      <c r="G824" s="221">
        <v>1.6173999999999999</v>
      </c>
      <c r="H824" s="221">
        <v>3.1825000000000001</v>
      </c>
      <c r="I824" s="221">
        <v>4.2016999999999998</v>
      </c>
      <c r="J824" s="221">
        <v>0</v>
      </c>
      <c r="K824" s="290">
        <v>308000000000</v>
      </c>
      <c r="L824" s="221" t="s">
        <v>621</v>
      </c>
      <c r="M824" s="221">
        <v>0</v>
      </c>
      <c r="N824" s="221">
        <v>0</v>
      </c>
      <c r="O824" s="221" t="s">
        <v>624</v>
      </c>
      <c r="P824" s="221" t="s">
        <v>637</v>
      </c>
      <c r="Q824" s="221" t="s">
        <v>626</v>
      </c>
      <c r="R824" s="221" t="s">
        <v>1668</v>
      </c>
      <c r="S824" s="221" t="s">
        <v>1663</v>
      </c>
      <c r="T824" s="221">
        <v>0.5333</v>
      </c>
      <c r="U824" s="290">
        <v>296000000</v>
      </c>
      <c r="V824" s="290">
        <v>785000000000</v>
      </c>
      <c r="W824" s="221">
        <v>0</v>
      </c>
      <c r="X824" s="221">
        <v>0.1021</v>
      </c>
      <c r="Y824" s="221" t="s">
        <v>626</v>
      </c>
      <c r="Z824" s="221" t="s">
        <v>626</v>
      </c>
    </row>
    <row r="825" spans="1:26" x14ac:dyDescent="0.25">
      <c r="A825" s="221" t="s">
        <v>1860</v>
      </c>
      <c r="B825" s="221" t="s">
        <v>796</v>
      </c>
      <c r="C825" s="221">
        <v>1194.05</v>
      </c>
      <c r="D825" s="221">
        <v>6.7000000000000002E-3</v>
      </c>
      <c r="E825" s="221" t="s">
        <v>620</v>
      </c>
      <c r="F825" s="221">
        <v>0.7833</v>
      </c>
      <c r="G825" s="221">
        <v>4.8552999999999997</v>
      </c>
      <c r="H825" s="221">
        <v>3.6412</v>
      </c>
      <c r="I825" s="221">
        <v>5.5476000000000001</v>
      </c>
      <c r="J825" s="221">
        <v>9.2352000000000007</v>
      </c>
      <c r="K825" s="290">
        <v>424000000000</v>
      </c>
      <c r="L825" s="221" t="s">
        <v>621</v>
      </c>
      <c r="M825" s="221">
        <v>0</v>
      </c>
      <c r="N825" s="221">
        <v>0</v>
      </c>
      <c r="O825" s="221" t="s">
        <v>624</v>
      </c>
      <c r="P825" s="221" t="s">
        <v>627</v>
      </c>
      <c r="Q825" s="221" t="s">
        <v>627</v>
      </c>
      <c r="R825" s="221" t="s">
        <v>1662</v>
      </c>
      <c r="S825" s="221" t="s">
        <v>1663</v>
      </c>
      <c r="T825" s="221">
        <v>0.7833</v>
      </c>
      <c r="U825" s="290">
        <v>358000000</v>
      </c>
      <c r="V825" s="290">
        <v>492000000000</v>
      </c>
      <c r="W825" s="221">
        <v>0</v>
      </c>
      <c r="X825" s="221">
        <v>-0.36220000000000002</v>
      </c>
      <c r="Y825" s="221" t="s">
        <v>626</v>
      </c>
      <c r="Z825" s="221" t="s">
        <v>626</v>
      </c>
    </row>
    <row r="826" spans="1:26" x14ac:dyDescent="0.25">
      <c r="A826" s="221" t="s">
        <v>795</v>
      </c>
      <c r="B826" s="221" t="s">
        <v>796</v>
      </c>
      <c r="C826" s="221">
        <v>1191.77</v>
      </c>
      <c r="D826" s="221">
        <v>-0.86180000000000001</v>
      </c>
      <c r="E826" s="221" t="s">
        <v>620</v>
      </c>
      <c r="F826" s="221">
        <v>1.1329</v>
      </c>
      <c r="G826" s="221">
        <v>6.4717000000000002</v>
      </c>
      <c r="H826" s="221">
        <v>-5.4991000000000003</v>
      </c>
      <c r="I826" s="221">
        <v>-12.326000000000001</v>
      </c>
      <c r="J826" s="221">
        <v>-11.6363</v>
      </c>
      <c r="K826" s="290">
        <v>68100000000</v>
      </c>
      <c r="L826" s="221" t="s">
        <v>621</v>
      </c>
      <c r="M826" s="221">
        <v>-4.1970000000000001</v>
      </c>
      <c r="N826" s="221">
        <v>11.1518</v>
      </c>
      <c r="O826" s="221" t="s">
        <v>624</v>
      </c>
      <c r="P826" s="221" t="s">
        <v>635</v>
      </c>
      <c r="Q826" s="221" t="s">
        <v>635</v>
      </c>
      <c r="R826" s="221" t="s">
        <v>1665</v>
      </c>
      <c r="S826" s="221" t="s">
        <v>1663</v>
      </c>
      <c r="T826" s="221">
        <v>1.1329</v>
      </c>
      <c r="U826" s="221">
        <v>57787297</v>
      </c>
      <c r="V826" s="290">
        <v>492000000000</v>
      </c>
      <c r="W826" s="221">
        <v>0</v>
      </c>
      <c r="X826" s="221">
        <v>-0.75449999999999995</v>
      </c>
      <c r="Y826" s="221" t="s">
        <v>630</v>
      </c>
      <c r="Z826" s="221" t="s">
        <v>630</v>
      </c>
    </row>
    <row r="827" spans="1:26" x14ac:dyDescent="0.25">
      <c r="A827" s="221" t="s">
        <v>797</v>
      </c>
      <c r="B827" s="221" t="s">
        <v>798</v>
      </c>
      <c r="C827" s="221">
        <v>2791.752</v>
      </c>
      <c r="D827" s="221">
        <v>-0.55779999999999996</v>
      </c>
      <c r="E827" s="221" t="s">
        <v>620</v>
      </c>
      <c r="F827" s="221">
        <v>-0.93640000000000001</v>
      </c>
      <c r="G827" s="221">
        <v>10.2003</v>
      </c>
      <c r="H827" s="221">
        <v>-5.7304000000000004</v>
      </c>
      <c r="I827" s="221">
        <v>-16.703199999999999</v>
      </c>
      <c r="J827" s="221">
        <v>-19.0244</v>
      </c>
      <c r="K827" s="290">
        <v>52100000000</v>
      </c>
      <c r="L827" s="221" t="s">
        <v>621</v>
      </c>
      <c r="M827" s="221">
        <v>-12.481199999999999</v>
      </c>
      <c r="N827" s="221">
        <v>5.2484000000000002</v>
      </c>
      <c r="O827" s="221" t="s">
        <v>624</v>
      </c>
      <c r="P827" s="221" t="s">
        <v>626</v>
      </c>
      <c r="Q827" s="221" t="s">
        <v>626</v>
      </c>
      <c r="R827" s="221" t="s">
        <v>1665</v>
      </c>
      <c r="S827" s="221" t="s">
        <v>1666</v>
      </c>
      <c r="T827" s="221">
        <v>-0.93640000000000001</v>
      </c>
      <c r="U827" s="221">
        <v>18475560</v>
      </c>
      <c r="V827" s="290">
        <v>2500000000000</v>
      </c>
      <c r="W827" s="221">
        <v>0</v>
      </c>
      <c r="X827" s="221">
        <v>-0.98970000000000002</v>
      </c>
      <c r="Y827" s="221" t="s">
        <v>626</v>
      </c>
      <c r="Z827" s="221" t="s">
        <v>626</v>
      </c>
    </row>
    <row r="828" spans="1:26" x14ac:dyDescent="0.25">
      <c r="A828" s="221" t="s">
        <v>1201</v>
      </c>
      <c r="B828" s="221" t="s">
        <v>798</v>
      </c>
      <c r="C828" s="221">
        <v>931.35659999999996</v>
      </c>
      <c r="D828" s="221">
        <v>-2.9076</v>
      </c>
      <c r="E828" s="221" t="s">
        <v>620</v>
      </c>
      <c r="F828" s="221">
        <v>2.6720000000000002</v>
      </c>
      <c r="G828" s="221">
        <v>14.1319</v>
      </c>
      <c r="H828" s="221">
        <v>-5.4264000000000001</v>
      </c>
      <c r="I828" s="221">
        <v>-17.3673</v>
      </c>
      <c r="J828" s="221">
        <v>-16.162299999999998</v>
      </c>
      <c r="K828" s="290">
        <v>338000000000</v>
      </c>
      <c r="L828" s="221" t="s">
        <v>621</v>
      </c>
      <c r="M828" s="221">
        <v>-12.6317</v>
      </c>
      <c r="N828" s="221">
        <v>0</v>
      </c>
      <c r="O828" s="221" t="s">
        <v>624</v>
      </c>
      <c r="P828" s="221" t="s">
        <v>626</v>
      </c>
      <c r="Q828" s="221" t="s">
        <v>626</v>
      </c>
      <c r="R828" s="221" t="s">
        <v>1679</v>
      </c>
      <c r="S828" s="221" t="s">
        <v>1671</v>
      </c>
      <c r="T828" s="221">
        <v>2.6720000000000002</v>
      </c>
      <c r="U828" s="290">
        <v>372000000</v>
      </c>
      <c r="V828" s="290">
        <v>2500000000000</v>
      </c>
      <c r="W828" s="221">
        <v>0</v>
      </c>
      <c r="X828" s="221">
        <v>-1.5629999999999999</v>
      </c>
      <c r="Y828" s="221" t="s">
        <v>626</v>
      </c>
      <c r="Z828" s="221" t="s">
        <v>626</v>
      </c>
    </row>
    <row r="829" spans="1:26" x14ac:dyDescent="0.25">
      <c r="A829" s="221" t="s">
        <v>799</v>
      </c>
      <c r="B829" s="221" t="s">
        <v>798</v>
      </c>
      <c r="C829" s="221">
        <v>3743.2269999999999</v>
      </c>
      <c r="D829" s="221">
        <v>-2.7334000000000001</v>
      </c>
      <c r="E829" s="221" t="s">
        <v>620</v>
      </c>
      <c r="F829" s="221">
        <v>2.6196000000000002</v>
      </c>
      <c r="G829" s="221">
        <v>14.353899999999999</v>
      </c>
      <c r="H829" s="221">
        <v>-5.3491999999999997</v>
      </c>
      <c r="I829" s="221">
        <v>-17.2684</v>
      </c>
      <c r="J829" s="221">
        <v>-16.002700000000001</v>
      </c>
      <c r="K829" s="290">
        <v>201000000000</v>
      </c>
      <c r="L829" s="221" t="s">
        <v>621</v>
      </c>
      <c r="M829" s="221">
        <v>-12.043100000000001</v>
      </c>
      <c r="N829" s="221">
        <v>9.9217999999999993</v>
      </c>
      <c r="O829" s="221" t="s">
        <v>624</v>
      </c>
      <c r="P829" s="221" t="s">
        <v>626</v>
      </c>
      <c r="Q829" s="221" t="s">
        <v>626</v>
      </c>
      <c r="R829" s="221" t="s">
        <v>1679</v>
      </c>
      <c r="S829" s="221" t="s">
        <v>1666</v>
      </c>
      <c r="T829" s="221">
        <v>2.6196000000000002</v>
      </c>
      <c r="U829" s="221">
        <v>55188687</v>
      </c>
      <c r="V829" s="290">
        <v>2500000000000</v>
      </c>
      <c r="W829" s="221">
        <v>0</v>
      </c>
      <c r="X829" s="221">
        <v>-1.4148000000000001</v>
      </c>
      <c r="Y829" s="221" t="s">
        <v>626</v>
      </c>
      <c r="Z829" s="221" t="s">
        <v>626</v>
      </c>
    </row>
    <row r="830" spans="1:26" x14ac:dyDescent="0.25">
      <c r="A830" s="221" t="s">
        <v>1519</v>
      </c>
      <c r="B830" s="221" t="s">
        <v>798</v>
      </c>
      <c r="C830" s="221">
        <v>838.25160000000005</v>
      </c>
      <c r="D830" s="221">
        <v>-1.1517999999999999</v>
      </c>
      <c r="E830" s="221" t="s">
        <v>620</v>
      </c>
      <c r="F830" s="221">
        <v>0.30759999999999998</v>
      </c>
      <c r="G830" s="221">
        <v>20.6907</v>
      </c>
      <c r="H830" s="221">
        <v>-1.5770999999999999</v>
      </c>
      <c r="I830" s="221">
        <v>-9.7876999999999992</v>
      </c>
      <c r="J830" s="221">
        <v>-13.075799999999999</v>
      </c>
      <c r="K830" s="290">
        <v>8260000000</v>
      </c>
      <c r="L830" s="221" t="s">
        <v>621</v>
      </c>
      <c r="M830" s="221">
        <v>0</v>
      </c>
      <c r="N830" s="221">
        <v>0</v>
      </c>
      <c r="O830" s="221" t="s">
        <v>624</v>
      </c>
      <c r="P830" s="221" t="s">
        <v>626</v>
      </c>
      <c r="Q830" s="221" t="s">
        <v>626</v>
      </c>
      <c r="R830" s="221" t="s">
        <v>1667</v>
      </c>
      <c r="S830" s="221" t="s">
        <v>1671</v>
      </c>
      <c r="T830" s="221">
        <v>0.30759999999999998</v>
      </c>
      <c r="U830" s="221">
        <v>9885944</v>
      </c>
      <c r="V830" s="290">
        <v>2500000000000</v>
      </c>
      <c r="W830" s="221">
        <v>0</v>
      </c>
      <c r="X830" s="221">
        <v>-1.6286</v>
      </c>
      <c r="Y830" s="221" t="s">
        <v>626</v>
      </c>
      <c r="Z830" s="221" t="s">
        <v>626</v>
      </c>
    </row>
    <row r="831" spans="1:26" x14ac:dyDescent="0.25">
      <c r="A831" s="221" t="s">
        <v>1934</v>
      </c>
      <c r="B831" s="221" t="s">
        <v>798</v>
      </c>
      <c r="C831" s="221">
        <v>1037.9659999999999</v>
      </c>
      <c r="D831" s="221">
        <v>0</v>
      </c>
      <c r="E831" s="221" t="s">
        <v>620</v>
      </c>
      <c r="F831" s="221">
        <v>-0.87</v>
      </c>
      <c r="G831" s="221">
        <v>0</v>
      </c>
      <c r="H831" s="221">
        <v>0</v>
      </c>
      <c r="I831" s="221">
        <v>0</v>
      </c>
      <c r="J831" s="221">
        <v>1.87</v>
      </c>
      <c r="K831" s="290">
        <v>323000000000</v>
      </c>
      <c r="L831" s="221" t="s">
        <v>621</v>
      </c>
      <c r="M831" s="221">
        <v>0</v>
      </c>
      <c r="N831" s="221">
        <v>0</v>
      </c>
      <c r="O831" s="221" t="s">
        <v>624</v>
      </c>
      <c r="P831" s="221" t="s">
        <v>626</v>
      </c>
      <c r="Q831" s="221" t="s">
        <v>626</v>
      </c>
      <c r="R831" s="221" t="s">
        <v>1669</v>
      </c>
      <c r="S831" s="221" t="s">
        <v>2092</v>
      </c>
      <c r="T831" s="221">
        <v>0</v>
      </c>
      <c r="U831" s="290">
        <v>308000000</v>
      </c>
      <c r="V831" s="290">
        <v>2500000000000</v>
      </c>
      <c r="W831" s="221">
        <v>0</v>
      </c>
      <c r="X831" s="221">
        <v>0</v>
      </c>
      <c r="Y831" s="221" t="s">
        <v>626</v>
      </c>
      <c r="Z831" s="221" t="s">
        <v>626</v>
      </c>
    </row>
    <row r="832" spans="1:26" x14ac:dyDescent="0.25">
      <c r="A832" s="221" t="s">
        <v>2112</v>
      </c>
      <c r="B832" s="221" t="s">
        <v>798</v>
      </c>
      <c r="C832" s="221">
        <v>1015.722</v>
      </c>
      <c r="D832" s="221">
        <v>0</v>
      </c>
      <c r="E832" s="221" t="s">
        <v>620</v>
      </c>
      <c r="F832" s="221">
        <v>-2.27</v>
      </c>
      <c r="G832" s="221">
        <v>0</v>
      </c>
      <c r="H832" s="221">
        <v>0</v>
      </c>
      <c r="I832" s="221">
        <v>0</v>
      </c>
      <c r="J832" s="221">
        <v>1.39</v>
      </c>
      <c r="K832" s="290">
        <v>54900000000</v>
      </c>
      <c r="L832" s="221" t="s">
        <v>621</v>
      </c>
      <c r="M832" s="221">
        <v>0</v>
      </c>
      <c r="N832" s="221">
        <v>0</v>
      </c>
      <c r="O832" s="221" t="s">
        <v>624</v>
      </c>
      <c r="P832" s="221" t="s">
        <v>626</v>
      </c>
      <c r="Q832" s="221" t="s">
        <v>626</v>
      </c>
      <c r="R832" s="221" t="s">
        <v>1669</v>
      </c>
      <c r="S832" s="221" t="s">
        <v>2092</v>
      </c>
      <c r="T832" s="221">
        <v>0</v>
      </c>
      <c r="U832" s="221">
        <v>52809638</v>
      </c>
      <c r="V832" s="290">
        <v>2500000000000</v>
      </c>
      <c r="W832" s="221">
        <v>0</v>
      </c>
      <c r="X832" s="221">
        <v>0</v>
      </c>
      <c r="Y832" s="221" t="s">
        <v>626</v>
      </c>
      <c r="Z832" s="221" t="s">
        <v>626</v>
      </c>
    </row>
    <row r="833" spans="1:26" x14ac:dyDescent="0.25">
      <c r="A833" s="221" t="s">
        <v>2342</v>
      </c>
      <c r="B833" s="221" t="s">
        <v>798</v>
      </c>
      <c r="C833" s="221">
        <v>1036.5999999999999</v>
      </c>
      <c r="D833" s="221">
        <v>0</v>
      </c>
      <c r="E833" s="221" t="s">
        <v>620</v>
      </c>
      <c r="F833" s="221">
        <v>0.68</v>
      </c>
      <c r="G833" s="221">
        <v>0</v>
      </c>
      <c r="H833" s="221">
        <v>0</v>
      </c>
      <c r="I833" s="221">
        <v>0</v>
      </c>
      <c r="J833" s="221">
        <v>0</v>
      </c>
      <c r="K833" s="290">
        <v>163000000000</v>
      </c>
      <c r="L833" s="221" t="s">
        <v>621</v>
      </c>
      <c r="M833" s="221">
        <v>0</v>
      </c>
      <c r="N833" s="221">
        <v>0</v>
      </c>
      <c r="O833" s="221" t="s">
        <v>624</v>
      </c>
      <c r="P833" s="221" t="s">
        <v>626</v>
      </c>
      <c r="Q833" s="221" t="s">
        <v>626</v>
      </c>
      <c r="R833" s="221" t="s">
        <v>1669</v>
      </c>
      <c r="S833" s="221" t="s">
        <v>2092</v>
      </c>
      <c r="T833" s="221">
        <v>0</v>
      </c>
      <c r="U833" s="290">
        <v>158000000</v>
      </c>
      <c r="V833" s="290">
        <v>2500000000000</v>
      </c>
      <c r="W833" s="221">
        <v>0</v>
      </c>
      <c r="X833" s="221">
        <v>0</v>
      </c>
      <c r="Y833" s="221" t="s">
        <v>626</v>
      </c>
      <c r="Z833" s="221" t="s">
        <v>626</v>
      </c>
    </row>
    <row r="834" spans="1:26" x14ac:dyDescent="0.25">
      <c r="A834" s="221" t="s">
        <v>2161</v>
      </c>
      <c r="B834" s="221" t="s">
        <v>798</v>
      </c>
      <c r="C834" s="221">
        <v>1008.09</v>
      </c>
      <c r="D834" s="221">
        <v>0</v>
      </c>
      <c r="E834" s="221" t="s">
        <v>620</v>
      </c>
      <c r="F834" s="221">
        <v>0.75</v>
      </c>
      <c r="G834" s="221">
        <v>0</v>
      </c>
      <c r="H834" s="221">
        <v>0</v>
      </c>
      <c r="I834" s="221">
        <v>0</v>
      </c>
      <c r="J834" s="221">
        <v>7.68</v>
      </c>
      <c r="K834" s="290">
        <v>52100000000</v>
      </c>
      <c r="L834" s="221" t="s">
        <v>621</v>
      </c>
      <c r="M834" s="221">
        <v>0</v>
      </c>
      <c r="N834" s="221">
        <v>0</v>
      </c>
      <c r="O834" s="221" t="s">
        <v>624</v>
      </c>
      <c r="P834" s="221" t="s">
        <v>626</v>
      </c>
      <c r="Q834" s="221" t="s">
        <v>626</v>
      </c>
      <c r="R834" s="221" t="s">
        <v>1669</v>
      </c>
      <c r="S834" s="221" t="s">
        <v>1699</v>
      </c>
      <c r="T834" s="221">
        <v>0</v>
      </c>
      <c r="U834" s="221">
        <v>52100000</v>
      </c>
      <c r="V834" s="290">
        <v>2500000000000</v>
      </c>
      <c r="W834" s="221">
        <v>0</v>
      </c>
      <c r="X834" s="221">
        <v>0</v>
      </c>
      <c r="Y834" s="221" t="s">
        <v>626</v>
      </c>
      <c r="Z834" s="221" t="s">
        <v>626</v>
      </c>
    </row>
    <row r="835" spans="1:26" x14ac:dyDescent="0.25">
      <c r="A835" s="221" t="s">
        <v>2048</v>
      </c>
      <c r="B835" s="221" t="s">
        <v>798</v>
      </c>
      <c r="C835" s="221">
        <v>989.13340000000005</v>
      </c>
      <c r="D835" s="221">
        <v>0</v>
      </c>
      <c r="E835" s="221" t="s">
        <v>620</v>
      </c>
      <c r="F835" s="221">
        <v>-2.14</v>
      </c>
      <c r="G835" s="221">
        <v>0</v>
      </c>
      <c r="H835" s="221">
        <v>0</v>
      </c>
      <c r="I835" s="221">
        <v>0</v>
      </c>
      <c r="J835" s="221">
        <v>0.52</v>
      </c>
      <c r="K835" s="290">
        <v>105000000000</v>
      </c>
      <c r="L835" s="221" t="s">
        <v>621</v>
      </c>
      <c r="M835" s="221">
        <v>0</v>
      </c>
      <c r="N835" s="221">
        <v>0</v>
      </c>
      <c r="O835" s="221" t="s">
        <v>624</v>
      </c>
      <c r="P835" s="221" t="s">
        <v>626</v>
      </c>
      <c r="Q835" s="221" t="s">
        <v>626</v>
      </c>
      <c r="R835" s="221" t="s">
        <v>1669</v>
      </c>
      <c r="S835" s="221" t="s">
        <v>1671</v>
      </c>
      <c r="T835" s="221">
        <v>0</v>
      </c>
      <c r="U835" s="290">
        <v>104000000</v>
      </c>
      <c r="V835" s="290">
        <v>2500000000000</v>
      </c>
      <c r="W835" s="221">
        <v>0</v>
      </c>
      <c r="X835" s="221">
        <v>0</v>
      </c>
      <c r="Y835" s="221" t="s">
        <v>626</v>
      </c>
      <c r="Z835" s="221" t="s">
        <v>626</v>
      </c>
    </row>
    <row r="836" spans="1:26" x14ac:dyDescent="0.25">
      <c r="A836" s="221" t="s">
        <v>2201</v>
      </c>
      <c r="B836" s="221" t="s">
        <v>798</v>
      </c>
      <c r="C836" s="221">
        <v>1025.24</v>
      </c>
      <c r="D836" s="221">
        <v>0</v>
      </c>
      <c r="E836" s="221" t="s">
        <v>620</v>
      </c>
      <c r="F836" s="221">
        <v>0.67</v>
      </c>
      <c r="G836" s="221">
        <v>0</v>
      </c>
      <c r="H836" s="221">
        <v>0</v>
      </c>
      <c r="I836" s="221">
        <v>0</v>
      </c>
      <c r="J836" s="221">
        <v>0</v>
      </c>
      <c r="K836" s="290">
        <v>102000000000</v>
      </c>
      <c r="L836" s="221" t="s">
        <v>621</v>
      </c>
      <c r="M836" s="221">
        <v>0</v>
      </c>
      <c r="N836" s="221">
        <v>0</v>
      </c>
      <c r="O836" s="221" t="s">
        <v>624</v>
      </c>
      <c r="P836" s="221" t="s">
        <v>626</v>
      </c>
      <c r="Q836" s="221" t="s">
        <v>626</v>
      </c>
      <c r="R836" s="221" t="s">
        <v>1669</v>
      </c>
      <c r="S836" s="221" t="s">
        <v>1671</v>
      </c>
      <c r="T836" s="221">
        <v>0</v>
      </c>
      <c r="U836" s="290">
        <v>100000000</v>
      </c>
      <c r="V836" s="290">
        <v>2500000000000</v>
      </c>
      <c r="W836" s="221">
        <v>0</v>
      </c>
      <c r="X836" s="221">
        <v>0</v>
      </c>
      <c r="Y836" s="221" t="s">
        <v>626</v>
      </c>
      <c r="Z836" s="221" t="s">
        <v>626</v>
      </c>
    </row>
    <row r="837" spans="1:26" x14ac:dyDescent="0.25">
      <c r="A837" s="221" t="s">
        <v>1365</v>
      </c>
      <c r="B837" s="221" t="s">
        <v>705</v>
      </c>
      <c r="C837" s="221">
        <v>1386.8589999999999</v>
      </c>
      <c r="D837" s="221">
        <v>3.6900000000000002E-2</v>
      </c>
      <c r="E837" s="221" t="s">
        <v>620</v>
      </c>
      <c r="F837" s="221">
        <v>0.40820000000000001</v>
      </c>
      <c r="G837" s="221">
        <v>1.2861</v>
      </c>
      <c r="H837" s="221">
        <v>2.6606999999999998</v>
      </c>
      <c r="I837" s="221">
        <v>3.6442000000000001</v>
      </c>
      <c r="J837" s="221">
        <v>5.8132999999999999</v>
      </c>
      <c r="K837" s="290">
        <v>11800000000</v>
      </c>
      <c r="L837" s="221" t="s">
        <v>621</v>
      </c>
      <c r="M837" s="221">
        <v>19.622800000000002</v>
      </c>
      <c r="N837" s="221">
        <v>36.274900000000002</v>
      </c>
      <c r="O837" s="221" t="s">
        <v>624</v>
      </c>
      <c r="P837" s="221" t="s">
        <v>630</v>
      </c>
      <c r="Q837" s="221" t="s">
        <v>627</v>
      </c>
      <c r="R837" s="221" t="s">
        <v>1668</v>
      </c>
      <c r="S837" s="221" t="s">
        <v>1673</v>
      </c>
      <c r="T837" s="221">
        <v>0.40820000000000001</v>
      </c>
      <c r="U837" s="221">
        <v>8525767</v>
      </c>
      <c r="V837" s="290">
        <v>1930000000000</v>
      </c>
      <c r="W837" s="221">
        <v>0</v>
      </c>
      <c r="X837" s="221">
        <v>8.7900000000000006E-2</v>
      </c>
      <c r="Y837" s="221" t="s">
        <v>632</v>
      </c>
      <c r="Z837" s="221" t="s">
        <v>632</v>
      </c>
    </row>
    <row r="838" spans="1:26" x14ac:dyDescent="0.25">
      <c r="A838" s="221" t="s">
        <v>1089</v>
      </c>
      <c r="B838" s="221" t="s">
        <v>801</v>
      </c>
      <c r="C838" s="221">
        <v>927.79610000000002</v>
      </c>
      <c r="D838" s="221">
        <v>-0.52680000000000005</v>
      </c>
      <c r="E838" s="221" t="s">
        <v>620</v>
      </c>
      <c r="F838" s="221">
        <v>0.42649999999999999</v>
      </c>
      <c r="G838" s="221">
        <v>5.1581999999999999</v>
      </c>
      <c r="H838" s="221">
        <v>1.4988999999999999</v>
      </c>
      <c r="I838" s="221">
        <v>-0.91110000000000002</v>
      </c>
      <c r="J838" s="221">
        <v>0.37980000000000003</v>
      </c>
      <c r="K838" s="290">
        <v>60000000000</v>
      </c>
      <c r="L838" s="221" t="s">
        <v>621</v>
      </c>
      <c r="M838" s="221">
        <v>1.3522000000000001</v>
      </c>
      <c r="N838" s="221">
        <v>0</v>
      </c>
      <c r="O838" s="221" t="s">
        <v>624</v>
      </c>
      <c r="P838" s="221" t="s">
        <v>632</v>
      </c>
      <c r="Q838" s="221" t="s">
        <v>632</v>
      </c>
      <c r="R838" s="221" t="s">
        <v>1665</v>
      </c>
      <c r="S838" s="221" t="s">
        <v>1671</v>
      </c>
      <c r="T838" s="221">
        <v>0.42649999999999999</v>
      </c>
      <c r="U838" s="221">
        <v>64892711</v>
      </c>
      <c r="V838" s="290">
        <v>972000000000</v>
      </c>
      <c r="W838" s="221">
        <v>0</v>
      </c>
      <c r="X838" s="221">
        <v>-0.60450000000000004</v>
      </c>
      <c r="Y838" s="221" t="s">
        <v>627</v>
      </c>
      <c r="Z838" s="221" t="s">
        <v>626</v>
      </c>
    </row>
    <row r="839" spans="1:26" x14ac:dyDescent="0.25">
      <c r="A839" s="221" t="s">
        <v>1447</v>
      </c>
      <c r="B839" s="221" t="s">
        <v>801</v>
      </c>
      <c r="C839" s="221">
        <v>711.4606</v>
      </c>
      <c r="D839" s="221">
        <v>-2.0181</v>
      </c>
      <c r="E839" s="221" t="s">
        <v>620</v>
      </c>
      <c r="F839" s="221">
        <v>1.7003999999999999</v>
      </c>
      <c r="G839" s="221">
        <v>12.511900000000001</v>
      </c>
      <c r="H839" s="221">
        <v>0.90780000000000005</v>
      </c>
      <c r="I839" s="221">
        <v>-13.549099999999999</v>
      </c>
      <c r="J839" s="221">
        <v>-12.626099999999999</v>
      </c>
      <c r="K839" s="290">
        <v>146000000000</v>
      </c>
      <c r="L839" s="221" t="s">
        <v>621</v>
      </c>
      <c r="M839" s="221">
        <v>0</v>
      </c>
      <c r="N839" s="221">
        <v>0</v>
      </c>
      <c r="O839" s="221" t="s">
        <v>624</v>
      </c>
      <c r="P839" s="221" t="s">
        <v>635</v>
      </c>
      <c r="Q839" s="221" t="s">
        <v>625</v>
      </c>
      <c r="R839" s="221" t="s">
        <v>1665</v>
      </c>
      <c r="S839" s="221" t="s">
        <v>1675</v>
      </c>
      <c r="T839" s="221">
        <v>1.7003999999999999</v>
      </c>
      <c r="U839" s="290">
        <v>208000000</v>
      </c>
      <c r="V839" s="290">
        <v>972000000000</v>
      </c>
      <c r="W839" s="221">
        <v>0</v>
      </c>
      <c r="X839" s="221">
        <v>-2.0710000000000002</v>
      </c>
      <c r="Y839" s="221" t="s">
        <v>626</v>
      </c>
      <c r="Z839" s="221" t="s">
        <v>626</v>
      </c>
    </row>
    <row r="840" spans="1:26" x14ac:dyDescent="0.25">
      <c r="A840" s="221" t="s">
        <v>802</v>
      </c>
      <c r="B840" s="221" t="s">
        <v>801</v>
      </c>
      <c r="C840" s="221">
        <v>936.4212</v>
      </c>
      <c r="D840" s="221">
        <v>-2.5083000000000002</v>
      </c>
      <c r="E840" s="221" t="s">
        <v>620</v>
      </c>
      <c r="F840" s="221">
        <v>2.6823000000000001</v>
      </c>
      <c r="G840" s="221">
        <v>14.807700000000001</v>
      </c>
      <c r="H840" s="221">
        <v>1.1812</v>
      </c>
      <c r="I840" s="221">
        <v>-13.8431</v>
      </c>
      <c r="J840" s="221">
        <v>-13.0053</v>
      </c>
      <c r="K840" s="290">
        <v>34800000000</v>
      </c>
      <c r="L840" s="221" t="s">
        <v>621</v>
      </c>
      <c r="M840" s="221">
        <v>-13.886799999999999</v>
      </c>
      <c r="N840" s="221">
        <v>-0.4304</v>
      </c>
      <c r="O840" s="221" t="s">
        <v>624</v>
      </c>
      <c r="P840" s="221" t="s">
        <v>632</v>
      </c>
      <c r="Q840" s="221" t="s">
        <v>632</v>
      </c>
      <c r="R840" s="221" t="s">
        <v>1667</v>
      </c>
      <c r="S840" s="221" t="s">
        <v>1671</v>
      </c>
      <c r="T840" s="221">
        <v>2.6823000000000001</v>
      </c>
      <c r="U840" s="221">
        <v>38176014</v>
      </c>
      <c r="V840" s="290">
        <v>972000000000</v>
      </c>
      <c r="W840" s="221">
        <v>0</v>
      </c>
      <c r="X840" s="221">
        <v>-1.694</v>
      </c>
      <c r="Y840" s="221" t="s">
        <v>627</v>
      </c>
      <c r="Z840" s="221" t="s">
        <v>630</v>
      </c>
    </row>
    <row r="841" spans="1:26" x14ac:dyDescent="0.25">
      <c r="A841" s="221" t="s">
        <v>803</v>
      </c>
      <c r="B841" s="221" t="s">
        <v>801</v>
      </c>
      <c r="C841" s="221">
        <v>2566.8229999999999</v>
      </c>
      <c r="D841" s="221">
        <v>0.26240000000000002</v>
      </c>
      <c r="E841" s="221" t="s">
        <v>620</v>
      </c>
      <c r="F841" s="221">
        <v>1.6103000000000001</v>
      </c>
      <c r="G841" s="221">
        <v>5.5282999999999998</v>
      </c>
      <c r="H841" s="221">
        <v>5.7187999999999999</v>
      </c>
      <c r="I841" s="221">
        <v>5.3857999999999997</v>
      </c>
      <c r="J841" s="221">
        <v>6.681</v>
      </c>
      <c r="K841" s="290">
        <v>1050000000</v>
      </c>
      <c r="L841" s="221" t="s">
        <v>621</v>
      </c>
      <c r="M841" s="221">
        <v>6.3550000000000004</v>
      </c>
      <c r="N841" s="221">
        <v>37.132100000000001</v>
      </c>
      <c r="O841" s="221" t="s">
        <v>624</v>
      </c>
      <c r="P841" s="221" t="s">
        <v>2012</v>
      </c>
      <c r="Q841" s="221" t="s">
        <v>2012</v>
      </c>
      <c r="R841" s="221" t="s">
        <v>1662</v>
      </c>
      <c r="S841" s="221" t="s">
        <v>1671</v>
      </c>
      <c r="T841" s="221">
        <v>1.6103000000000001</v>
      </c>
      <c r="U841" s="221">
        <v>416636.6</v>
      </c>
      <c r="V841" s="290">
        <v>972000000000</v>
      </c>
      <c r="W841" s="221">
        <v>0</v>
      </c>
      <c r="X841" s="221">
        <v>-0.31080000000000002</v>
      </c>
      <c r="Y841" s="221" t="s">
        <v>2012</v>
      </c>
      <c r="Z841" s="221" t="s">
        <v>2012</v>
      </c>
    </row>
    <row r="842" spans="1:26" x14ac:dyDescent="0.25">
      <c r="A842" s="221" t="s">
        <v>1406</v>
      </c>
      <c r="B842" s="221" t="s">
        <v>801</v>
      </c>
      <c r="C842" s="221">
        <v>1004.496</v>
      </c>
      <c r="D842" s="221">
        <v>-2.5207999999999999</v>
      </c>
      <c r="E842" s="221" t="s">
        <v>620</v>
      </c>
      <c r="F842" s="221">
        <v>3.0796999999999999</v>
      </c>
      <c r="G842" s="221">
        <v>15.7125</v>
      </c>
      <c r="H842" s="221">
        <v>0.66139999999999999</v>
      </c>
      <c r="I842" s="221">
        <v>-13.944100000000001</v>
      </c>
      <c r="J842" s="221">
        <v>-11.613</v>
      </c>
      <c r="K842" s="290">
        <v>21800000000</v>
      </c>
      <c r="L842" s="221" t="s">
        <v>621</v>
      </c>
      <c r="M842" s="221">
        <v>-10.867599999999999</v>
      </c>
      <c r="N842" s="221">
        <v>13.4757</v>
      </c>
      <c r="O842" s="221" t="s">
        <v>624</v>
      </c>
      <c r="P842" s="221" t="s">
        <v>632</v>
      </c>
      <c r="Q842" s="221" t="s">
        <v>651</v>
      </c>
      <c r="R842" s="221" t="s">
        <v>1667</v>
      </c>
      <c r="S842" s="221" t="s">
        <v>1673</v>
      </c>
      <c r="T842" s="221">
        <v>3.0796999999999999</v>
      </c>
      <c r="U842" s="221">
        <v>22353049</v>
      </c>
      <c r="V842" s="290">
        <v>972000000000</v>
      </c>
      <c r="W842" s="221">
        <v>0</v>
      </c>
      <c r="X842" s="221">
        <v>-1.8645</v>
      </c>
      <c r="Y842" s="221" t="s">
        <v>632</v>
      </c>
      <c r="Z842" s="221" t="s">
        <v>632</v>
      </c>
    </row>
    <row r="843" spans="1:26" x14ac:dyDescent="0.25">
      <c r="A843" s="221" t="s">
        <v>1254</v>
      </c>
      <c r="B843" s="221" t="s">
        <v>801</v>
      </c>
      <c r="C843" s="221">
        <v>1253.981</v>
      </c>
      <c r="D843" s="221">
        <v>0.24129999999999999</v>
      </c>
      <c r="E843" s="221" t="s">
        <v>620</v>
      </c>
      <c r="F843" s="221">
        <v>0.34339999999999998</v>
      </c>
      <c r="G843" s="221">
        <v>3.3233000000000001</v>
      </c>
      <c r="H843" s="221">
        <v>4.3494999999999999</v>
      </c>
      <c r="I843" s="221">
        <v>7.0087999999999999</v>
      </c>
      <c r="J843" s="221">
        <v>10.065200000000001</v>
      </c>
      <c r="K843" s="290">
        <v>16400000000</v>
      </c>
      <c r="L843" s="221" t="s">
        <v>621</v>
      </c>
      <c r="M843" s="221">
        <v>19.6814</v>
      </c>
      <c r="N843" s="221">
        <v>0</v>
      </c>
      <c r="O843" s="221" t="s">
        <v>624</v>
      </c>
      <c r="P843" s="221" t="s">
        <v>632</v>
      </c>
      <c r="Q843" s="221" t="s">
        <v>637</v>
      </c>
      <c r="R843" s="221" t="s">
        <v>1662</v>
      </c>
      <c r="S843" s="221" t="s">
        <v>2094</v>
      </c>
      <c r="T843" s="221">
        <v>0.34339999999999998</v>
      </c>
      <c r="U843" s="221">
        <v>13137065</v>
      </c>
      <c r="V843" s="290">
        <v>972000000000</v>
      </c>
      <c r="W843" s="221">
        <v>0</v>
      </c>
      <c r="X843" s="221">
        <v>-0.52210000000000001</v>
      </c>
      <c r="Y843" s="221" t="s">
        <v>630</v>
      </c>
      <c r="Z843" s="221" t="s">
        <v>626</v>
      </c>
    </row>
    <row r="844" spans="1:26" x14ac:dyDescent="0.25">
      <c r="A844" s="221" t="s">
        <v>2162</v>
      </c>
      <c r="B844" s="221" t="s">
        <v>801</v>
      </c>
      <c r="C844" s="221">
        <v>1059.4580000000001</v>
      </c>
      <c r="D844" s="221">
        <v>4.4499999999999998E-2</v>
      </c>
      <c r="E844" s="221" t="s">
        <v>620</v>
      </c>
      <c r="F844" s="221">
        <v>0.50539999999999996</v>
      </c>
      <c r="G844" s="221">
        <v>1.4717</v>
      </c>
      <c r="H844" s="221">
        <v>2.9137</v>
      </c>
      <c r="I844" s="221">
        <v>3.8153000000000001</v>
      </c>
      <c r="J844" s="221">
        <v>5.9107000000000003</v>
      </c>
      <c r="K844" s="290">
        <v>35500000000</v>
      </c>
      <c r="L844" s="221" t="s">
        <v>621</v>
      </c>
      <c r="M844" s="221">
        <v>0</v>
      </c>
      <c r="N844" s="221">
        <v>0</v>
      </c>
      <c r="O844" s="221" t="s">
        <v>624</v>
      </c>
      <c r="P844" s="221" t="s">
        <v>651</v>
      </c>
      <c r="Q844" s="221" t="s">
        <v>626</v>
      </c>
      <c r="R844" s="221" t="s">
        <v>1668</v>
      </c>
      <c r="S844" s="221" t="s">
        <v>2092</v>
      </c>
      <c r="T844" s="221">
        <v>0.50539999999999996</v>
      </c>
      <c r="U844" s="221">
        <v>33666259</v>
      </c>
      <c r="V844" s="290">
        <v>972000000000</v>
      </c>
      <c r="W844" s="221">
        <v>0</v>
      </c>
      <c r="X844" s="221">
        <v>0.10340000000000001</v>
      </c>
      <c r="Y844" s="221" t="s">
        <v>626</v>
      </c>
      <c r="Z844" s="221" t="s">
        <v>626</v>
      </c>
    </row>
    <row r="845" spans="1:26" x14ac:dyDescent="0.25">
      <c r="A845" s="221" t="s">
        <v>2419</v>
      </c>
      <c r="B845" s="221" t="s">
        <v>801</v>
      </c>
      <c r="C845" s="221">
        <v>1004.942</v>
      </c>
      <c r="D845" s="221">
        <v>0</v>
      </c>
      <c r="E845" s="221" t="s">
        <v>620</v>
      </c>
      <c r="F845" s="221">
        <v>0</v>
      </c>
      <c r="G845" s="221">
        <v>0</v>
      </c>
      <c r="H845" s="221">
        <v>0.36030000000000001</v>
      </c>
      <c r="I845" s="221">
        <v>0</v>
      </c>
      <c r="J845" s="221">
        <v>0</v>
      </c>
      <c r="K845" s="221">
        <v>10045713</v>
      </c>
      <c r="L845" s="221" t="s">
        <v>621</v>
      </c>
      <c r="M845" s="221">
        <v>0</v>
      </c>
      <c r="N845" s="221">
        <v>0</v>
      </c>
      <c r="O845" s="221" t="s">
        <v>624</v>
      </c>
      <c r="P845" s="221" t="s">
        <v>626</v>
      </c>
      <c r="Q845" s="221" t="s">
        <v>626</v>
      </c>
      <c r="R845" s="221" t="s">
        <v>1668</v>
      </c>
      <c r="S845" s="221" t="s">
        <v>1975</v>
      </c>
      <c r="T845" s="221">
        <v>0</v>
      </c>
      <c r="U845" s="221">
        <v>9996.32</v>
      </c>
      <c r="V845" s="290">
        <v>972000000000</v>
      </c>
      <c r="W845" s="221">
        <v>0</v>
      </c>
      <c r="X845" s="221">
        <v>0</v>
      </c>
      <c r="Y845" s="221" t="s">
        <v>626</v>
      </c>
      <c r="Z845" s="221" t="s">
        <v>626</v>
      </c>
    </row>
    <row r="846" spans="1:26" x14ac:dyDescent="0.25">
      <c r="A846" s="221" t="s">
        <v>2343</v>
      </c>
      <c r="B846" s="221" t="s">
        <v>801</v>
      </c>
      <c r="C846" s="221">
        <v>1035.04</v>
      </c>
      <c r="D846" s="221">
        <v>4.0599999999999997E-2</v>
      </c>
      <c r="E846" s="221" t="s">
        <v>620</v>
      </c>
      <c r="F846" s="221">
        <v>0.43180000000000002</v>
      </c>
      <c r="G846" s="221">
        <v>1.3106</v>
      </c>
      <c r="H846" s="221">
        <v>2.593</v>
      </c>
      <c r="I846" s="221">
        <v>3.4449999999999998</v>
      </c>
      <c r="J846" s="221">
        <v>0</v>
      </c>
      <c r="K846" s="290">
        <v>25000000000</v>
      </c>
      <c r="L846" s="221" t="s">
        <v>621</v>
      </c>
      <c r="M846" s="221">
        <v>0</v>
      </c>
      <c r="N846" s="221">
        <v>0</v>
      </c>
      <c r="O846" s="221" t="s">
        <v>618</v>
      </c>
      <c r="P846" s="221" t="s">
        <v>630</v>
      </c>
      <c r="Q846" s="221" t="s">
        <v>626</v>
      </c>
      <c r="R846" s="221" t="s">
        <v>1668</v>
      </c>
      <c r="S846" s="221" t="s">
        <v>1663</v>
      </c>
      <c r="T846" s="221">
        <v>0.43180000000000002</v>
      </c>
      <c r="U846" s="221">
        <v>24277900</v>
      </c>
      <c r="V846" s="290">
        <v>972000000000</v>
      </c>
      <c r="W846" s="221">
        <v>0</v>
      </c>
      <c r="X846" s="221">
        <v>9.4799999999999995E-2</v>
      </c>
      <c r="Y846" s="221" t="s">
        <v>626</v>
      </c>
      <c r="Z846" s="221" t="s">
        <v>626</v>
      </c>
    </row>
    <row r="847" spans="1:26" x14ac:dyDescent="0.25">
      <c r="A847" s="221" t="s">
        <v>2480</v>
      </c>
      <c r="B847" s="221" t="s">
        <v>801</v>
      </c>
      <c r="C847" s="221">
        <v>1067.9480000000001</v>
      </c>
      <c r="D847" s="221">
        <v>0</v>
      </c>
      <c r="E847" s="221" t="s">
        <v>620</v>
      </c>
      <c r="F847" s="221">
        <v>0.62</v>
      </c>
      <c r="G847" s="221">
        <v>0</v>
      </c>
      <c r="H847" s="221">
        <v>0</v>
      </c>
      <c r="I847" s="221">
        <v>0</v>
      </c>
      <c r="J847" s="221">
        <v>0.48</v>
      </c>
      <c r="K847" s="290">
        <v>518000000000</v>
      </c>
      <c r="L847" s="221" t="s">
        <v>621</v>
      </c>
      <c r="M847" s="221">
        <v>0</v>
      </c>
      <c r="N847" s="221">
        <v>0</v>
      </c>
      <c r="O847" s="221" t="s">
        <v>624</v>
      </c>
      <c r="P847" s="221" t="s">
        <v>626</v>
      </c>
      <c r="Q847" s="221" t="s">
        <v>626</v>
      </c>
      <c r="R847" s="221" t="s">
        <v>1669</v>
      </c>
      <c r="S847" s="221" t="s">
        <v>1671</v>
      </c>
      <c r="T847" s="221">
        <v>0</v>
      </c>
      <c r="U847" s="290">
        <v>488000000</v>
      </c>
      <c r="V847" s="290">
        <v>972000000000</v>
      </c>
      <c r="W847" s="221">
        <v>0</v>
      </c>
      <c r="X847" s="221">
        <v>0</v>
      </c>
      <c r="Y847" s="221" t="s">
        <v>626</v>
      </c>
      <c r="Z847" s="221" t="s">
        <v>626</v>
      </c>
    </row>
    <row r="848" spans="1:26" x14ac:dyDescent="0.25">
      <c r="A848" s="221" t="s">
        <v>1090</v>
      </c>
      <c r="B848" s="221" t="s">
        <v>801</v>
      </c>
      <c r="C848" s="221">
        <v>1041.7809999999999</v>
      </c>
      <c r="D848" s="221">
        <v>0</v>
      </c>
      <c r="E848" s="221" t="s">
        <v>620</v>
      </c>
      <c r="F848" s="221">
        <v>0.41</v>
      </c>
      <c r="G848" s="221">
        <v>0</v>
      </c>
      <c r="H848" s="221">
        <v>0</v>
      </c>
      <c r="I848" s="221">
        <v>0</v>
      </c>
      <c r="J848" s="221">
        <v>1.52</v>
      </c>
      <c r="K848" s="290">
        <v>15600000000</v>
      </c>
      <c r="L848" s="221" t="s">
        <v>621</v>
      </c>
      <c r="M848" s="221">
        <v>0</v>
      </c>
      <c r="N848" s="221">
        <v>0</v>
      </c>
      <c r="O848" s="221" t="s">
        <v>618</v>
      </c>
      <c r="P848" s="221" t="s">
        <v>626</v>
      </c>
      <c r="Q848" s="221" t="s">
        <v>626</v>
      </c>
      <c r="R848" s="221" t="s">
        <v>1669</v>
      </c>
      <c r="S848" s="221" t="s">
        <v>1664</v>
      </c>
      <c r="T848" s="221">
        <v>0</v>
      </c>
      <c r="U848" s="221">
        <v>15000000</v>
      </c>
      <c r="V848" s="290">
        <v>972000000000</v>
      </c>
      <c r="W848" s="221">
        <v>0</v>
      </c>
      <c r="X848" s="221">
        <v>0</v>
      </c>
      <c r="Y848" s="221" t="s">
        <v>626</v>
      </c>
      <c r="Z848" s="221" t="s">
        <v>626</v>
      </c>
    </row>
    <row r="849" spans="1:26" x14ac:dyDescent="0.25">
      <c r="A849" s="221" t="s">
        <v>804</v>
      </c>
      <c r="B849" s="221" t="s">
        <v>801</v>
      </c>
      <c r="C849" s="221">
        <v>876.32079999999996</v>
      </c>
      <c r="D849" s="221">
        <v>-2.488</v>
      </c>
      <c r="E849" s="221" t="s">
        <v>620</v>
      </c>
      <c r="F849" s="221">
        <v>3.8069999999999999</v>
      </c>
      <c r="G849" s="221">
        <v>16.0486</v>
      </c>
      <c r="H849" s="221">
        <v>-6.3022</v>
      </c>
      <c r="I849" s="221">
        <v>-20.139700000000001</v>
      </c>
      <c r="J849" s="221">
        <v>-23.667899999999999</v>
      </c>
      <c r="K849" s="290">
        <v>25500000000</v>
      </c>
      <c r="L849" s="221" t="s">
        <v>621</v>
      </c>
      <c r="M849" s="221">
        <v>-24.979900000000001</v>
      </c>
      <c r="N849" s="221">
        <v>0</v>
      </c>
      <c r="O849" s="221" t="s">
        <v>624</v>
      </c>
      <c r="P849" s="221" t="s">
        <v>625</v>
      </c>
      <c r="Q849" s="221" t="s">
        <v>635</v>
      </c>
      <c r="R849" s="221" t="s">
        <v>1667</v>
      </c>
      <c r="S849" s="221" t="s">
        <v>1671</v>
      </c>
      <c r="T849" s="221">
        <v>3.8069999999999999</v>
      </c>
      <c r="U849" s="221">
        <v>30164380</v>
      </c>
      <c r="V849" s="290">
        <v>972000000000</v>
      </c>
      <c r="W849" s="221">
        <v>0</v>
      </c>
      <c r="X849" s="221">
        <v>-2.1154999999999999</v>
      </c>
      <c r="Y849" s="221" t="s">
        <v>635</v>
      </c>
      <c r="Z849" s="221" t="s">
        <v>626</v>
      </c>
    </row>
    <row r="850" spans="1:26" x14ac:dyDescent="0.25">
      <c r="A850" s="221" t="s">
        <v>805</v>
      </c>
      <c r="B850" s="221" t="s">
        <v>801</v>
      </c>
      <c r="C850" s="221">
        <v>938.52290000000005</v>
      </c>
      <c r="D850" s="221">
        <v>-2.4182999999999999</v>
      </c>
      <c r="E850" s="221" t="s">
        <v>620</v>
      </c>
      <c r="F850" s="221">
        <v>3.1850999999999998</v>
      </c>
      <c r="G850" s="221">
        <v>17.101700000000001</v>
      </c>
      <c r="H850" s="221">
        <v>-8.2902000000000005</v>
      </c>
      <c r="I850" s="221">
        <v>-22.224299999999999</v>
      </c>
      <c r="J850" s="221">
        <v>-25.385999999999999</v>
      </c>
      <c r="K850" s="290">
        <v>25500000000</v>
      </c>
      <c r="L850" s="221" t="s">
        <v>621</v>
      </c>
      <c r="M850" s="221">
        <v>-29.666</v>
      </c>
      <c r="N850" s="221">
        <v>0</v>
      </c>
      <c r="O850" s="221" t="s">
        <v>624</v>
      </c>
      <c r="P850" s="221" t="s">
        <v>622</v>
      </c>
      <c r="Q850" s="221" t="s">
        <v>625</v>
      </c>
      <c r="R850" s="221" t="s">
        <v>1667</v>
      </c>
      <c r="S850" s="221" t="s">
        <v>1675</v>
      </c>
      <c r="T850" s="221">
        <v>3.1850999999999998</v>
      </c>
      <c r="U850" s="221">
        <v>28014825</v>
      </c>
      <c r="V850" s="290">
        <v>972000000000</v>
      </c>
      <c r="W850" s="221">
        <v>0</v>
      </c>
      <c r="X850" s="221">
        <v>-1.5646</v>
      </c>
      <c r="Y850" s="221" t="s">
        <v>635</v>
      </c>
      <c r="Z850" s="221" t="s">
        <v>626</v>
      </c>
    </row>
    <row r="851" spans="1:26" x14ac:dyDescent="0.25">
      <c r="A851" s="221" t="s">
        <v>806</v>
      </c>
      <c r="B851" s="221" t="s">
        <v>801</v>
      </c>
      <c r="C851" s="221">
        <v>813.18499999999995</v>
      </c>
      <c r="D851" s="221">
        <v>-2.7206999999999999</v>
      </c>
      <c r="E851" s="221" t="s">
        <v>620</v>
      </c>
      <c r="F851" s="221">
        <v>3.6215999999999999</v>
      </c>
      <c r="G851" s="221">
        <v>16.517900000000001</v>
      </c>
      <c r="H851" s="221">
        <v>-8.4220000000000006</v>
      </c>
      <c r="I851" s="221">
        <v>-21.3537</v>
      </c>
      <c r="J851" s="221">
        <v>-24.649699999999999</v>
      </c>
      <c r="K851" s="290">
        <v>25900000000</v>
      </c>
      <c r="L851" s="221" t="s">
        <v>621</v>
      </c>
      <c r="M851" s="221">
        <v>-28.8293</v>
      </c>
      <c r="N851" s="221">
        <v>-8.8073999999999995</v>
      </c>
      <c r="O851" s="221" t="s">
        <v>624</v>
      </c>
      <c r="P851" s="221" t="s">
        <v>622</v>
      </c>
      <c r="Q851" s="221" t="s">
        <v>625</v>
      </c>
      <c r="R851" s="221" t="s">
        <v>1667</v>
      </c>
      <c r="S851" s="221" t="s">
        <v>2092</v>
      </c>
      <c r="T851" s="221">
        <v>3.6215999999999999</v>
      </c>
      <c r="U851" s="221">
        <v>33033709</v>
      </c>
      <c r="V851" s="290">
        <v>972000000000</v>
      </c>
      <c r="W851" s="221">
        <v>0</v>
      </c>
      <c r="X851" s="221">
        <v>-2.2097000000000002</v>
      </c>
      <c r="Y851" s="221" t="s">
        <v>635</v>
      </c>
      <c r="Z851" s="221" t="s">
        <v>635</v>
      </c>
    </row>
    <row r="852" spans="1:26" x14ac:dyDescent="0.25">
      <c r="A852" s="221" t="s">
        <v>807</v>
      </c>
      <c r="B852" s="221" t="s">
        <v>801</v>
      </c>
      <c r="C852" s="221">
        <v>852.76840000000004</v>
      </c>
      <c r="D852" s="221">
        <v>-1.7934000000000001</v>
      </c>
      <c r="E852" s="221" t="s">
        <v>620</v>
      </c>
      <c r="F852" s="221">
        <v>0.75009999999999999</v>
      </c>
      <c r="G852" s="221">
        <v>9.5958000000000006</v>
      </c>
      <c r="H852" s="221">
        <v>4.5312999999999999</v>
      </c>
      <c r="I852" s="221">
        <v>-13.5291</v>
      </c>
      <c r="J852" s="221">
        <v>-13.414899999999999</v>
      </c>
      <c r="K852" s="290">
        <v>10100000000</v>
      </c>
      <c r="L852" s="221" t="s">
        <v>621</v>
      </c>
      <c r="M852" s="221">
        <v>-19.611799999999999</v>
      </c>
      <c r="N852" s="221">
        <v>-6.9527000000000001</v>
      </c>
      <c r="O852" s="221" t="s">
        <v>618</v>
      </c>
      <c r="P852" s="221" t="s">
        <v>638</v>
      </c>
      <c r="Q852" s="221" t="s">
        <v>651</v>
      </c>
      <c r="R852" s="221" t="s">
        <v>1667</v>
      </c>
      <c r="S852" s="221" t="s">
        <v>1671</v>
      </c>
      <c r="T852" s="221">
        <v>0.75009999999999999</v>
      </c>
      <c r="U852" s="221">
        <v>11920735</v>
      </c>
      <c r="V852" s="290">
        <v>972000000000</v>
      </c>
      <c r="W852" s="221">
        <v>0</v>
      </c>
      <c r="X852" s="221">
        <v>-1.5109999999999999</v>
      </c>
      <c r="Y852" s="221" t="s">
        <v>630</v>
      </c>
      <c r="Z852" s="221" t="s">
        <v>635</v>
      </c>
    </row>
    <row r="853" spans="1:26" x14ac:dyDescent="0.25">
      <c r="A853" s="221" t="s">
        <v>2024</v>
      </c>
      <c r="B853" s="221" t="s">
        <v>801</v>
      </c>
      <c r="C853" s="221">
        <v>1130.569</v>
      </c>
      <c r="D853" s="221">
        <v>9.0300000000000005E-2</v>
      </c>
      <c r="E853" s="221" t="s">
        <v>620</v>
      </c>
      <c r="F853" s="221">
        <v>0.72970000000000002</v>
      </c>
      <c r="G853" s="221">
        <v>4.2271000000000001</v>
      </c>
      <c r="H853" s="221">
        <v>4.5088999999999997</v>
      </c>
      <c r="I853" s="221">
        <v>6.6692</v>
      </c>
      <c r="J853" s="221">
        <v>10.0351</v>
      </c>
      <c r="K853" s="290">
        <v>11300000000</v>
      </c>
      <c r="L853" s="221" t="s">
        <v>621</v>
      </c>
      <c r="M853" s="221">
        <v>0</v>
      </c>
      <c r="N853" s="221">
        <v>0</v>
      </c>
      <c r="O853" s="221" t="s">
        <v>618</v>
      </c>
      <c r="P853" s="221" t="s">
        <v>632</v>
      </c>
      <c r="Q853" s="221" t="s">
        <v>632</v>
      </c>
      <c r="R853" s="221" t="s">
        <v>1662</v>
      </c>
      <c r="S853" s="221" t="s">
        <v>2094</v>
      </c>
      <c r="T853" s="221">
        <v>0.72970000000000002</v>
      </c>
      <c r="U853" s="221">
        <v>10043115</v>
      </c>
      <c r="V853" s="290">
        <v>972000000000</v>
      </c>
      <c r="W853" s="221">
        <v>0</v>
      </c>
      <c r="X853" s="221">
        <v>-0.16600000000000001</v>
      </c>
      <c r="Y853" s="221" t="s">
        <v>626</v>
      </c>
      <c r="Z853" s="221" t="s">
        <v>626</v>
      </c>
    </row>
    <row r="854" spans="1:26" x14ac:dyDescent="0.25">
      <c r="A854" s="221" t="s">
        <v>800</v>
      </c>
      <c r="B854" s="221" t="s">
        <v>1056</v>
      </c>
      <c r="C854" s="221">
        <v>824.18600000000004</v>
      </c>
      <c r="D854" s="221">
        <v>-2.7791000000000001</v>
      </c>
      <c r="E854" s="221" t="s">
        <v>620</v>
      </c>
      <c r="F854" s="221">
        <v>2.6366000000000001</v>
      </c>
      <c r="G854" s="221">
        <v>13.551299999999999</v>
      </c>
      <c r="H854" s="221">
        <v>-6.2926000000000002</v>
      </c>
      <c r="I854" s="221">
        <v>-18.757200000000001</v>
      </c>
      <c r="J854" s="221">
        <v>-17.230799999999999</v>
      </c>
      <c r="K854" s="221">
        <v>0</v>
      </c>
      <c r="L854" s="221" t="s">
        <v>621</v>
      </c>
      <c r="M854" s="221">
        <v>-15.669600000000001</v>
      </c>
      <c r="N854" s="221">
        <v>6.9244000000000003</v>
      </c>
      <c r="O854" s="221" t="s">
        <v>624</v>
      </c>
      <c r="P854" s="221" t="s">
        <v>626</v>
      </c>
      <c r="Q854" s="221" t="s">
        <v>626</v>
      </c>
      <c r="S854" s="221" t="s">
        <v>1056</v>
      </c>
      <c r="T854" s="221">
        <v>2.6366000000000001</v>
      </c>
      <c r="U854" s="221">
        <v>0</v>
      </c>
      <c r="V854" s="221">
        <v>0</v>
      </c>
      <c r="W854" s="221">
        <v>0</v>
      </c>
      <c r="X854" s="221">
        <v>-1.4297</v>
      </c>
      <c r="Y854" s="221" t="s">
        <v>626</v>
      </c>
      <c r="Z854" s="221" t="s">
        <v>626</v>
      </c>
    </row>
    <row r="855" spans="1:26" x14ac:dyDescent="0.25">
      <c r="A855" s="221" t="s">
        <v>815</v>
      </c>
      <c r="B855" s="221" t="s">
        <v>2520</v>
      </c>
      <c r="C855" s="221">
        <v>5359.08</v>
      </c>
      <c r="D855" s="221">
        <v>-1.5322</v>
      </c>
      <c r="E855" s="221" t="s">
        <v>620</v>
      </c>
      <c r="F855" s="221">
        <v>1.4903999999999999</v>
      </c>
      <c r="G855" s="221">
        <v>7.5236999999999998</v>
      </c>
      <c r="H855" s="221">
        <v>-2.4550999999999998</v>
      </c>
      <c r="I855" s="221">
        <v>-9.4712999999999994</v>
      </c>
      <c r="J855" s="221">
        <v>-8.1050000000000004</v>
      </c>
      <c r="K855" s="290">
        <v>74800000000</v>
      </c>
      <c r="L855" s="221" t="s">
        <v>621</v>
      </c>
      <c r="M855" s="221">
        <v>-3.1518999999999999</v>
      </c>
      <c r="N855" s="221">
        <v>22.272200000000002</v>
      </c>
      <c r="O855" s="221" t="s">
        <v>624</v>
      </c>
      <c r="P855" s="221" t="s">
        <v>635</v>
      </c>
      <c r="Q855" s="221" t="s">
        <v>630</v>
      </c>
      <c r="R855" s="221" t="s">
        <v>1665</v>
      </c>
      <c r="S855" s="221" t="s">
        <v>2091</v>
      </c>
      <c r="T855" s="221">
        <v>1.4903999999999999</v>
      </c>
      <c r="U855" s="221">
        <v>14160114</v>
      </c>
      <c r="V855" s="290">
        <v>550000000000</v>
      </c>
      <c r="W855" s="221">
        <v>3238840</v>
      </c>
      <c r="X855" s="221">
        <v>-0.80189999999999995</v>
      </c>
      <c r="Y855" s="221" t="s">
        <v>630</v>
      </c>
      <c r="Z855" s="221" t="s">
        <v>627</v>
      </c>
    </row>
    <row r="856" spans="1:26" x14ac:dyDescent="0.25">
      <c r="A856" s="221" t="s">
        <v>816</v>
      </c>
      <c r="B856" s="221" t="s">
        <v>2520</v>
      </c>
      <c r="C856" s="221">
        <v>1.9474</v>
      </c>
      <c r="D856" s="221">
        <v>0.18010000000000001</v>
      </c>
      <c r="E856" s="221" t="s">
        <v>636</v>
      </c>
      <c r="F856" s="221">
        <v>0.1749</v>
      </c>
      <c r="G856" s="221">
        <v>4.3120000000000003</v>
      </c>
      <c r="H856" s="221">
        <v>2.8302999999999998</v>
      </c>
      <c r="I856" s="221">
        <v>5.2420999999999998</v>
      </c>
      <c r="J856" s="221">
        <v>5.0944000000000003</v>
      </c>
      <c r="K856" s="221">
        <v>3238840</v>
      </c>
      <c r="L856" s="221" t="s">
        <v>621</v>
      </c>
      <c r="M856" s="221">
        <v>17.6463</v>
      </c>
      <c r="N856" s="221">
        <v>27.8325</v>
      </c>
      <c r="O856" s="221" t="s">
        <v>624</v>
      </c>
      <c r="P856" s="221" t="s">
        <v>635</v>
      </c>
      <c r="Q856" s="221" t="s">
        <v>651</v>
      </c>
      <c r="R856" s="221" t="s">
        <v>1662</v>
      </c>
      <c r="S856" s="221" t="s">
        <v>1671</v>
      </c>
      <c r="T856" s="221">
        <v>0.1749</v>
      </c>
      <c r="U856" s="221">
        <v>1666071</v>
      </c>
      <c r="V856" s="290">
        <v>550000000000</v>
      </c>
      <c r="W856" s="221">
        <v>3238840</v>
      </c>
      <c r="X856" s="221">
        <v>-0.58199999999999996</v>
      </c>
      <c r="Y856" s="221" t="s">
        <v>627</v>
      </c>
      <c r="Z856" s="221" t="s">
        <v>651</v>
      </c>
    </row>
    <row r="857" spans="1:26" x14ac:dyDescent="0.25">
      <c r="A857" s="221" t="s">
        <v>1731</v>
      </c>
      <c r="B857" s="221" t="s">
        <v>818</v>
      </c>
      <c r="C857" s="221">
        <v>1005.1660000000001</v>
      </c>
      <c r="D857" s="221">
        <v>0</v>
      </c>
      <c r="E857" s="221" t="s">
        <v>620</v>
      </c>
      <c r="F857" s="221">
        <v>-1.06</v>
      </c>
      <c r="G857" s="221">
        <v>0</v>
      </c>
      <c r="H857" s="221">
        <v>0</v>
      </c>
      <c r="I857" s="221">
        <v>0</v>
      </c>
      <c r="J857" s="221">
        <v>0.73</v>
      </c>
      <c r="K857" s="290">
        <v>235000000000</v>
      </c>
      <c r="L857" s="221" t="s">
        <v>621</v>
      </c>
      <c r="M857" s="221">
        <v>0</v>
      </c>
      <c r="N857" s="221">
        <v>0</v>
      </c>
      <c r="O857" s="221" t="s">
        <v>624</v>
      </c>
      <c r="P857" s="221" t="s">
        <v>626</v>
      </c>
      <c r="Q857" s="221" t="s">
        <v>626</v>
      </c>
      <c r="R857" s="221" t="s">
        <v>1669</v>
      </c>
      <c r="S857" s="221" t="s">
        <v>1675</v>
      </c>
      <c r="T857" s="221">
        <v>0</v>
      </c>
      <c r="U857" s="290">
        <v>231000000</v>
      </c>
      <c r="V857" s="290">
        <v>1420000000000</v>
      </c>
      <c r="W857" s="221">
        <v>19942029</v>
      </c>
      <c r="X857" s="221">
        <v>0</v>
      </c>
      <c r="Y857" s="221" t="s">
        <v>626</v>
      </c>
      <c r="Z857" s="221" t="s">
        <v>626</v>
      </c>
    </row>
    <row r="858" spans="1:26" x14ac:dyDescent="0.25">
      <c r="A858" s="221" t="s">
        <v>1861</v>
      </c>
      <c r="B858" s="221" t="s">
        <v>818</v>
      </c>
      <c r="C858" s="221">
        <v>1029.9649999999999</v>
      </c>
      <c r="D858" s="221">
        <v>0</v>
      </c>
      <c r="E858" s="221" t="s">
        <v>620</v>
      </c>
      <c r="F858" s="221">
        <v>0.39</v>
      </c>
      <c r="G858" s="221">
        <v>0</v>
      </c>
      <c r="H858" s="221">
        <v>0</v>
      </c>
      <c r="I858" s="221">
        <v>0</v>
      </c>
      <c r="J858" s="221">
        <v>1.42</v>
      </c>
      <c r="K858" s="290">
        <v>215000000000</v>
      </c>
      <c r="L858" s="221" t="s">
        <v>621</v>
      </c>
      <c r="M858" s="221">
        <v>0</v>
      </c>
      <c r="N858" s="221">
        <v>0</v>
      </c>
      <c r="O858" s="221" t="s">
        <v>624</v>
      </c>
      <c r="P858" s="221" t="s">
        <v>626</v>
      </c>
      <c r="Q858" s="221" t="s">
        <v>626</v>
      </c>
      <c r="R858" s="221" t="s">
        <v>1669</v>
      </c>
      <c r="S858" s="221" t="s">
        <v>1675</v>
      </c>
      <c r="T858" s="221">
        <v>0</v>
      </c>
      <c r="U858" s="290">
        <v>210000000</v>
      </c>
      <c r="V858" s="290">
        <v>1420000000000</v>
      </c>
      <c r="W858" s="221">
        <v>19942029</v>
      </c>
      <c r="X858" s="221">
        <v>0</v>
      </c>
      <c r="Y858" s="221" t="s">
        <v>626</v>
      </c>
      <c r="Z858" s="221" t="s">
        <v>626</v>
      </c>
    </row>
    <row r="859" spans="1:26" x14ac:dyDescent="0.25">
      <c r="A859" s="221" t="s">
        <v>2420</v>
      </c>
      <c r="B859" s="221" t="s">
        <v>818</v>
      </c>
      <c r="C859" s="221">
        <v>1010.587</v>
      </c>
      <c r="D859" s="221">
        <v>0</v>
      </c>
      <c r="E859" s="221" t="s">
        <v>620</v>
      </c>
      <c r="F859" s="221">
        <v>-1.4</v>
      </c>
      <c r="G859" s="221">
        <v>0</v>
      </c>
      <c r="H859" s="221">
        <v>0</v>
      </c>
      <c r="I859" s="221">
        <v>0</v>
      </c>
      <c r="J859" s="221">
        <v>0</v>
      </c>
      <c r="K859" s="290">
        <v>104000000000</v>
      </c>
      <c r="L859" s="221" t="s">
        <v>621</v>
      </c>
      <c r="M859" s="221">
        <v>0</v>
      </c>
      <c r="N859" s="221">
        <v>0</v>
      </c>
      <c r="O859" s="221" t="s">
        <v>624</v>
      </c>
      <c r="P859" s="221" t="s">
        <v>626</v>
      </c>
      <c r="Q859" s="221" t="s">
        <v>626</v>
      </c>
      <c r="R859" s="221" t="s">
        <v>1669</v>
      </c>
      <c r="S859" s="221" t="s">
        <v>1675</v>
      </c>
      <c r="T859" s="221">
        <v>0</v>
      </c>
      <c r="U859" s="290">
        <v>102000000</v>
      </c>
      <c r="V859" s="290">
        <v>1420000000000</v>
      </c>
      <c r="W859" s="221">
        <v>19942029</v>
      </c>
      <c r="X859" s="221">
        <v>0</v>
      </c>
      <c r="Y859" s="221" t="s">
        <v>626</v>
      </c>
      <c r="Z859" s="221" t="s">
        <v>626</v>
      </c>
    </row>
    <row r="860" spans="1:26" x14ac:dyDescent="0.25">
      <c r="A860" s="221" t="s">
        <v>1520</v>
      </c>
      <c r="B860" s="221" t="s">
        <v>818</v>
      </c>
      <c r="C860" s="221">
        <v>773.90239999999994</v>
      </c>
      <c r="D860" s="221">
        <v>-1.7703</v>
      </c>
      <c r="E860" s="221" t="s">
        <v>620</v>
      </c>
      <c r="F860" s="221">
        <v>0.35470000000000002</v>
      </c>
      <c r="G860" s="221">
        <v>6.9267000000000003</v>
      </c>
      <c r="H860" s="221">
        <v>-0.5837</v>
      </c>
      <c r="I860" s="221">
        <v>-19.7089</v>
      </c>
      <c r="J860" s="221">
        <v>-20.085599999999999</v>
      </c>
      <c r="K860" s="290">
        <v>21700000000</v>
      </c>
      <c r="L860" s="221" t="s">
        <v>621</v>
      </c>
      <c r="M860" s="221">
        <v>0</v>
      </c>
      <c r="N860" s="221">
        <v>0</v>
      </c>
      <c r="O860" s="221" t="s">
        <v>618</v>
      </c>
      <c r="P860" s="221" t="s">
        <v>626</v>
      </c>
      <c r="Q860" s="221" t="s">
        <v>626</v>
      </c>
      <c r="R860" s="221" t="s">
        <v>1679</v>
      </c>
      <c r="S860" s="221" t="s">
        <v>1671</v>
      </c>
      <c r="T860" s="221">
        <v>0.35470000000000002</v>
      </c>
      <c r="U860" s="221">
        <v>28195970</v>
      </c>
      <c r="V860" s="290">
        <v>1420000000000</v>
      </c>
      <c r="W860" s="221">
        <v>19942029</v>
      </c>
      <c r="X860" s="221">
        <v>-1.0828</v>
      </c>
      <c r="Y860" s="221" t="s">
        <v>626</v>
      </c>
      <c r="Z860" s="221" t="s">
        <v>626</v>
      </c>
    </row>
    <row r="861" spans="1:26" x14ac:dyDescent="0.25">
      <c r="A861" s="221" t="s">
        <v>817</v>
      </c>
      <c r="B861" s="221" t="s">
        <v>818</v>
      </c>
      <c r="C861" s="221">
        <v>1363.2529999999999</v>
      </c>
      <c r="D861" s="221">
        <v>0.1212</v>
      </c>
      <c r="E861" s="221" t="s">
        <v>620</v>
      </c>
      <c r="F861" s="221">
        <v>0.3634</v>
      </c>
      <c r="G861" s="221">
        <v>4.9198000000000004</v>
      </c>
      <c r="H861" s="221">
        <v>3.2050999999999998</v>
      </c>
      <c r="I861" s="221">
        <v>4.8749000000000002</v>
      </c>
      <c r="J861" s="221">
        <v>8.1264000000000003</v>
      </c>
      <c r="K861" s="290">
        <v>25000000000</v>
      </c>
      <c r="L861" s="221" t="s">
        <v>621</v>
      </c>
      <c r="M861" s="221">
        <v>15.650600000000001</v>
      </c>
      <c r="N861" s="221">
        <v>0</v>
      </c>
      <c r="O861" s="221" t="s">
        <v>624</v>
      </c>
      <c r="P861" s="221" t="s">
        <v>630</v>
      </c>
      <c r="Q861" s="221" t="s">
        <v>635</v>
      </c>
      <c r="R861" s="221" t="s">
        <v>1662</v>
      </c>
      <c r="S861" s="221" t="s">
        <v>2092</v>
      </c>
      <c r="T861" s="221">
        <v>0.3634</v>
      </c>
      <c r="U861" s="221">
        <v>18400749</v>
      </c>
      <c r="V861" s="290">
        <v>1420000000000</v>
      </c>
      <c r="W861" s="221">
        <v>19942029</v>
      </c>
      <c r="X861" s="221">
        <v>-0.66410000000000002</v>
      </c>
      <c r="Y861" s="221" t="s">
        <v>635</v>
      </c>
      <c r="Z861" s="221" t="s">
        <v>626</v>
      </c>
    </row>
    <row r="862" spans="1:26" x14ac:dyDescent="0.25">
      <c r="A862" s="221" t="s">
        <v>1061</v>
      </c>
      <c r="B862" s="221" t="s">
        <v>818</v>
      </c>
      <c r="C862" s="221">
        <v>1259.748</v>
      </c>
      <c r="D862" s="221">
        <v>1.7999999999999999E-2</v>
      </c>
      <c r="E862" s="221" t="s">
        <v>620</v>
      </c>
      <c r="F862" s="221">
        <v>0.52039999999999997</v>
      </c>
      <c r="G862" s="221">
        <v>1.5232000000000001</v>
      </c>
      <c r="H862" s="221">
        <v>2.4655</v>
      </c>
      <c r="I862" s="221">
        <v>3.4531999999999998</v>
      </c>
      <c r="J862" s="221">
        <v>5.3144</v>
      </c>
      <c r="K862" s="290">
        <v>13600000000</v>
      </c>
      <c r="L862" s="221" t="s">
        <v>621</v>
      </c>
      <c r="M862" s="221">
        <v>17.088799999999999</v>
      </c>
      <c r="N862" s="221">
        <v>0</v>
      </c>
      <c r="O862" s="221" t="s">
        <v>624</v>
      </c>
      <c r="P862" s="221" t="s">
        <v>630</v>
      </c>
      <c r="Q862" s="221" t="s">
        <v>635</v>
      </c>
      <c r="R862" s="221" t="s">
        <v>1668</v>
      </c>
      <c r="S862" s="221" t="s">
        <v>2092</v>
      </c>
      <c r="T862" s="221">
        <v>0.52039999999999997</v>
      </c>
      <c r="U862" s="221">
        <v>10820483</v>
      </c>
      <c r="V862" s="290">
        <v>1420000000000</v>
      </c>
      <c r="W862" s="221">
        <v>19942029</v>
      </c>
      <c r="X862" s="221">
        <v>-6.9599999999999995E-2</v>
      </c>
      <c r="Y862" s="221" t="s">
        <v>630</v>
      </c>
      <c r="Z862" s="221" t="s">
        <v>626</v>
      </c>
    </row>
    <row r="863" spans="1:26" x14ac:dyDescent="0.25">
      <c r="A863" s="221" t="s">
        <v>1593</v>
      </c>
      <c r="B863" s="221" t="s">
        <v>818</v>
      </c>
      <c r="C863" s="221">
        <v>1147.933</v>
      </c>
      <c r="D863" s="221">
        <v>8.3599999999999994E-2</v>
      </c>
      <c r="E863" s="221" t="s">
        <v>620</v>
      </c>
      <c r="F863" s="221">
        <v>0.1744</v>
      </c>
      <c r="G863" s="221">
        <v>1.0185</v>
      </c>
      <c r="H863" s="221">
        <v>1.9674</v>
      </c>
      <c r="I863" s="221">
        <v>2.9651999999999998</v>
      </c>
      <c r="J863" s="221">
        <v>5.2361000000000004</v>
      </c>
      <c r="K863" s="290">
        <v>134000000000</v>
      </c>
      <c r="L863" s="221" t="s">
        <v>621</v>
      </c>
      <c r="M863" s="221">
        <v>0</v>
      </c>
      <c r="N863" s="221">
        <v>0</v>
      </c>
      <c r="O863" s="221" t="s">
        <v>618</v>
      </c>
      <c r="P863" s="221" t="s">
        <v>630</v>
      </c>
      <c r="Q863" s="221" t="s">
        <v>627</v>
      </c>
      <c r="R863" s="221" t="s">
        <v>1668</v>
      </c>
      <c r="S863" s="221" t="s">
        <v>2094</v>
      </c>
      <c r="T863" s="221">
        <v>0.1744</v>
      </c>
      <c r="U863" s="290">
        <v>117000000</v>
      </c>
      <c r="V863" s="290">
        <v>1420000000000</v>
      </c>
      <c r="W863" s="221">
        <v>19942029</v>
      </c>
      <c r="X863" s="221">
        <v>-9.3799999999999994E-2</v>
      </c>
      <c r="Y863" s="221" t="s">
        <v>626</v>
      </c>
      <c r="Z863" s="221" t="s">
        <v>626</v>
      </c>
    </row>
    <row r="864" spans="1:26" x14ac:dyDescent="0.25">
      <c r="A864" s="221" t="s">
        <v>2114</v>
      </c>
      <c r="B864" s="221" t="s">
        <v>818</v>
      </c>
      <c r="C864" s="221">
        <v>145.6311</v>
      </c>
      <c r="D864" s="221">
        <v>-3.3126000000000002</v>
      </c>
      <c r="E864" s="221" t="s">
        <v>620</v>
      </c>
      <c r="F864" s="221">
        <v>3.0291999999999999</v>
      </c>
      <c r="G864" s="221">
        <v>12.848100000000001</v>
      </c>
      <c r="H864" s="221">
        <v>-9.0576000000000008</v>
      </c>
      <c r="I864" s="221">
        <v>-18.809699999999999</v>
      </c>
      <c r="J864" s="221">
        <v>-18.027799999999999</v>
      </c>
      <c r="K864" s="290">
        <v>17100000000</v>
      </c>
      <c r="L864" s="221" t="s">
        <v>621</v>
      </c>
      <c r="M864" s="221">
        <v>0</v>
      </c>
      <c r="N864" s="221">
        <v>0</v>
      </c>
      <c r="O864" s="221" t="s">
        <v>624</v>
      </c>
      <c r="P864" s="221" t="s">
        <v>626</v>
      </c>
      <c r="Q864" s="221" t="s">
        <v>626</v>
      </c>
      <c r="R864" s="221" t="s">
        <v>1670</v>
      </c>
      <c r="S864" s="221" t="s">
        <v>1672</v>
      </c>
      <c r="T864" s="221">
        <v>3.0291999999999999</v>
      </c>
      <c r="U864" s="290">
        <v>121000000</v>
      </c>
      <c r="V864" s="290">
        <v>1420000000000</v>
      </c>
      <c r="W864" s="221">
        <v>19942029</v>
      </c>
      <c r="X864" s="221">
        <v>-1.583</v>
      </c>
      <c r="Y864" s="221" t="s">
        <v>626</v>
      </c>
      <c r="Z864" s="221" t="s">
        <v>626</v>
      </c>
    </row>
    <row r="865" spans="1:26" x14ac:dyDescent="0.25">
      <c r="A865" s="221" t="s">
        <v>819</v>
      </c>
      <c r="B865" s="221" t="s">
        <v>818</v>
      </c>
      <c r="C865" s="221">
        <v>898.55470000000003</v>
      </c>
      <c r="D865" s="221">
        <v>-2.2195</v>
      </c>
      <c r="E865" s="221" t="s">
        <v>620</v>
      </c>
      <c r="F865" s="221">
        <v>2.1379000000000001</v>
      </c>
      <c r="G865" s="221">
        <v>12.993399999999999</v>
      </c>
      <c r="H865" s="221">
        <v>-4.2598000000000003</v>
      </c>
      <c r="I865" s="221">
        <v>-19.4437</v>
      </c>
      <c r="J865" s="221">
        <v>-19.346699999999998</v>
      </c>
      <c r="K865" s="290">
        <v>34900000000</v>
      </c>
      <c r="L865" s="221" t="s">
        <v>621</v>
      </c>
      <c r="M865" s="221">
        <v>-23.738499999999998</v>
      </c>
      <c r="N865" s="221">
        <v>0</v>
      </c>
      <c r="O865" s="221" t="s">
        <v>624</v>
      </c>
      <c r="P865" s="221" t="s">
        <v>630</v>
      </c>
      <c r="Q865" s="221" t="s">
        <v>630</v>
      </c>
      <c r="R865" s="221" t="s">
        <v>1667</v>
      </c>
      <c r="S865" s="221" t="s">
        <v>2092</v>
      </c>
      <c r="T865" s="221">
        <v>2.1379000000000001</v>
      </c>
      <c r="U865" s="221">
        <v>39675893</v>
      </c>
      <c r="V865" s="290">
        <v>1420000000000</v>
      </c>
      <c r="W865" s="221">
        <v>19942029</v>
      </c>
      <c r="X865" s="221">
        <v>-1.0916999999999999</v>
      </c>
      <c r="Y865" s="221" t="s">
        <v>635</v>
      </c>
      <c r="Z865" s="221" t="s">
        <v>626</v>
      </c>
    </row>
    <row r="866" spans="1:26" x14ac:dyDescent="0.25">
      <c r="A866" s="221" t="s">
        <v>1337</v>
      </c>
      <c r="B866" s="221" t="s">
        <v>818</v>
      </c>
      <c r="C866" s="221">
        <v>364.71100000000001</v>
      </c>
      <c r="D866" s="221">
        <v>-1.9934000000000001</v>
      </c>
      <c r="E866" s="221" t="s">
        <v>620</v>
      </c>
      <c r="F866" s="221">
        <v>4.6237000000000004</v>
      </c>
      <c r="G866" s="221">
        <v>18.207000000000001</v>
      </c>
      <c r="H866" s="221">
        <v>-3.8401999999999998</v>
      </c>
      <c r="I866" s="221">
        <v>-18.921600000000002</v>
      </c>
      <c r="J866" s="221">
        <v>-19.688600000000001</v>
      </c>
      <c r="K866" s="290">
        <v>8250000000</v>
      </c>
      <c r="L866" s="221" t="s">
        <v>621</v>
      </c>
      <c r="M866" s="221">
        <v>-25.812000000000001</v>
      </c>
      <c r="N866" s="221">
        <v>0</v>
      </c>
      <c r="O866" s="221" t="s">
        <v>624</v>
      </c>
      <c r="P866" s="221" t="s">
        <v>2012</v>
      </c>
      <c r="Q866" s="221" t="s">
        <v>2012</v>
      </c>
      <c r="R866" s="221" t="s">
        <v>1667</v>
      </c>
      <c r="S866" s="221" t="s">
        <v>2094</v>
      </c>
      <c r="T866" s="221">
        <v>4.6237000000000004</v>
      </c>
      <c r="U866" s="221">
        <v>23680568</v>
      </c>
      <c r="V866" s="290">
        <v>1420000000000</v>
      </c>
      <c r="W866" s="221">
        <v>19942029</v>
      </c>
      <c r="X866" s="221">
        <v>-0.21179999999999999</v>
      </c>
      <c r="Y866" s="221" t="s">
        <v>2012</v>
      </c>
      <c r="Z866" s="221" t="s">
        <v>626</v>
      </c>
    </row>
    <row r="867" spans="1:26" x14ac:dyDescent="0.25">
      <c r="A867" s="221" t="s">
        <v>1774</v>
      </c>
      <c r="B867" s="221" t="s">
        <v>818</v>
      </c>
      <c r="C867" s="221">
        <v>840.81669999999997</v>
      </c>
      <c r="D867" s="221">
        <v>-2.0013000000000001</v>
      </c>
      <c r="E867" s="221" t="s">
        <v>620</v>
      </c>
      <c r="F867" s="221">
        <v>4.5044000000000004</v>
      </c>
      <c r="G867" s="221">
        <v>17.173500000000001</v>
      </c>
      <c r="H867" s="221">
        <v>-5.0795000000000003</v>
      </c>
      <c r="I867" s="221">
        <v>-20.127600000000001</v>
      </c>
      <c r="J867" s="221">
        <v>-20.8689</v>
      </c>
      <c r="K867" s="290">
        <v>13400000000</v>
      </c>
      <c r="L867" s="221" t="s">
        <v>621</v>
      </c>
      <c r="M867" s="221">
        <v>0</v>
      </c>
      <c r="N867" s="221">
        <v>0</v>
      </c>
      <c r="O867" s="221" t="s">
        <v>624</v>
      </c>
      <c r="P867" s="221" t="s">
        <v>622</v>
      </c>
      <c r="Q867" s="221" t="s">
        <v>630</v>
      </c>
      <c r="R867" s="221" t="s">
        <v>1667</v>
      </c>
      <c r="S867" s="221" t="s">
        <v>1675</v>
      </c>
      <c r="T867" s="221">
        <v>4.5044000000000004</v>
      </c>
      <c r="U867" s="221">
        <v>16620159</v>
      </c>
      <c r="V867" s="290">
        <v>1420000000000</v>
      </c>
      <c r="W867" s="221">
        <v>19942029</v>
      </c>
      <c r="X867" s="221">
        <v>-0.2424</v>
      </c>
      <c r="Y867" s="221" t="s">
        <v>626</v>
      </c>
      <c r="Z867" s="221" t="s">
        <v>626</v>
      </c>
    </row>
    <row r="868" spans="1:26" x14ac:dyDescent="0.25">
      <c r="A868" s="221" t="s">
        <v>1269</v>
      </c>
      <c r="B868" s="221" t="s">
        <v>818</v>
      </c>
      <c r="C868" s="221">
        <v>673.40150000000006</v>
      </c>
      <c r="D868" s="221">
        <v>-1.8198000000000001</v>
      </c>
      <c r="E868" s="221" t="s">
        <v>620</v>
      </c>
      <c r="F868" s="221">
        <v>0.83560000000000001</v>
      </c>
      <c r="G868" s="221">
        <v>9.3849</v>
      </c>
      <c r="H868" s="221">
        <v>3.9800000000000002E-2</v>
      </c>
      <c r="I868" s="221">
        <v>-17.950299999999999</v>
      </c>
      <c r="J868" s="221">
        <v>-18.590299999999999</v>
      </c>
      <c r="K868" s="290">
        <v>7570000000</v>
      </c>
      <c r="L868" s="221" t="s">
        <v>621</v>
      </c>
      <c r="M868" s="221">
        <v>-30.3383</v>
      </c>
      <c r="N868" s="221">
        <v>0</v>
      </c>
      <c r="O868" s="221" t="s">
        <v>618</v>
      </c>
      <c r="P868" s="221" t="s">
        <v>2012</v>
      </c>
      <c r="Q868" s="221" t="s">
        <v>2012</v>
      </c>
      <c r="R868" s="221" t="s">
        <v>1667</v>
      </c>
      <c r="S868" s="221" t="s">
        <v>2092</v>
      </c>
      <c r="T868" s="221">
        <v>0.83560000000000001</v>
      </c>
      <c r="U868" s="221">
        <v>11340680</v>
      </c>
      <c r="V868" s="290">
        <v>1420000000000</v>
      </c>
      <c r="W868" s="221">
        <v>19942029</v>
      </c>
      <c r="X868" s="221">
        <v>-0.8427</v>
      </c>
      <c r="Y868" s="221" t="s">
        <v>2012</v>
      </c>
      <c r="Z868" s="221" t="s">
        <v>626</v>
      </c>
    </row>
    <row r="869" spans="1:26" x14ac:dyDescent="0.25">
      <c r="A869" s="221" t="s">
        <v>1521</v>
      </c>
      <c r="B869" s="221" t="s">
        <v>818</v>
      </c>
      <c r="C869" s="221">
        <v>1175.627</v>
      </c>
      <c r="D869" s="221">
        <v>0.1535</v>
      </c>
      <c r="E869" s="221" t="s">
        <v>620</v>
      </c>
      <c r="F869" s="221">
        <v>0.87150000000000005</v>
      </c>
      <c r="G869" s="221">
        <v>3.5068999999999999</v>
      </c>
      <c r="H869" s="221">
        <v>3.1871999999999998</v>
      </c>
      <c r="I869" s="221">
        <v>3.5874000000000001</v>
      </c>
      <c r="J869" s="221">
        <v>6.7435</v>
      </c>
      <c r="K869" s="290">
        <v>422000000000</v>
      </c>
      <c r="L869" s="221" t="s">
        <v>621</v>
      </c>
      <c r="M869" s="221">
        <v>0</v>
      </c>
      <c r="N869" s="221">
        <v>0</v>
      </c>
      <c r="O869" s="221" t="s">
        <v>618</v>
      </c>
      <c r="P869" s="221" t="s">
        <v>635</v>
      </c>
      <c r="Q869" s="221" t="s">
        <v>630</v>
      </c>
      <c r="R869" s="221" t="s">
        <v>1662</v>
      </c>
      <c r="S869" s="221" t="s">
        <v>2094</v>
      </c>
      <c r="T869" s="221">
        <v>0.87150000000000005</v>
      </c>
      <c r="U869" s="290">
        <v>362000000</v>
      </c>
      <c r="V869" s="290">
        <v>1420000000000</v>
      </c>
      <c r="W869" s="221">
        <v>19942029</v>
      </c>
      <c r="X869" s="221">
        <v>-6.6100000000000006E-2</v>
      </c>
      <c r="Y869" s="221" t="s">
        <v>626</v>
      </c>
      <c r="Z869" s="221" t="s">
        <v>626</v>
      </c>
    </row>
    <row r="870" spans="1:26" x14ac:dyDescent="0.25">
      <c r="A870" s="221" t="s">
        <v>2421</v>
      </c>
      <c r="B870" s="221" t="s">
        <v>818</v>
      </c>
      <c r="C870" s="221">
        <v>1027.598</v>
      </c>
      <c r="D870" s="221">
        <v>5.1000000000000004E-3</v>
      </c>
      <c r="E870" s="221" t="s">
        <v>620</v>
      </c>
      <c r="F870" s="221">
        <v>0.48</v>
      </c>
      <c r="G870" s="221">
        <v>1.6153</v>
      </c>
      <c r="H870" s="221">
        <v>2.5569999999999999</v>
      </c>
      <c r="I870" s="221">
        <v>0</v>
      </c>
      <c r="J870" s="221">
        <v>0</v>
      </c>
      <c r="K870" s="290">
        <v>11200000000</v>
      </c>
      <c r="L870" s="221" t="s">
        <v>621</v>
      </c>
      <c r="M870" s="221">
        <v>0</v>
      </c>
      <c r="N870" s="221">
        <v>0</v>
      </c>
      <c r="O870" s="221" t="s">
        <v>618</v>
      </c>
      <c r="P870" s="221" t="s">
        <v>626</v>
      </c>
      <c r="Q870" s="221" t="s">
        <v>626</v>
      </c>
      <c r="R870" s="221" t="s">
        <v>1665</v>
      </c>
      <c r="S870" s="221" t="s">
        <v>1675</v>
      </c>
      <c r="T870" s="221">
        <v>0.48</v>
      </c>
      <c r="U870" s="221">
        <v>11000000</v>
      </c>
      <c r="V870" s="290">
        <v>1420000000000</v>
      </c>
      <c r="W870" s="221">
        <v>19942029</v>
      </c>
      <c r="X870" s="221">
        <v>-1.5E-3</v>
      </c>
      <c r="Y870" s="221" t="s">
        <v>626</v>
      </c>
      <c r="Z870" s="221" t="s">
        <v>626</v>
      </c>
    </row>
    <row r="871" spans="1:26" x14ac:dyDescent="0.25">
      <c r="A871" s="221" t="s">
        <v>1522</v>
      </c>
      <c r="B871" s="221" t="s">
        <v>818</v>
      </c>
      <c r="C871" s="221">
        <v>997.678</v>
      </c>
      <c r="D871" s="221">
        <v>0</v>
      </c>
      <c r="E871" s="221" t="s">
        <v>620</v>
      </c>
      <c r="F871" s="221">
        <v>-1.0900000000000001</v>
      </c>
      <c r="G871" s="221">
        <v>0</v>
      </c>
      <c r="H871" s="221">
        <v>0</v>
      </c>
      <c r="I871" s="221">
        <v>0</v>
      </c>
      <c r="J871" s="221">
        <v>0.02</v>
      </c>
      <c r="K871" s="290">
        <v>153000000000</v>
      </c>
      <c r="L871" s="221" t="s">
        <v>621</v>
      </c>
      <c r="M871" s="221">
        <v>0</v>
      </c>
      <c r="N871" s="221">
        <v>0</v>
      </c>
      <c r="O871" s="221" t="s">
        <v>624</v>
      </c>
      <c r="P871" s="221" t="s">
        <v>626</v>
      </c>
      <c r="Q871" s="221" t="s">
        <v>626</v>
      </c>
      <c r="R871" s="221" t="s">
        <v>1669</v>
      </c>
      <c r="S871" s="221" t="s">
        <v>2094</v>
      </c>
      <c r="T871" s="221">
        <v>0</v>
      </c>
      <c r="U871" s="290">
        <v>152000000</v>
      </c>
      <c r="V871" s="290">
        <v>1420000000000</v>
      </c>
      <c r="W871" s="221">
        <v>19942029</v>
      </c>
      <c r="X871" s="221">
        <v>0</v>
      </c>
      <c r="Y871" s="221" t="s">
        <v>626</v>
      </c>
      <c r="Z871" s="221" t="s">
        <v>626</v>
      </c>
    </row>
    <row r="872" spans="1:26" x14ac:dyDescent="0.25">
      <c r="A872" s="221" t="s">
        <v>1073</v>
      </c>
      <c r="B872" s="221" t="s">
        <v>818</v>
      </c>
      <c r="C872" s="221">
        <v>1.0925609999999999</v>
      </c>
      <c r="D872" s="221">
        <v>2.7480000000000002</v>
      </c>
      <c r="E872" s="221" t="s">
        <v>636</v>
      </c>
      <c r="F872" s="221">
        <v>4.7781000000000002</v>
      </c>
      <c r="G872" s="221">
        <v>8.1527999999999992</v>
      </c>
      <c r="H872" s="221">
        <v>4.2682000000000002</v>
      </c>
      <c r="I872" s="221">
        <v>0.92010000000000003</v>
      </c>
      <c r="J872" s="221">
        <v>2.7904</v>
      </c>
      <c r="K872" s="221">
        <v>19942029</v>
      </c>
      <c r="L872" s="221" t="s">
        <v>621</v>
      </c>
      <c r="M872" s="221">
        <v>5.41</v>
      </c>
      <c r="N872" s="221">
        <v>0</v>
      </c>
      <c r="O872" s="221" t="s">
        <v>624</v>
      </c>
      <c r="P872" s="221" t="s">
        <v>626</v>
      </c>
      <c r="Q872" s="221" t="s">
        <v>626</v>
      </c>
      <c r="R872" s="221" t="s">
        <v>1665</v>
      </c>
      <c r="S872" s="221" t="s">
        <v>1663</v>
      </c>
      <c r="T872" s="221">
        <v>4.7781000000000002</v>
      </c>
      <c r="U872" s="221">
        <v>19124674</v>
      </c>
      <c r="V872" s="290">
        <v>1420000000000</v>
      </c>
      <c r="W872" s="221">
        <v>19942029</v>
      </c>
      <c r="X872" s="221">
        <v>3.3329</v>
      </c>
      <c r="Y872" s="221" t="s">
        <v>626</v>
      </c>
      <c r="Z872" s="221" t="s">
        <v>626</v>
      </c>
    </row>
    <row r="873" spans="1:26" x14ac:dyDescent="0.25">
      <c r="A873" s="221" t="s">
        <v>820</v>
      </c>
      <c r="B873" s="221" t="s">
        <v>218</v>
      </c>
      <c r="C873" s="221">
        <v>2770.9740000000002</v>
      </c>
      <c r="D873" s="221">
        <v>7.0400000000000004E-2</v>
      </c>
      <c r="E873" s="221" t="s">
        <v>620</v>
      </c>
      <c r="F873" s="221">
        <v>0.17319999999999999</v>
      </c>
      <c r="G873" s="221">
        <v>4.2773000000000003</v>
      </c>
      <c r="H873" s="221">
        <v>2.9895999999999998</v>
      </c>
      <c r="I873" s="221">
        <v>4.7854000000000001</v>
      </c>
      <c r="J873" s="221">
        <v>6.4263000000000003</v>
      </c>
      <c r="K873" s="290">
        <v>152000000000</v>
      </c>
      <c r="L873" s="221" t="s">
        <v>621</v>
      </c>
      <c r="M873" s="221">
        <v>10.6929</v>
      </c>
      <c r="N873" s="221">
        <v>38.316299999999998</v>
      </c>
      <c r="O873" s="221" t="s">
        <v>624</v>
      </c>
      <c r="P873" s="221" t="s">
        <v>635</v>
      </c>
      <c r="Q873" s="221" t="s">
        <v>635</v>
      </c>
      <c r="R873" s="221" t="s">
        <v>1662</v>
      </c>
      <c r="S873" s="221" t="s">
        <v>1666</v>
      </c>
      <c r="T873" s="221">
        <v>0.17319999999999999</v>
      </c>
      <c r="U873" s="221">
        <v>55111558</v>
      </c>
      <c r="V873" s="290">
        <v>40400000000000</v>
      </c>
      <c r="W873" s="290">
        <v>153000000</v>
      </c>
      <c r="X873" s="221">
        <v>-0.73560000000000003</v>
      </c>
      <c r="Y873" s="221" t="s">
        <v>622</v>
      </c>
      <c r="Z873" s="221" t="s">
        <v>625</v>
      </c>
    </row>
    <row r="874" spans="1:26" x14ac:dyDescent="0.25">
      <c r="A874" s="221" t="s">
        <v>1636</v>
      </c>
      <c r="B874" s="221" t="s">
        <v>849</v>
      </c>
      <c r="C874" s="221">
        <v>943.28300000000002</v>
      </c>
      <c r="D874" s="221">
        <v>-1.8340000000000001</v>
      </c>
      <c r="E874" s="221" t="s">
        <v>620</v>
      </c>
      <c r="F874" s="221">
        <v>1.3741000000000001</v>
      </c>
      <c r="G874" s="221">
        <v>9.2429000000000006</v>
      </c>
      <c r="H874" s="221">
        <v>-2.4443000000000001</v>
      </c>
      <c r="I874" s="221">
        <v>-11.405200000000001</v>
      </c>
      <c r="J874" s="221">
        <v>-11.19</v>
      </c>
      <c r="K874" s="290">
        <v>93200000000</v>
      </c>
      <c r="L874" s="221" t="s">
        <v>621</v>
      </c>
      <c r="M874" s="221">
        <v>0</v>
      </c>
      <c r="N874" s="221">
        <v>0</v>
      </c>
      <c r="O874" s="221" t="s">
        <v>624</v>
      </c>
      <c r="P874" s="221" t="s">
        <v>635</v>
      </c>
      <c r="Q874" s="221" t="s">
        <v>630</v>
      </c>
      <c r="R874" s="221" t="s">
        <v>1665</v>
      </c>
      <c r="S874" s="221" t="s">
        <v>2094</v>
      </c>
      <c r="T874" s="221">
        <v>1.3741000000000001</v>
      </c>
      <c r="U874" s="290">
        <v>100000000</v>
      </c>
      <c r="V874" s="290">
        <v>6410000000000</v>
      </c>
      <c r="W874" s="221">
        <v>0</v>
      </c>
      <c r="X874" s="221">
        <v>-1.0276000000000001</v>
      </c>
      <c r="Y874" s="221" t="s">
        <v>626</v>
      </c>
      <c r="Z874" s="221" t="s">
        <v>626</v>
      </c>
    </row>
    <row r="875" spans="1:26" x14ac:dyDescent="0.25">
      <c r="A875" s="221" t="s">
        <v>821</v>
      </c>
      <c r="B875" s="221" t="s">
        <v>220</v>
      </c>
      <c r="C875" s="221">
        <v>1536.25</v>
      </c>
      <c r="D875" s="221">
        <v>-1.3168</v>
      </c>
      <c r="E875" s="221" t="s">
        <v>620</v>
      </c>
      <c r="F875" s="221">
        <v>1.7094</v>
      </c>
      <c r="G875" s="221">
        <v>9.8882999999999992</v>
      </c>
      <c r="H875" s="221">
        <v>0.94420000000000004</v>
      </c>
      <c r="I875" s="221">
        <v>-4.3615000000000004</v>
      </c>
      <c r="J875" s="221">
        <v>-2.1459000000000001</v>
      </c>
      <c r="K875" s="290">
        <v>134000000000</v>
      </c>
      <c r="L875" s="221" t="s">
        <v>621</v>
      </c>
      <c r="M875" s="221">
        <v>6.5530999999999997</v>
      </c>
      <c r="N875" s="221">
        <v>37.247300000000003</v>
      </c>
      <c r="O875" s="221" t="s">
        <v>624</v>
      </c>
      <c r="P875" s="221" t="s">
        <v>630</v>
      </c>
      <c r="Q875" s="221" t="s">
        <v>627</v>
      </c>
      <c r="R875" s="221" t="s">
        <v>1665</v>
      </c>
      <c r="S875" s="221" t="s">
        <v>2090</v>
      </c>
      <c r="T875" s="221">
        <v>1.7094</v>
      </c>
      <c r="U875" s="221">
        <v>88802125</v>
      </c>
      <c r="V875" s="290">
        <v>47700000000000</v>
      </c>
      <c r="W875" s="221">
        <v>57663264</v>
      </c>
      <c r="X875" s="221">
        <v>-0.91649999999999998</v>
      </c>
      <c r="Y875" s="221" t="s">
        <v>627</v>
      </c>
      <c r="Z875" s="221" t="s">
        <v>651</v>
      </c>
    </row>
    <row r="876" spans="1:26" x14ac:dyDescent="0.25">
      <c r="A876" s="221" t="s">
        <v>1968</v>
      </c>
      <c r="B876" s="221" t="s">
        <v>220</v>
      </c>
      <c r="C876" s="221">
        <v>1179.4000000000001</v>
      </c>
      <c r="D876" s="221">
        <v>-0.95230000000000004</v>
      </c>
      <c r="E876" s="221" t="s">
        <v>620</v>
      </c>
      <c r="F876" s="221">
        <v>0.1027</v>
      </c>
      <c r="G876" s="221">
        <v>8.859</v>
      </c>
      <c r="H876" s="221">
        <v>-3.7963</v>
      </c>
      <c r="I876" s="221">
        <v>-10.0093</v>
      </c>
      <c r="J876" s="221">
        <v>-9.8353000000000002</v>
      </c>
      <c r="K876" s="290">
        <v>10800000000</v>
      </c>
      <c r="L876" s="221" t="s">
        <v>621</v>
      </c>
      <c r="M876" s="221">
        <v>-4.5213999999999999</v>
      </c>
      <c r="N876" s="221">
        <v>8.3140999999999998</v>
      </c>
      <c r="O876" s="221" t="s">
        <v>624</v>
      </c>
      <c r="P876" s="221" t="s">
        <v>630</v>
      </c>
      <c r="Q876" s="221" t="s">
        <v>627</v>
      </c>
      <c r="R876" s="221" t="s">
        <v>1665</v>
      </c>
      <c r="S876" s="221" t="s">
        <v>2090</v>
      </c>
      <c r="T876" s="221">
        <v>0.1027</v>
      </c>
      <c r="U876" s="221">
        <v>9159758</v>
      </c>
      <c r="V876" s="290">
        <v>47700000000000</v>
      </c>
      <c r="W876" s="221">
        <v>57663264</v>
      </c>
      <c r="X876" s="221">
        <v>-0.57740000000000002</v>
      </c>
      <c r="Y876" s="221" t="s">
        <v>635</v>
      </c>
      <c r="Z876" s="221" t="s">
        <v>625</v>
      </c>
    </row>
    <row r="877" spans="1:26" x14ac:dyDescent="0.25">
      <c r="A877" s="221" t="s">
        <v>1291</v>
      </c>
      <c r="B877" s="221" t="s">
        <v>220</v>
      </c>
      <c r="C877" s="221">
        <v>1170.721</v>
      </c>
      <c r="D877" s="221">
        <v>3.49E-2</v>
      </c>
      <c r="E877" s="221" t="s">
        <v>620</v>
      </c>
      <c r="F877" s="221">
        <v>0.30059999999999998</v>
      </c>
      <c r="G877" s="221">
        <v>0.74539999999999995</v>
      </c>
      <c r="H877" s="221">
        <v>1.5710999999999999</v>
      </c>
      <c r="I877" s="221">
        <v>2.2616000000000001</v>
      </c>
      <c r="J877" s="221">
        <v>4.0041000000000002</v>
      </c>
      <c r="K877" s="290">
        <v>31900000000</v>
      </c>
      <c r="L877" s="221" t="s">
        <v>621</v>
      </c>
      <c r="M877" s="221">
        <v>14.3735</v>
      </c>
      <c r="N877" s="221">
        <v>0</v>
      </c>
      <c r="O877" s="221" t="s">
        <v>618</v>
      </c>
      <c r="P877" s="221" t="s">
        <v>664</v>
      </c>
      <c r="Q877" s="221" t="s">
        <v>623</v>
      </c>
      <c r="R877" s="221" t="s">
        <v>1668</v>
      </c>
      <c r="S877" s="221" t="s">
        <v>1671</v>
      </c>
      <c r="T877" s="221">
        <v>0.30059999999999998</v>
      </c>
      <c r="U877" s="221">
        <v>27365289</v>
      </c>
      <c r="V877" s="290">
        <v>47700000000000</v>
      </c>
      <c r="W877" s="221">
        <v>57663264</v>
      </c>
      <c r="X877" s="221">
        <v>6.6699999999999995E-2</v>
      </c>
      <c r="Y877" s="221" t="s">
        <v>625</v>
      </c>
      <c r="Z877" s="221" t="s">
        <v>626</v>
      </c>
    </row>
    <row r="878" spans="1:26" x14ac:dyDescent="0.25">
      <c r="A878" s="221" t="s">
        <v>822</v>
      </c>
      <c r="B878" s="221" t="s">
        <v>220</v>
      </c>
      <c r="C878" s="221">
        <v>530.04</v>
      </c>
      <c r="D878" s="221">
        <v>-1.5326</v>
      </c>
      <c r="E878" s="221" t="s">
        <v>620</v>
      </c>
      <c r="F878" s="221">
        <v>2.6076000000000001</v>
      </c>
      <c r="G878" s="221">
        <v>18.170100000000001</v>
      </c>
      <c r="H878" s="221">
        <v>-1.2133</v>
      </c>
      <c r="I878" s="221">
        <v>-22.433900000000001</v>
      </c>
      <c r="J878" s="221">
        <v>-22.174299999999999</v>
      </c>
      <c r="K878" s="290">
        <v>498000000000</v>
      </c>
      <c r="L878" s="221" t="s">
        <v>621</v>
      </c>
      <c r="M878" s="221">
        <v>-28.560300000000002</v>
      </c>
      <c r="N878" s="221">
        <v>-40.213200000000001</v>
      </c>
      <c r="O878" s="221" t="s">
        <v>624</v>
      </c>
      <c r="P878" s="221" t="s">
        <v>625</v>
      </c>
      <c r="Q878" s="221" t="s">
        <v>625</v>
      </c>
      <c r="R878" s="221" t="s">
        <v>1667</v>
      </c>
      <c r="S878" s="221" t="s">
        <v>2090</v>
      </c>
      <c r="T878" s="221">
        <v>2.6076000000000001</v>
      </c>
      <c r="U878" s="290">
        <v>963000000</v>
      </c>
      <c r="V878" s="290">
        <v>47700000000000</v>
      </c>
      <c r="W878" s="221">
        <v>57663264</v>
      </c>
      <c r="X878" s="221">
        <v>-0.14879999999999999</v>
      </c>
      <c r="Y878" s="221" t="s">
        <v>625</v>
      </c>
      <c r="Z878" s="221" t="s">
        <v>623</v>
      </c>
    </row>
    <row r="879" spans="1:26" x14ac:dyDescent="0.25">
      <c r="A879" s="221" t="s">
        <v>1862</v>
      </c>
      <c r="B879" s="221" t="s">
        <v>220</v>
      </c>
      <c r="C879" s="221">
        <v>932.01</v>
      </c>
      <c r="D879" s="221">
        <v>-2.7698</v>
      </c>
      <c r="E879" s="221" t="s">
        <v>620</v>
      </c>
      <c r="F879" s="221">
        <v>2.8652000000000002</v>
      </c>
      <c r="G879" s="221">
        <v>14.5299</v>
      </c>
      <c r="H879" s="221">
        <v>-5.2073999999999998</v>
      </c>
      <c r="I879" s="221">
        <v>-16.6173</v>
      </c>
      <c r="J879" s="221">
        <v>-15.2949</v>
      </c>
      <c r="K879" s="290">
        <v>51300000000</v>
      </c>
      <c r="L879" s="221" t="s">
        <v>621</v>
      </c>
      <c r="M879" s="221">
        <v>0</v>
      </c>
      <c r="N879" s="221">
        <v>0</v>
      </c>
      <c r="O879" s="221" t="s">
        <v>624</v>
      </c>
      <c r="P879" s="221" t="s">
        <v>626</v>
      </c>
      <c r="Q879" s="221" t="s">
        <v>626</v>
      </c>
      <c r="R879" s="221" t="s">
        <v>1679</v>
      </c>
      <c r="S879" s="221" t="s">
        <v>2090</v>
      </c>
      <c r="T879" s="221">
        <v>2.8652000000000002</v>
      </c>
      <c r="U879" s="221">
        <v>56618490</v>
      </c>
      <c r="V879" s="290">
        <v>47700000000000</v>
      </c>
      <c r="W879" s="221">
        <v>57663264</v>
      </c>
      <c r="X879" s="221">
        <v>-1.4757</v>
      </c>
      <c r="Y879" s="221" t="s">
        <v>626</v>
      </c>
      <c r="Z879" s="221" t="s">
        <v>626</v>
      </c>
    </row>
    <row r="880" spans="1:26" x14ac:dyDescent="0.25">
      <c r="A880" s="221" t="s">
        <v>823</v>
      </c>
      <c r="B880" s="221" t="s">
        <v>220</v>
      </c>
      <c r="C880" s="221">
        <v>3673.41</v>
      </c>
      <c r="D880" s="221">
        <v>-1.3945000000000001</v>
      </c>
      <c r="E880" s="221" t="s">
        <v>620</v>
      </c>
      <c r="F880" s="221">
        <v>1.2349000000000001</v>
      </c>
      <c r="G880" s="221">
        <v>8.2184000000000008</v>
      </c>
      <c r="H880" s="221">
        <v>-1.6057999999999999</v>
      </c>
      <c r="I880" s="221">
        <v>-7.5258000000000003</v>
      </c>
      <c r="J880" s="221">
        <v>-5.5411999999999999</v>
      </c>
      <c r="K880" s="290">
        <v>18400000000</v>
      </c>
      <c r="L880" s="221" t="s">
        <v>621</v>
      </c>
      <c r="M880" s="221">
        <v>-3.4396</v>
      </c>
      <c r="N880" s="221">
        <v>16.402999999999999</v>
      </c>
      <c r="O880" s="221" t="s">
        <v>624</v>
      </c>
      <c r="P880" s="221" t="s">
        <v>630</v>
      </c>
      <c r="Q880" s="221" t="s">
        <v>630</v>
      </c>
      <c r="R880" s="221" t="s">
        <v>1665</v>
      </c>
      <c r="S880" s="221" t="s">
        <v>2091</v>
      </c>
      <c r="T880" s="221">
        <v>1.2349000000000001</v>
      </c>
      <c r="U880" s="221">
        <v>5073491</v>
      </c>
      <c r="V880" s="290">
        <v>47700000000000</v>
      </c>
      <c r="W880" s="221">
        <v>57663264</v>
      </c>
      <c r="X880" s="221">
        <v>-1.0303</v>
      </c>
      <c r="Y880" s="221" t="s">
        <v>630</v>
      </c>
      <c r="Z880" s="221" t="s">
        <v>630</v>
      </c>
    </row>
    <row r="881" spans="1:26" x14ac:dyDescent="0.25">
      <c r="A881" s="221" t="s">
        <v>25</v>
      </c>
      <c r="B881" s="221" t="s">
        <v>220</v>
      </c>
      <c r="C881" s="221">
        <v>3565.98</v>
      </c>
      <c r="D881" s="221">
        <v>-2.3355999999999999</v>
      </c>
      <c r="E881" s="221" t="s">
        <v>620</v>
      </c>
      <c r="F881" s="221">
        <v>1.1382000000000001</v>
      </c>
      <c r="G881" s="221">
        <v>13.300700000000001</v>
      </c>
      <c r="H881" s="221">
        <v>-4.5217000000000001</v>
      </c>
      <c r="I881" s="221">
        <v>-19.372800000000002</v>
      </c>
      <c r="J881" s="221">
        <v>-23.7926</v>
      </c>
      <c r="K881" s="290">
        <v>856000000000</v>
      </c>
      <c r="L881" s="221" t="s">
        <v>621</v>
      </c>
      <c r="M881" s="221">
        <v>-18.5654</v>
      </c>
      <c r="N881" s="221">
        <v>-2.4712999999999998</v>
      </c>
      <c r="O881" s="221" t="s">
        <v>624</v>
      </c>
      <c r="P881" s="221" t="s">
        <v>635</v>
      </c>
      <c r="Q881" s="221" t="s">
        <v>635</v>
      </c>
      <c r="R881" s="221" t="s">
        <v>1667</v>
      </c>
      <c r="S881" s="221" t="s">
        <v>2089</v>
      </c>
      <c r="T881" s="221">
        <v>1.1382000000000001</v>
      </c>
      <c r="U881" s="290">
        <v>243000000</v>
      </c>
      <c r="V881" s="290">
        <v>47700000000000</v>
      </c>
      <c r="W881" s="221">
        <v>57663264</v>
      </c>
      <c r="X881" s="221">
        <v>-1.8507</v>
      </c>
      <c r="Y881" s="221" t="s">
        <v>627</v>
      </c>
      <c r="Z881" s="221" t="s">
        <v>627</v>
      </c>
    </row>
    <row r="882" spans="1:26" x14ac:dyDescent="0.25">
      <c r="A882" s="221" t="s">
        <v>824</v>
      </c>
      <c r="B882" s="221" t="s">
        <v>220</v>
      </c>
      <c r="C882" s="221">
        <v>917.5</v>
      </c>
      <c r="D882" s="221">
        <v>-1.8915999999999999</v>
      </c>
      <c r="E882" s="221" t="s">
        <v>620</v>
      </c>
      <c r="F882" s="221">
        <v>0.92949999999999999</v>
      </c>
      <c r="G882" s="221">
        <v>8.5412999999999997</v>
      </c>
      <c r="H882" s="221">
        <v>-9.0630000000000006</v>
      </c>
      <c r="I882" s="221">
        <v>-26.045000000000002</v>
      </c>
      <c r="J882" s="221">
        <v>-28.630299999999998</v>
      </c>
      <c r="K882" s="290">
        <v>51700000000</v>
      </c>
      <c r="L882" s="221" t="s">
        <v>621</v>
      </c>
      <c r="M882" s="221">
        <v>-29.284400000000002</v>
      </c>
      <c r="N882" s="221">
        <v>-17.3751</v>
      </c>
      <c r="O882" s="221" t="s">
        <v>618</v>
      </c>
      <c r="P882" s="221" t="s">
        <v>622</v>
      </c>
      <c r="Q882" s="221" t="s">
        <v>625</v>
      </c>
      <c r="R882" s="221" t="s">
        <v>1667</v>
      </c>
      <c r="S882" s="221" t="s">
        <v>2091</v>
      </c>
      <c r="T882" s="221">
        <v>0.92949999999999999</v>
      </c>
      <c r="U882" s="221">
        <v>56857144</v>
      </c>
      <c r="V882" s="290">
        <v>47700000000000</v>
      </c>
      <c r="W882" s="221">
        <v>57663264</v>
      </c>
      <c r="X882" s="221">
        <v>-1.3801000000000001</v>
      </c>
      <c r="Y882" s="221" t="s">
        <v>625</v>
      </c>
      <c r="Z882" s="221" t="s">
        <v>622</v>
      </c>
    </row>
    <row r="883" spans="1:26" x14ac:dyDescent="0.25">
      <c r="A883" s="221" t="s">
        <v>1074</v>
      </c>
      <c r="B883" s="221" t="s">
        <v>220</v>
      </c>
      <c r="C883" s="221">
        <v>1982.67</v>
      </c>
      <c r="D883" s="221">
        <v>-2.5503999999999998</v>
      </c>
      <c r="E883" s="221" t="s">
        <v>620</v>
      </c>
      <c r="F883" s="221">
        <v>1.6342000000000001</v>
      </c>
      <c r="G883" s="221">
        <v>14.192</v>
      </c>
      <c r="H883" s="221">
        <v>-6.2393999999999998</v>
      </c>
      <c r="I883" s="221">
        <v>-20.354500000000002</v>
      </c>
      <c r="J883" s="221">
        <v>-23.322600000000001</v>
      </c>
      <c r="K883" s="290">
        <v>806000000000</v>
      </c>
      <c r="L883" s="221" t="s">
        <v>621</v>
      </c>
      <c r="M883" s="221">
        <v>-23.036000000000001</v>
      </c>
      <c r="N883" s="221">
        <v>-5.1508000000000003</v>
      </c>
      <c r="O883" s="221" t="s">
        <v>624</v>
      </c>
      <c r="P883" s="221" t="s">
        <v>635</v>
      </c>
      <c r="Q883" s="221" t="s">
        <v>635</v>
      </c>
      <c r="R883" s="221" t="s">
        <v>1667</v>
      </c>
      <c r="S883" s="221" t="s">
        <v>2091</v>
      </c>
      <c r="T883" s="221">
        <v>1.6342000000000001</v>
      </c>
      <c r="U883" s="290">
        <v>413000000</v>
      </c>
      <c r="V883" s="290">
        <v>47700000000000</v>
      </c>
      <c r="W883" s="221">
        <v>57663264</v>
      </c>
      <c r="X883" s="221">
        <v>-1.6702999999999999</v>
      </c>
      <c r="Y883" s="221" t="s">
        <v>635</v>
      </c>
      <c r="Z883" s="221" t="s">
        <v>630</v>
      </c>
    </row>
    <row r="884" spans="1:26" x14ac:dyDescent="0.25">
      <c r="A884" s="221" t="s">
        <v>825</v>
      </c>
      <c r="B884" s="221" t="s">
        <v>220</v>
      </c>
      <c r="C884" s="221">
        <v>1341.3</v>
      </c>
      <c r="D884" s="221">
        <v>6.9400000000000003E-2</v>
      </c>
      <c r="E884" s="221" t="s">
        <v>620</v>
      </c>
      <c r="F884" s="221">
        <v>0.64149999999999996</v>
      </c>
      <c r="G884" s="221">
        <v>4.9833999999999996</v>
      </c>
      <c r="H884" s="221">
        <v>3.6345000000000001</v>
      </c>
      <c r="I884" s="221">
        <v>5.1917</v>
      </c>
      <c r="J884" s="221">
        <v>8.7209000000000003</v>
      </c>
      <c r="K884" s="290">
        <v>392000000000</v>
      </c>
      <c r="L884" s="221" t="s">
        <v>621</v>
      </c>
      <c r="M884" s="221">
        <v>15.473000000000001</v>
      </c>
      <c r="N884" s="221">
        <v>42.930199999999999</v>
      </c>
      <c r="O884" s="221" t="s">
        <v>624</v>
      </c>
      <c r="P884" s="221" t="s">
        <v>635</v>
      </c>
      <c r="Q884" s="221" t="s">
        <v>630</v>
      </c>
      <c r="R884" s="221" t="s">
        <v>1662</v>
      </c>
      <c r="S884" s="221" t="s">
        <v>2091</v>
      </c>
      <c r="T884" s="221">
        <v>0.64149999999999996</v>
      </c>
      <c r="U884" s="290">
        <v>294000000</v>
      </c>
      <c r="V884" s="290">
        <v>47700000000000</v>
      </c>
      <c r="W884" s="221">
        <v>57663264</v>
      </c>
      <c r="X884" s="221">
        <v>-0.45200000000000001</v>
      </c>
      <c r="Y884" s="221" t="s">
        <v>635</v>
      </c>
      <c r="Z884" s="221" t="s">
        <v>626</v>
      </c>
    </row>
    <row r="885" spans="1:26" x14ac:dyDescent="0.25">
      <c r="A885" s="221" t="s">
        <v>32</v>
      </c>
      <c r="B885" s="221" t="s">
        <v>220</v>
      </c>
      <c r="C885" s="221">
        <v>2219.3200000000002</v>
      </c>
      <c r="D885" s="221">
        <v>5.0500000000000003E-2</v>
      </c>
      <c r="E885" s="221" t="s">
        <v>620</v>
      </c>
      <c r="F885" s="221">
        <v>-6.1699999999999998E-2</v>
      </c>
      <c r="G885" s="221">
        <v>2.1711</v>
      </c>
      <c r="H885" s="221">
        <v>-0.44629999999999997</v>
      </c>
      <c r="I885" s="221">
        <v>0.65169999999999995</v>
      </c>
      <c r="J885" s="221">
        <v>1.7341</v>
      </c>
      <c r="K885" s="290">
        <v>284000000000</v>
      </c>
      <c r="L885" s="221" t="s">
        <v>621</v>
      </c>
      <c r="M885" s="221">
        <v>-1.2543</v>
      </c>
      <c r="N885" s="221">
        <v>6.0763999999999996</v>
      </c>
      <c r="O885" s="221" t="s">
        <v>624</v>
      </c>
      <c r="P885" s="221" t="s">
        <v>664</v>
      </c>
      <c r="Q885" s="221" t="s">
        <v>664</v>
      </c>
      <c r="R885" s="221" t="s">
        <v>1662</v>
      </c>
      <c r="S885" s="221" t="s">
        <v>2089</v>
      </c>
      <c r="T885" s="221">
        <v>-6.1699999999999998E-2</v>
      </c>
      <c r="U885" s="290">
        <v>128000000</v>
      </c>
      <c r="V885" s="290">
        <v>47700000000000</v>
      </c>
      <c r="W885" s="221">
        <v>57663264</v>
      </c>
      <c r="X885" s="221">
        <v>-1.1549</v>
      </c>
      <c r="Y885" s="221" t="s">
        <v>664</v>
      </c>
      <c r="Z885" s="221" t="s">
        <v>664</v>
      </c>
    </row>
    <row r="886" spans="1:26" x14ac:dyDescent="0.25">
      <c r="A886" s="221" t="s">
        <v>826</v>
      </c>
      <c r="B886" s="221" t="s">
        <v>220</v>
      </c>
      <c r="C886" s="221">
        <v>1096.03</v>
      </c>
      <c r="D886" s="221">
        <v>6.8500000000000005E-2</v>
      </c>
      <c r="E886" s="221" t="s">
        <v>620</v>
      </c>
      <c r="F886" s="221">
        <v>0.1956</v>
      </c>
      <c r="G886" s="221">
        <v>1.3220000000000001</v>
      </c>
      <c r="H886" s="221">
        <v>-8.1100000000000005E-2</v>
      </c>
      <c r="I886" s="221">
        <v>0.80379999999999996</v>
      </c>
      <c r="J886" s="221">
        <v>1.4448000000000001</v>
      </c>
      <c r="K886" s="290">
        <v>172000000000</v>
      </c>
      <c r="L886" s="221" t="s">
        <v>621</v>
      </c>
      <c r="M886" s="221">
        <v>0.5514</v>
      </c>
      <c r="N886" s="221">
        <v>3.3022</v>
      </c>
      <c r="O886" s="221" t="s">
        <v>624</v>
      </c>
      <c r="P886" s="221" t="s">
        <v>635</v>
      </c>
      <c r="Q886" s="221" t="s">
        <v>625</v>
      </c>
      <c r="R886" s="221" t="s">
        <v>1662</v>
      </c>
      <c r="S886" s="221" t="s">
        <v>2089</v>
      </c>
      <c r="T886" s="221">
        <v>0.1956</v>
      </c>
      <c r="U886" s="290">
        <v>158000000</v>
      </c>
      <c r="V886" s="290">
        <v>47700000000000</v>
      </c>
      <c r="W886" s="221">
        <v>57663264</v>
      </c>
      <c r="X886" s="221">
        <v>-0.77939999999999998</v>
      </c>
      <c r="Y886" s="221" t="s">
        <v>625</v>
      </c>
      <c r="Z886" s="221" t="s">
        <v>625</v>
      </c>
    </row>
    <row r="887" spans="1:26" x14ac:dyDescent="0.25">
      <c r="A887" s="221" t="s">
        <v>827</v>
      </c>
      <c r="B887" s="221" t="s">
        <v>220</v>
      </c>
      <c r="C887" s="221">
        <v>3749.49</v>
      </c>
      <c r="D887" s="221">
        <v>-2.29E-2</v>
      </c>
      <c r="E887" s="221" t="s">
        <v>620</v>
      </c>
      <c r="F887" s="221">
        <v>0.93899999999999995</v>
      </c>
      <c r="G887" s="221">
        <v>3.4178999999999999</v>
      </c>
      <c r="H887" s="221">
        <v>2.2071999999999998</v>
      </c>
      <c r="I887" s="221">
        <v>3.9977</v>
      </c>
      <c r="J887" s="221">
        <v>6.3996000000000004</v>
      </c>
      <c r="K887" s="290">
        <v>62900000000</v>
      </c>
      <c r="L887" s="221" t="s">
        <v>621</v>
      </c>
      <c r="M887" s="221">
        <v>13.191800000000001</v>
      </c>
      <c r="N887" s="221">
        <v>32.148499999999999</v>
      </c>
      <c r="O887" s="221" t="s">
        <v>618</v>
      </c>
      <c r="P887" s="221" t="s">
        <v>630</v>
      </c>
      <c r="Q887" s="221" t="s">
        <v>630</v>
      </c>
      <c r="R887" s="221" t="s">
        <v>1662</v>
      </c>
      <c r="S887" s="221" t="s">
        <v>2091</v>
      </c>
      <c r="T887" s="221">
        <v>0.93899999999999995</v>
      </c>
      <c r="U887" s="221">
        <v>16920295</v>
      </c>
      <c r="V887" s="290">
        <v>47700000000000</v>
      </c>
      <c r="W887" s="221">
        <v>57663264</v>
      </c>
      <c r="X887" s="221">
        <v>-0.42149999999999999</v>
      </c>
      <c r="Y887" s="221" t="s">
        <v>625</v>
      </c>
      <c r="Z887" s="221" t="s">
        <v>625</v>
      </c>
    </row>
    <row r="888" spans="1:26" x14ac:dyDescent="0.25">
      <c r="A888" s="221" t="s">
        <v>828</v>
      </c>
      <c r="B888" s="221" t="s">
        <v>220</v>
      </c>
      <c r="C888" s="221">
        <v>2414.04</v>
      </c>
      <c r="D888" s="221">
        <v>0</v>
      </c>
      <c r="E888" s="221" t="s">
        <v>620</v>
      </c>
      <c r="F888" s="221">
        <v>0.42</v>
      </c>
      <c r="G888" s="221">
        <v>0</v>
      </c>
      <c r="H888" s="221">
        <v>0</v>
      </c>
      <c r="I888" s="221">
        <v>0</v>
      </c>
      <c r="J888" s="221">
        <v>7.6</v>
      </c>
      <c r="K888" s="290">
        <v>1290000000000</v>
      </c>
      <c r="L888" s="221" t="s">
        <v>617</v>
      </c>
      <c r="M888" s="221">
        <v>0</v>
      </c>
      <c r="N888" s="221">
        <v>0</v>
      </c>
      <c r="O888" s="221" t="s">
        <v>624</v>
      </c>
      <c r="P888" s="221" t="s">
        <v>626</v>
      </c>
      <c r="Q888" s="221" t="s">
        <v>626</v>
      </c>
      <c r="R888" s="221" t="s">
        <v>1662</v>
      </c>
      <c r="S888" s="221" t="s">
        <v>2091</v>
      </c>
      <c r="T888" s="221">
        <v>0</v>
      </c>
      <c r="U888" s="290">
        <v>536000000</v>
      </c>
      <c r="V888" s="290">
        <v>47700000000000</v>
      </c>
      <c r="W888" s="221">
        <v>57663264</v>
      </c>
      <c r="X888" s="221">
        <v>0</v>
      </c>
      <c r="Y888" s="221" t="s">
        <v>626</v>
      </c>
      <c r="Z888" s="221" t="s">
        <v>626</v>
      </c>
    </row>
    <row r="889" spans="1:26" x14ac:dyDescent="0.25">
      <c r="A889" s="221" t="s">
        <v>829</v>
      </c>
      <c r="B889" s="221" t="s">
        <v>220</v>
      </c>
      <c r="C889" s="221">
        <v>691.52</v>
      </c>
      <c r="D889" s="221">
        <v>-1.6806000000000001</v>
      </c>
      <c r="E889" s="221" t="s">
        <v>620</v>
      </c>
      <c r="F889" s="221">
        <v>1.8424</v>
      </c>
      <c r="G889" s="221">
        <v>19.456199999999999</v>
      </c>
      <c r="H889" s="221">
        <v>-6.0293999999999999</v>
      </c>
      <c r="I889" s="221">
        <v>-26.498200000000001</v>
      </c>
      <c r="J889" s="221">
        <v>-29.7685</v>
      </c>
      <c r="K889" s="290">
        <v>168000000000</v>
      </c>
      <c r="L889" s="221" t="s">
        <v>621</v>
      </c>
      <c r="M889" s="221">
        <v>-26.709299999999999</v>
      </c>
      <c r="N889" s="221">
        <v>-30.759399999999999</v>
      </c>
      <c r="O889" s="221" t="s">
        <v>624</v>
      </c>
      <c r="P889" s="221" t="s">
        <v>625</v>
      </c>
      <c r="Q889" s="221" t="s">
        <v>625</v>
      </c>
      <c r="R889" s="221" t="s">
        <v>1667</v>
      </c>
      <c r="S889" s="221" t="s">
        <v>2091</v>
      </c>
      <c r="T889" s="221">
        <v>1.8424</v>
      </c>
      <c r="U889" s="290">
        <v>248000000</v>
      </c>
      <c r="V889" s="290">
        <v>47700000000000</v>
      </c>
      <c r="W889" s="221">
        <v>57663264</v>
      </c>
      <c r="X889" s="221">
        <v>-0.5837</v>
      </c>
      <c r="Y889" s="221" t="s">
        <v>625</v>
      </c>
      <c r="Z889" s="221" t="s">
        <v>634</v>
      </c>
    </row>
    <row r="890" spans="1:26" x14ac:dyDescent="0.25">
      <c r="A890" s="221" t="s">
        <v>830</v>
      </c>
      <c r="B890" s="221" t="s">
        <v>220</v>
      </c>
      <c r="C890" s="221">
        <v>825.1</v>
      </c>
      <c r="D890" s="221">
        <v>-1.8649</v>
      </c>
      <c r="E890" s="221" t="s">
        <v>620</v>
      </c>
      <c r="F890" s="221">
        <v>0.6502</v>
      </c>
      <c r="G890" s="221">
        <v>7.7012999999999998</v>
      </c>
      <c r="H890" s="221">
        <v>-11.2194</v>
      </c>
      <c r="I890" s="221">
        <v>-28.3263</v>
      </c>
      <c r="J890" s="221">
        <v>-31.1568</v>
      </c>
      <c r="K890" s="290">
        <v>14400000000</v>
      </c>
      <c r="L890" s="221" t="s">
        <v>621</v>
      </c>
      <c r="M890" s="221">
        <v>-31.2027</v>
      </c>
      <c r="N890" s="221">
        <v>-19.089600000000001</v>
      </c>
      <c r="O890" s="221" t="s">
        <v>618</v>
      </c>
      <c r="P890" s="221" t="s">
        <v>664</v>
      </c>
      <c r="Q890" s="221" t="s">
        <v>622</v>
      </c>
      <c r="R890" s="221" t="s">
        <v>1667</v>
      </c>
      <c r="S890" s="221" t="s">
        <v>2091</v>
      </c>
      <c r="T890" s="221">
        <v>0.6502</v>
      </c>
      <c r="U890" s="221">
        <v>17581054</v>
      </c>
      <c r="V890" s="290">
        <v>47700000000000</v>
      </c>
      <c r="W890" s="221">
        <v>57663264</v>
      </c>
      <c r="X890" s="221">
        <v>-1.4581999999999999</v>
      </c>
      <c r="Y890" s="221" t="s">
        <v>625</v>
      </c>
      <c r="Z890" s="221" t="s">
        <v>623</v>
      </c>
    </row>
    <row r="891" spans="1:26" x14ac:dyDescent="0.25">
      <c r="A891" s="221" t="s">
        <v>831</v>
      </c>
      <c r="B891" s="221" t="s">
        <v>220</v>
      </c>
      <c r="C891" s="221">
        <v>1282.24</v>
      </c>
      <c r="D891" s="221">
        <v>-1.9289000000000001</v>
      </c>
      <c r="E891" s="221" t="s">
        <v>620</v>
      </c>
      <c r="F891" s="221">
        <v>2.4971999999999999</v>
      </c>
      <c r="G891" s="221">
        <v>13.331200000000001</v>
      </c>
      <c r="H891" s="221">
        <v>-8.1000000000000003E-2</v>
      </c>
      <c r="I891" s="221">
        <v>-12.168100000000001</v>
      </c>
      <c r="J891" s="221">
        <v>-13.667199999999999</v>
      </c>
      <c r="K891" s="290">
        <v>328000000000</v>
      </c>
      <c r="L891" s="221" t="s">
        <v>621</v>
      </c>
      <c r="M891" s="221">
        <v>-2.7988</v>
      </c>
      <c r="N891" s="221">
        <v>17.743600000000001</v>
      </c>
      <c r="O891" s="221" t="s">
        <v>624</v>
      </c>
      <c r="P891" s="221" t="s">
        <v>627</v>
      </c>
      <c r="Q891" s="221" t="s">
        <v>638</v>
      </c>
      <c r="R891" s="221" t="s">
        <v>1667</v>
      </c>
      <c r="S891" s="221" t="s">
        <v>2090</v>
      </c>
      <c r="T891" s="221">
        <v>2.4971999999999999</v>
      </c>
      <c r="U891" s="290">
        <v>262000000</v>
      </c>
      <c r="V891" s="290">
        <v>47700000000000</v>
      </c>
      <c r="W891" s="221">
        <v>57663264</v>
      </c>
      <c r="X891" s="221">
        <v>-1.0274000000000001</v>
      </c>
      <c r="Y891" s="221" t="s">
        <v>637</v>
      </c>
      <c r="Z891" s="221" t="s">
        <v>637</v>
      </c>
    </row>
    <row r="892" spans="1:26" x14ac:dyDescent="0.25">
      <c r="A892" s="221" t="s">
        <v>832</v>
      </c>
      <c r="B892" s="221" t="s">
        <v>220</v>
      </c>
      <c r="C892" s="221">
        <v>1005.18</v>
      </c>
      <c r="D892" s="221">
        <v>-2.4304999999999999</v>
      </c>
      <c r="E892" s="221" t="s">
        <v>620</v>
      </c>
      <c r="F892" s="221">
        <v>1.9503999999999999</v>
      </c>
      <c r="G892" s="221">
        <v>11.701599999999999</v>
      </c>
      <c r="H892" s="221">
        <v>-15.779500000000001</v>
      </c>
      <c r="I892" s="221">
        <v>-29.656500000000001</v>
      </c>
      <c r="J892" s="221">
        <v>-36.025500000000001</v>
      </c>
      <c r="K892" s="290">
        <v>39500000000</v>
      </c>
      <c r="L892" s="221" t="s">
        <v>621</v>
      </c>
      <c r="M892" s="221">
        <v>-20.1814</v>
      </c>
      <c r="N892" s="221">
        <v>-4.7141000000000002</v>
      </c>
      <c r="O892" s="221" t="s">
        <v>624</v>
      </c>
      <c r="P892" s="221" t="s">
        <v>634</v>
      </c>
      <c r="Q892" s="221" t="s">
        <v>634</v>
      </c>
      <c r="R892" s="221" t="s">
        <v>1667</v>
      </c>
      <c r="S892" s="221" t="s">
        <v>2090</v>
      </c>
      <c r="T892" s="221">
        <v>1.9503999999999999</v>
      </c>
      <c r="U892" s="221">
        <v>40106045</v>
      </c>
      <c r="V892" s="290">
        <v>47700000000000</v>
      </c>
      <c r="W892" s="221">
        <v>57663264</v>
      </c>
      <c r="X892" s="221">
        <v>-1.4529000000000001</v>
      </c>
      <c r="Y892" s="221" t="s">
        <v>630</v>
      </c>
      <c r="Z892" s="221" t="s">
        <v>630</v>
      </c>
    </row>
    <row r="893" spans="1:26" x14ac:dyDescent="0.25">
      <c r="A893" s="221" t="s">
        <v>833</v>
      </c>
      <c r="B893" s="221" t="s">
        <v>220</v>
      </c>
      <c r="C893" s="221">
        <v>1322.67</v>
      </c>
      <c r="D893" s="221">
        <v>-2.3384</v>
      </c>
      <c r="E893" s="221" t="s">
        <v>620</v>
      </c>
      <c r="F893" s="221">
        <v>1.3819999999999999</v>
      </c>
      <c r="G893" s="221">
        <v>13.215199999999999</v>
      </c>
      <c r="H893" s="221">
        <v>-5.5350000000000001</v>
      </c>
      <c r="I893" s="221">
        <v>-20.2471</v>
      </c>
      <c r="J893" s="221">
        <v>-24.786300000000001</v>
      </c>
      <c r="K893" s="290">
        <v>504000000000</v>
      </c>
      <c r="L893" s="221" t="s">
        <v>621</v>
      </c>
      <c r="M893" s="221">
        <v>23.755099999999999</v>
      </c>
      <c r="N893" s="221">
        <v>46.214399999999998</v>
      </c>
      <c r="O893" s="221" t="s">
        <v>624</v>
      </c>
      <c r="P893" s="221" t="s">
        <v>635</v>
      </c>
      <c r="Q893" s="221" t="s">
        <v>635</v>
      </c>
      <c r="R893" s="221" t="s">
        <v>1667</v>
      </c>
      <c r="S893" s="221" t="s">
        <v>2090</v>
      </c>
      <c r="T893" s="221">
        <v>1.3819999999999999</v>
      </c>
      <c r="U893" s="290">
        <v>387000000</v>
      </c>
      <c r="V893" s="290">
        <v>47700000000000</v>
      </c>
      <c r="W893" s="221">
        <v>57663264</v>
      </c>
      <c r="X893" s="221">
        <v>-1.8361000000000001</v>
      </c>
      <c r="Y893" s="221" t="s">
        <v>627</v>
      </c>
      <c r="Z893" s="221" t="s">
        <v>627</v>
      </c>
    </row>
    <row r="894" spans="1:26" x14ac:dyDescent="0.25">
      <c r="A894" s="221" t="s">
        <v>834</v>
      </c>
      <c r="B894" s="221" t="s">
        <v>220</v>
      </c>
      <c r="C894" s="221">
        <v>1279.08</v>
      </c>
      <c r="D894" s="221">
        <v>0</v>
      </c>
      <c r="E894" s="221" t="s">
        <v>620</v>
      </c>
      <c r="F894" s="221">
        <v>0.89</v>
      </c>
      <c r="G894" s="221">
        <v>0</v>
      </c>
      <c r="H894" s="221">
        <v>0</v>
      </c>
      <c r="I894" s="221">
        <v>0</v>
      </c>
      <c r="J894" s="221">
        <v>6.61</v>
      </c>
      <c r="K894" s="290">
        <v>2720000000</v>
      </c>
      <c r="L894" s="221" t="s">
        <v>617</v>
      </c>
      <c r="M894" s="221">
        <v>0</v>
      </c>
      <c r="N894" s="221">
        <v>0</v>
      </c>
      <c r="O894" s="221" t="s">
        <v>624</v>
      </c>
      <c r="P894" s="221" t="s">
        <v>626</v>
      </c>
      <c r="Q894" s="221" t="s">
        <v>626</v>
      </c>
      <c r="R894" s="221" t="s">
        <v>1662</v>
      </c>
      <c r="S894" s="221" t="s">
        <v>2091</v>
      </c>
      <c r="T894" s="221">
        <v>0</v>
      </c>
      <c r="U894" s="221">
        <v>2136999</v>
      </c>
      <c r="V894" s="290">
        <v>47700000000000</v>
      </c>
      <c r="W894" s="221">
        <v>57663264</v>
      </c>
      <c r="X894" s="221">
        <v>0</v>
      </c>
      <c r="Y894" s="221" t="s">
        <v>626</v>
      </c>
      <c r="Z894" s="221" t="s">
        <v>626</v>
      </c>
    </row>
    <row r="895" spans="1:26" x14ac:dyDescent="0.25">
      <c r="A895" s="221" t="s">
        <v>835</v>
      </c>
      <c r="B895" s="221" t="s">
        <v>220</v>
      </c>
      <c r="C895" s="221">
        <v>1604.35</v>
      </c>
      <c r="D895" s="221">
        <v>0.1386</v>
      </c>
      <c r="E895" s="221" t="s">
        <v>620</v>
      </c>
      <c r="F895" s="221">
        <v>1.0550999999999999</v>
      </c>
      <c r="G895" s="221">
        <v>6.0278999999999998</v>
      </c>
      <c r="H895" s="221">
        <v>4.7081999999999997</v>
      </c>
      <c r="I895" s="221">
        <v>6.7942999999999998</v>
      </c>
      <c r="J895" s="221">
        <v>11.0077</v>
      </c>
      <c r="K895" s="290">
        <v>277000000000</v>
      </c>
      <c r="L895" s="221" t="s">
        <v>621</v>
      </c>
      <c r="M895" s="221">
        <v>23.412500000000001</v>
      </c>
      <c r="N895" s="221">
        <v>61.166699999999999</v>
      </c>
      <c r="O895" s="221" t="s">
        <v>624</v>
      </c>
      <c r="P895" s="221" t="s">
        <v>630</v>
      </c>
      <c r="Q895" s="221" t="s">
        <v>632</v>
      </c>
      <c r="R895" s="221" t="s">
        <v>1662</v>
      </c>
      <c r="S895" s="221" t="s">
        <v>2089</v>
      </c>
      <c r="T895" s="221">
        <v>1.0550999999999999</v>
      </c>
      <c r="U895" s="290">
        <v>174000000</v>
      </c>
      <c r="V895" s="290">
        <v>47700000000000</v>
      </c>
      <c r="W895" s="221">
        <v>57663264</v>
      </c>
      <c r="X895" s="221">
        <v>-0.37140000000000001</v>
      </c>
      <c r="Y895" s="221" t="s">
        <v>632</v>
      </c>
      <c r="Z895" s="221" t="s">
        <v>651</v>
      </c>
    </row>
    <row r="896" spans="1:26" x14ac:dyDescent="0.25">
      <c r="A896" s="221" t="s">
        <v>109</v>
      </c>
      <c r="B896" s="221" t="s">
        <v>220</v>
      </c>
      <c r="C896" s="221">
        <v>1522.57</v>
      </c>
      <c r="D896" s="221">
        <v>4.3999999999999997E-2</v>
      </c>
      <c r="E896" s="221" t="s">
        <v>620</v>
      </c>
      <c r="F896" s="221">
        <v>0.39500000000000002</v>
      </c>
      <c r="G896" s="221">
        <v>1.1720999999999999</v>
      </c>
      <c r="H896" s="221">
        <v>2.4217</v>
      </c>
      <c r="I896" s="221">
        <v>3.3147000000000002</v>
      </c>
      <c r="J896" s="221">
        <v>5.2407000000000004</v>
      </c>
      <c r="K896" s="290">
        <v>11300000000000</v>
      </c>
      <c r="L896" s="221" t="s">
        <v>621</v>
      </c>
      <c r="M896" s="221">
        <v>15.8103</v>
      </c>
      <c r="N896" s="221">
        <v>30.018599999999999</v>
      </c>
      <c r="O896" s="221" t="s">
        <v>624</v>
      </c>
      <c r="P896" s="221" t="s">
        <v>630</v>
      </c>
      <c r="Q896" s="221" t="s">
        <v>630</v>
      </c>
      <c r="R896" s="221" t="s">
        <v>1668</v>
      </c>
      <c r="S896" s="221" t="s">
        <v>2090</v>
      </c>
      <c r="T896" s="221">
        <v>0.39500000000000002</v>
      </c>
      <c r="U896" s="290">
        <v>7460000000</v>
      </c>
      <c r="V896" s="290">
        <v>47700000000000</v>
      </c>
      <c r="W896" s="221">
        <v>57663264</v>
      </c>
      <c r="X896" s="221">
        <v>8.8700000000000001E-2</v>
      </c>
      <c r="Y896" s="221" t="s">
        <v>635</v>
      </c>
      <c r="Z896" s="221" t="s">
        <v>635</v>
      </c>
    </row>
    <row r="897" spans="1:26" x14ac:dyDescent="0.25">
      <c r="A897" s="221" t="s">
        <v>1637</v>
      </c>
      <c r="B897" s="221" t="s">
        <v>220</v>
      </c>
      <c r="C897" s="221">
        <v>1132.49</v>
      </c>
      <c r="D897" s="221">
        <v>2.0299999999999999E-2</v>
      </c>
      <c r="E897" s="221" t="s">
        <v>620</v>
      </c>
      <c r="F897" s="221">
        <v>0.31</v>
      </c>
      <c r="G897" s="221">
        <v>0.90349999999999997</v>
      </c>
      <c r="H897" s="221">
        <v>1.9215</v>
      </c>
      <c r="I897" s="221">
        <v>2.6699000000000002</v>
      </c>
      <c r="J897" s="221">
        <v>4.1725000000000003</v>
      </c>
      <c r="K897" s="290">
        <v>64500000000</v>
      </c>
      <c r="L897" s="221" t="s">
        <v>621</v>
      </c>
      <c r="M897" s="221">
        <v>0</v>
      </c>
      <c r="N897" s="221">
        <v>0</v>
      </c>
      <c r="O897" s="221" t="s">
        <v>624</v>
      </c>
      <c r="P897" s="221" t="s">
        <v>622</v>
      </c>
      <c r="Q897" s="221" t="s">
        <v>635</v>
      </c>
      <c r="R897" s="221" t="s">
        <v>1668</v>
      </c>
      <c r="S897" s="221" t="s">
        <v>1666</v>
      </c>
      <c r="T897" s="221">
        <v>0.31</v>
      </c>
      <c r="U897" s="221">
        <v>57108847</v>
      </c>
      <c r="V897" s="290">
        <v>47700000000000</v>
      </c>
      <c r="W897" s="221">
        <v>57663264</v>
      </c>
      <c r="X897" s="221">
        <v>6.6299999999999998E-2</v>
      </c>
      <c r="Y897" s="221" t="s">
        <v>626</v>
      </c>
      <c r="Z897" s="221" t="s">
        <v>626</v>
      </c>
    </row>
    <row r="898" spans="1:26" x14ac:dyDescent="0.25">
      <c r="A898" s="221" t="s">
        <v>836</v>
      </c>
      <c r="B898" s="221" t="s">
        <v>220</v>
      </c>
      <c r="C898" s="221">
        <v>3377.84</v>
      </c>
      <c r="D898" s="221">
        <v>-0.1236</v>
      </c>
      <c r="E898" s="221" t="s">
        <v>620</v>
      </c>
      <c r="F898" s="221">
        <v>1.0494000000000001</v>
      </c>
      <c r="G898" s="221">
        <v>4.5462999999999996</v>
      </c>
      <c r="H898" s="221">
        <v>1.8793</v>
      </c>
      <c r="I898" s="221">
        <v>1.7333000000000001</v>
      </c>
      <c r="J898" s="221">
        <v>3.9</v>
      </c>
      <c r="K898" s="290">
        <v>32400000000</v>
      </c>
      <c r="L898" s="221" t="s">
        <v>621</v>
      </c>
      <c r="M898" s="221">
        <v>12.3909</v>
      </c>
      <c r="N898" s="221">
        <v>29.153400000000001</v>
      </c>
      <c r="O898" s="221" t="s">
        <v>618</v>
      </c>
      <c r="P898" s="221" t="s">
        <v>632</v>
      </c>
      <c r="Q898" s="221" t="s">
        <v>638</v>
      </c>
      <c r="R898" s="221" t="s">
        <v>1665</v>
      </c>
      <c r="S898" s="221" t="s">
        <v>2091</v>
      </c>
      <c r="T898" s="221">
        <v>1.0494000000000001</v>
      </c>
      <c r="U898" s="221">
        <v>9691057</v>
      </c>
      <c r="V898" s="290">
        <v>47700000000000</v>
      </c>
      <c r="W898" s="221">
        <v>57663264</v>
      </c>
      <c r="X898" s="221">
        <v>-0.40839999999999999</v>
      </c>
      <c r="Y898" s="221" t="s">
        <v>651</v>
      </c>
      <c r="Z898" s="221" t="s">
        <v>632</v>
      </c>
    </row>
    <row r="899" spans="1:26" x14ac:dyDescent="0.25">
      <c r="A899" s="221" t="s">
        <v>2115</v>
      </c>
      <c r="B899" s="221" t="s">
        <v>220</v>
      </c>
      <c r="C899" s="221">
        <v>1094.55</v>
      </c>
      <c r="D899" s="221">
        <v>-0.47549999999999998</v>
      </c>
      <c r="E899" s="221" t="s">
        <v>620</v>
      </c>
      <c r="F899" s="221">
        <v>-0.34329999999999999</v>
      </c>
      <c r="G899" s="221">
        <v>3.9399000000000002</v>
      </c>
      <c r="H899" s="221">
        <v>5.9317000000000002</v>
      </c>
      <c r="I899" s="221">
        <v>10.199999999999999</v>
      </c>
      <c r="J899" s="221">
        <v>7.9767999999999999</v>
      </c>
      <c r="K899" s="290">
        <v>81500000000</v>
      </c>
      <c r="L899" s="221" t="s">
        <v>621</v>
      </c>
      <c r="M899" s="221">
        <v>0</v>
      </c>
      <c r="N899" s="221">
        <v>0</v>
      </c>
      <c r="O899" s="221" t="s">
        <v>624</v>
      </c>
      <c r="P899" s="221" t="s">
        <v>651</v>
      </c>
      <c r="Q899" s="221" t="s">
        <v>632</v>
      </c>
      <c r="R899" s="221" t="s">
        <v>1662</v>
      </c>
      <c r="S899" s="221" t="s">
        <v>2090</v>
      </c>
      <c r="T899" s="221">
        <v>-0.34329999999999999</v>
      </c>
      <c r="U899" s="221">
        <v>74225951</v>
      </c>
      <c r="V899" s="290">
        <v>47700000000000</v>
      </c>
      <c r="W899" s="221">
        <v>57663264</v>
      </c>
      <c r="X899" s="221">
        <v>-1.6886000000000001</v>
      </c>
      <c r="Y899" s="221" t="s">
        <v>626</v>
      </c>
      <c r="Z899" s="221" t="s">
        <v>626</v>
      </c>
    </row>
    <row r="900" spans="1:26" x14ac:dyDescent="0.25">
      <c r="A900" s="221" t="s">
        <v>837</v>
      </c>
      <c r="B900" s="221" t="s">
        <v>220</v>
      </c>
      <c r="C900" s="221">
        <v>1542.81</v>
      </c>
      <c r="D900" s="221">
        <v>4.1500000000000002E-2</v>
      </c>
      <c r="E900" s="221" t="s">
        <v>620</v>
      </c>
      <c r="F900" s="221">
        <v>0.47799999999999998</v>
      </c>
      <c r="G900" s="221">
        <v>1.3560000000000001</v>
      </c>
      <c r="H900" s="221">
        <v>2.7328000000000001</v>
      </c>
      <c r="I900" s="221">
        <v>3.6772</v>
      </c>
      <c r="J900" s="221">
        <v>5.7255000000000003</v>
      </c>
      <c r="K900" s="290">
        <v>502000000000</v>
      </c>
      <c r="L900" s="221" t="s">
        <v>621</v>
      </c>
      <c r="M900" s="221">
        <v>18.399000000000001</v>
      </c>
      <c r="N900" s="221">
        <v>34.053600000000003</v>
      </c>
      <c r="O900" s="221" t="s">
        <v>624</v>
      </c>
      <c r="P900" s="221" t="s">
        <v>651</v>
      </c>
      <c r="Q900" s="221" t="s">
        <v>632</v>
      </c>
      <c r="R900" s="221" t="s">
        <v>1668</v>
      </c>
      <c r="S900" s="221" t="s">
        <v>2089</v>
      </c>
      <c r="T900" s="221">
        <v>0.47799999999999998</v>
      </c>
      <c r="U900" s="290">
        <v>327000000</v>
      </c>
      <c r="V900" s="290">
        <v>47700000000000</v>
      </c>
      <c r="W900" s="221">
        <v>57663264</v>
      </c>
      <c r="X900" s="221">
        <v>9.7299999999999998E-2</v>
      </c>
      <c r="Y900" s="221" t="s">
        <v>627</v>
      </c>
      <c r="Z900" s="221" t="s">
        <v>627</v>
      </c>
    </row>
    <row r="901" spans="1:26" x14ac:dyDescent="0.25">
      <c r="A901" s="221" t="s">
        <v>2481</v>
      </c>
      <c r="B901" s="221" t="s">
        <v>220</v>
      </c>
      <c r="C901" s="221">
        <v>1105.44</v>
      </c>
      <c r="D901" s="221">
        <v>3.44E-2</v>
      </c>
      <c r="E901" s="221" t="s">
        <v>620</v>
      </c>
      <c r="F901" s="221">
        <v>0.3841</v>
      </c>
      <c r="G901" s="221">
        <v>1.2298</v>
      </c>
      <c r="H901" s="221">
        <v>2.3016000000000001</v>
      </c>
      <c r="I901" s="221">
        <v>0</v>
      </c>
      <c r="J901" s="221">
        <v>4.4078999999999997</v>
      </c>
      <c r="K901" s="290">
        <v>200000000000</v>
      </c>
      <c r="L901" s="221" t="s">
        <v>621</v>
      </c>
      <c r="M901" s="221">
        <v>4.2916999999999996</v>
      </c>
      <c r="N901" s="221">
        <v>5.1007999999999996</v>
      </c>
      <c r="O901" s="221" t="s">
        <v>618</v>
      </c>
      <c r="P901" s="221" t="s">
        <v>626</v>
      </c>
      <c r="Q901" s="221" t="s">
        <v>626</v>
      </c>
      <c r="R901" s="221" t="s">
        <v>1668</v>
      </c>
      <c r="S901" s="221" t="s">
        <v>2090</v>
      </c>
      <c r="T901" s="221">
        <v>0.3841</v>
      </c>
      <c r="U901" s="290">
        <v>182000000</v>
      </c>
      <c r="V901" s="290">
        <v>47700000000000</v>
      </c>
      <c r="W901" s="221">
        <v>57663264</v>
      </c>
      <c r="X901" s="221">
        <v>8.1500000000000003E-2</v>
      </c>
      <c r="Y901" s="221" t="s">
        <v>626</v>
      </c>
      <c r="Z901" s="221" t="s">
        <v>626</v>
      </c>
    </row>
    <row r="902" spans="1:26" x14ac:dyDescent="0.25">
      <c r="A902" s="221" t="s">
        <v>838</v>
      </c>
      <c r="B902" s="221" t="s">
        <v>220</v>
      </c>
      <c r="C902" s="221">
        <v>1595.52</v>
      </c>
      <c r="D902" s="221">
        <v>0.37180000000000002</v>
      </c>
      <c r="E902" s="221" t="s">
        <v>620</v>
      </c>
      <c r="F902" s="221">
        <v>1.9260999999999999</v>
      </c>
      <c r="G902" s="221">
        <v>6.0033000000000003</v>
      </c>
      <c r="H902" s="221">
        <v>5.3712</v>
      </c>
      <c r="I902" s="221">
        <v>8.5122</v>
      </c>
      <c r="J902" s="221">
        <v>12.287000000000001</v>
      </c>
      <c r="K902" s="290">
        <v>857000000000</v>
      </c>
      <c r="L902" s="221" t="s">
        <v>621</v>
      </c>
      <c r="M902" s="221">
        <v>26.3308</v>
      </c>
      <c r="N902" s="221">
        <v>0</v>
      </c>
      <c r="O902" s="221" t="s">
        <v>624</v>
      </c>
      <c r="P902" s="221" t="s">
        <v>632</v>
      </c>
      <c r="Q902" s="221" t="s">
        <v>632</v>
      </c>
      <c r="R902" s="221" t="s">
        <v>1662</v>
      </c>
      <c r="S902" s="221" t="s">
        <v>1663</v>
      </c>
      <c r="T902" s="221">
        <v>1.9260999999999999</v>
      </c>
      <c r="U902" s="290">
        <v>547000000</v>
      </c>
      <c r="V902" s="290">
        <v>47700000000000</v>
      </c>
      <c r="W902" s="221">
        <v>57663264</v>
      </c>
      <c r="X902" s="221">
        <v>-4.2599999999999999E-2</v>
      </c>
      <c r="Y902" s="221" t="s">
        <v>632</v>
      </c>
      <c r="Z902" s="221" t="s">
        <v>626</v>
      </c>
    </row>
    <row r="903" spans="1:26" x14ac:dyDescent="0.25">
      <c r="A903" s="221" t="s">
        <v>1062</v>
      </c>
      <c r="B903" s="221" t="s">
        <v>220</v>
      </c>
      <c r="C903" s="221">
        <v>1182.5899999999999</v>
      </c>
      <c r="D903" s="221">
        <v>-1.9400000000000001E-2</v>
      </c>
      <c r="E903" s="221" t="s">
        <v>620</v>
      </c>
      <c r="F903" s="221">
        <v>0.86570000000000003</v>
      </c>
      <c r="G903" s="221">
        <v>-1.5780000000000001</v>
      </c>
      <c r="H903" s="221">
        <v>-0.45710000000000001</v>
      </c>
      <c r="I903" s="221">
        <v>0.4425</v>
      </c>
      <c r="J903" s="221">
        <v>4.5818000000000003</v>
      </c>
      <c r="K903" s="290">
        <v>456000000000</v>
      </c>
      <c r="L903" s="221" t="s">
        <v>621</v>
      </c>
      <c r="M903" s="221">
        <v>4.8785999999999996</v>
      </c>
      <c r="N903" s="221">
        <v>0</v>
      </c>
      <c r="O903" s="221" t="s">
        <v>624</v>
      </c>
      <c r="P903" s="221" t="s">
        <v>622</v>
      </c>
      <c r="Q903" s="221" t="s">
        <v>635</v>
      </c>
      <c r="R903" s="221" t="s">
        <v>1662</v>
      </c>
      <c r="S903" s="221" t="s">
        <v>1672</v>
      </c>
      <c r="T903" s="221">
        <v>0.86570000000000003</v>
      </c>
      <c r="U903" s="290">
        <v>389000000</v>
      </c>
      <c r="V903" s="290">
        <v>47700000000000</v>
      </c>
      <c r="W903" s="221">
        <v>57663264</v>
      </c>
      <c r="X903" s="221">
        <v>-0.39079999999999998</v>
      </c>
      <c r="Y903" s="221" t="s">
        <v>625</v>
      </c>
      <c r="Z903" s="221" t="s">
        <v>626</v>
      </c>
    </row>
    <row r="904" spans="1:26" x14ac:dyDescent="0.25">
      <c r="A904" s="221" t="s">
        <v>839</v>
      </c>
      <c r="B904" s="221" t="s">
        <v>220</v>
      </c>
      <c r="C904" s="221">
        <v>1418.8</v>
      </c>
      <c r="D904" s="221">
        <v>6.7699999999999996E-2</v>
      </c>
      <c r="E904" s="221" t="s">
        <v>620</v>
      </c>
      <c r="F904" s="221">
        <v>0.79349999999999998</v>
      </c>
      <c r="G904" s="221">
        <v>5.8292999999999999</v>
      </c>
      <c r="H904" s="221">
        <v>3.9268999999999998</v>
      </c>
      <c r="I904" s="221">
        <v>6.5109000000000004</v>
      </c>
      <c r="J904" s="221">
        <v>11.0702</v>
      </c>
      <c r="K904" s="290">
        <v>1640000000000</v>
      </c>
      <c r="L904" s="221" t="s">
        <v>621</v>
      </c>
      <c r="M904" s="221">
        <v>28.587900000000001</v>
      </c>
      <c r="N904" s="221">
        <v>46.161099999999998</v>
      </c>
      <c r="O904" s="221" t="s">
        <v>624</v>
      </c>
      <c r="P904" s="221" t="s">
        <v>627</v>
      </c>
      <c r="Q904" s="221" t="s">
        <v>632</v>
      </c>
      <c r="R904" s="221" t="s">
        <v>1662</v>
      </c>
      <c r="S904" s="221" t="s">
        <v>2090</v>
      </c>
      <c r="T904" s="221">
        <v>0.79349999999999998</v>
      </c>
      <c r="U904" s="290">
        <v>1170000000</v>
      </c>
      <c r="V904" s="290">
        <v>47700000000000</v>
      </c>
      <c r="W904" s="221">
        <v>57663264</v>
      </c>
      <c r="X904" s="221">
        <v>-0.50280000000000002</v>
      </c>
      <c r="Y904" s="221" t="s">
        <v>637</v>
      </c>
      <c r="Z904" s="221" t="s">
        <v>630</v>
      </c>
    </row>
    <row r="905" spans="1:26" x14ac:dyDescent="0.25">
      <c r="A905" s="221" t="s">
        <v>1366</v>
      </c>
      <c r="B905" s="221" t="s">
        <v>220</v>
      </c>
      <c r="C905" s="221">
        <v>1179.749</v>
      </c>
      <c r="D905" s="221">
        <v>9.9299999999999999E-2</v>
      </c>
      <c r="E905" s="221" t="s">
        <v>620</v>
      </c>
      <c r="F905" s="221">
        <v>-6.1899999999999997E-2</v>
      </c>
      <c r="G905" s="221">
        <v>4.7222999999999997</v>
      </c>
      <c r="H905" s="221">
        <v>2.8538999999999999</v>
      </c>
      <c r="I905" s="221">
        <v>5.2365000000000004</v>
      </c>
      <c r="J905" s="221">
        <v>8.9240999999999993</v>
      </c>
      <c r="K905" s="290">
        <v>1270000000000</v>
      </c>
      <c r="L905" s="221" t="s">
        <v>621</v>
      </c>
      <c r="M905" s="221">
        <v>13.9018</v>
      </c>
      <c r="N905" s="221">
        <v>0</v>
      </c>
      <c r="O905" s="221" t="s">
        <v>624</v>
      </c>
      <c r="P905" s="221" t="s">
        <v>630</v>
      </c>
      <c r="Q905" s="221" t="s">
        <v>630</v>
      </c>
      <c r="R905" s="221" t="s">
        <v>1662</v>
      </c>
      <c r="S905" s="221" t="s">
        <v>1673</v>
      </c>
      <c r="T905" s="221">
        <v>-6.1899999999999997E-2</v>
      </c>
      <c r="U905" s="290">
        <v>1070000000</v>
      </c>
      <c r="V905" s="290">
        <v>47700000000000</v>
      </c>
      <c r="W905" s="221">
        <v>57663264</v>
      </c>
      <c r="X905" s="221">
        <v>-1.6186</v>
      </c>
      <c r="Y905" s="221" t="s">
        <v>635</v>
      </c>
      <c r="Z905" s="221" t="s">
        <v>626</v>
      </c>
    </row>
    <row r="906" spans="1:26" x14ac:dyDescent="0.25">
      <c r="A906" s="221" t="s">
        <v>2576</v>
      </c>
      <c r="B906" s="221" t="s">
        <v>220</v>
      </c>
      <c r="C906" s="221">
        <v>1132.069</v>
      </c>
      <c r="D906" s="221">
        <v>3.56E-2</v>
      </c>
      <c r="E906" s="221" t="s">
        <v>620</v>
      </c>
      <c r="F906" s="221">
        <v>0.39789999999999998</v>
      </c>
      <c r="G906" s="221">
        <v>0.82669999999999999</v>
      </c>
      <c r="H906" s="221">
        <v>1.7954000000000001</v>
      </c>
      <c r="I906" s="221">
        <v>0</v>
      </c>
      <c r="J906" s="221">
        <v>3.1364999999999998</v>
      </c>
      <c r="K906" s="290">
        <v>196000000000</v>
      </c>
      <c r="L906" s="221" t="s">
        <v>621</v>
      </c>
      <c r="M906" s="221">
        <v>0</v>
      </c>
      <c r="N906" s="221">
        <v>0</v>
      </c>
      <c r="O906" s="221" t="s">
        <v>624</v>
      </c>
      <c r="P906" s="221" t="s">
        <v>626</v>
      </c>
      <c r="Q906" s="221" t="s">
        <v>626</v>
      </c>
      <c r="R906" s="221" t="s">
        <v>1668</v>
      </c>
      <c r="S906" s="221" t="s">
        <v>1672</v>
      </c>
      <c r="T906" s="221">
        <v>0.39789999999999998</v>
      </c>
      <c r="U906" s="290">
        <v>173000000</v>
      </c>
      <c r="V906" s="290">
        <v>47700000000000</v>
      </c>
      <c r="W906" s="221">
        <v>57663264</v>
      </c>
      <c r="X906" s="221">
        <v>8.5400000000000004E-2</v>
      </c>
      <c r="Y906" s="221" t="s">
        <v>626</v>
      </c>
      <c r="Z906" s="221" t="s">
        <v>626</v>
      </c>
    </row>
    <row r="907" spans="1:26" x14ac:dyDescent="0.25">
      <c r="A907" s="221" t="s">
        <v>1594</v>
      </c>
      <c r="B907" s="221" t="s">
        <v>220</v>
      </c>
      <c r="C907" s="221">
        <v>1145.287</v>
      </c>
      <c r="D907" s="221">
        <v>3.04E-2</v>
      </c>
      <c r="E907" s="221" t="s">
        <v>620</v>
      </c>
      <c r="F907" s="221">
        <v>0.48180000000000001</v>
      </c>
      <c r="G907" s="221">
        <v>1.45</v>
      </c>
      <c r="H907" s="221">
        <v>3.0562</v>
      </c>
      <c r="I907" s="221">
        <v>1.2649999999999999</v>
      </c>
      <c r="J907" s="221">
        <v>3.7132000000000001</v>
      </c>
      <c r="K907" s="290">
        <v>247000000000</v>
      </c>
      <c r="L907" s="221" t="s">
        <v>621</v>
      </c>
      <c r="M907" s="221">
        <v>0</v>
      </c>
      <c r="N907" s="221">
        <v>0</v>
      </c>
      <c r="O907" s="221" t="s">
        <v>624</v>
      </c>
      <c r="P907" s="221" t="s">
        <v>638</v>
      </c>
      <c r="Q907" s="221" t="s">
        <v>623</v>
      </c>
      <c r="R907" s="221" t="s">
        <v>1668</v>
      </c>
      <c r="S907" s="221" t="s">
        <v>1673</v>
      </c>
      <c r="T907" s="221">
        <v>0.48180000000000001</v>
      </c>
      <c r="U907" s="290">
        <v>216000000</v>
      </c>
      <c r="V907" s="290">
        <v>47700000000000</v>
      </c>
      <c r="W907" s="221">
        <v>57663264</v>
      </c>
      <c r="X907" s="221">
        <v>5.1999999999999998E-3</v>
      </c>
      <c r="Y907" s="221" t="s">
        <v>626</v>
      </c>
      <c r="Z907" s="221" t="s">
        <v>626</v>
      </c>
    </row>
    <row r="908" spans="1:26" x14ac:dyDescent="0.25">
      <c r="A908" s="221" t="s">
        <v>2344</v>
      </c>
      <c r="B908" s="221" t="s">
        <v>220</v>
      </c>
      <c r="C908" s="221">
        <v>1032.58</v>
      </c>
      <c r="D908" s="221">
        <v>3.39E-2</v>
      </c>
      <c r="E908" s="221" t="s">
        <v>620</v>
      </c>
      <c r="F908" s="221">
        <v>0.4143</v>
      </c>
      <c r="G908" s="221">
        <v>1.2888999999999999</v>
      </c>
      <c r="H908" s="221">
        <v>2.6564000000000001</v>
      </c>
      <c r="I908" s="221">
        <v>0</v>
      </c>
      <c r="J908" s="221">
        <v>0</v>
      </c>
      <c r="K908" s="290">
        <v>513000000000</v>
      </c>
      <c r="L908" s="221" t="s">
        <v>621</v>
      </c>
      <c r="M908" s="221">
        <v>0</v>
      </c>
      <c r="N908" s="221">
        <v>0</v>
      </c>
      <c r="O908" s="221" t="s">
        <v>624</v>
      </c>
      <c r="P908" s="221" t="s">
        <v>632</v>
      </c>
      <c r="Q908" s="221" t="s">
        <v>626</v>
      </c>
      <c r="R908" s="221" t="s">
        <v>1668</v>
      </c>
      <c r="S908" s="221" t="s">
        <v>1663</v>
      </c>
      <c r="T908" s="221">
        <v>0.4143</v>
      </c>
      <c r="U908" s="290">
        <v>499000000</v>
      </c>
      <c r="V908" s="290">
        <v>47700000000000</v>
      </c>
      <c r="W908" s="221">
        <v>57663264</v>
      </c>
      <c r="X908" s="221">
        <v>8.14E-2</v>
      </c>
      <c r="Y908" s="221" t="s">
        <v>626</v>
      </c>
      <c r="Z908" s="221" t="s">
        <v>626</v>
      </c>
    </row>
    <row r="909" spans="1:26" x14ac:dyDescent="0.25">
      <c r="A909" s="221" t="s">
        <v>2577</v>
      </c>
      <c r="B909" s="221" t="s">
        <v>220</v>
      </c>
      <c r="C909" s="221">
        <v>1010.258</v>
      </c>
      <c r="D909" s="221">
        <v>5.1299999999999998E-2</v>
      </c>
      <c r="E909" s="221" t="s">
        <v>620</v>
      </c>
      <c r="F909" s="221">
        <v>0.60899999999999999</v>
      </c>
      <c r="G909" s="221">
        <v>0</v>
      </c>
      <c r="H909" s="221">
        <v>0</v>
      </c>
      <c r="I909" s="221">
        <v>0</v>
      </c>
      <c r="J909" s="221">
        <v>0</v>
      </c>
      <c r="K909" s="290">
        <v>151000000000</v>
      </c>
      <c r="L909" s="221" t="s">
        <v>621</v>
      </c>
      <c r="M909" s="221">
        <v>0</v>
      </c>
      <c r="N909" s="221">
        <v>0</v>
      </c>
      <c r="O909" s="221" t="s">
        <v>618</v>
      </c>
      <c r="P909" s="221" t="s">
        <v>626</v>
      </c>
      <c r="Q909" s="221" t="s">
        <v>626</v>
      </c>
      <c r="R909" s="221" t="s">
        <v>1668</v>
      </c>
      <c r="S909" s="221" t="s">
        <v>1671</v>
      </c>
      <c r="T909" s="221">
        <v>0.60899999999999999</v>
      </c>
      <c r="U909" s="290">
        <v>150000000</v>
      </c>
      <c r="V909" s="290">
        <v>47700000000000</v>
      </c>
      <c r="W909" s="221">
        <v>57663264</v>
      </c>
      <c r="X909" s="221">
        <v>5.8299999999999998E-2</v>
      </c>
      <c r="Y909" s="221" t="s">
        <v>626</v>
      </c>
      <c r="Z909" s="221" t="s">
        <v>626</v>
      </c>
    </row>
    <row r="910" spans="1:26" x14ac:dyDescent="0.25">
      <c r="A910" s="221" t="s">
        <v>1523</v>
      </c>
      <c r="B910" s="221" t="s">
        <v>220</v>
      </c>
      <c r="C910" s="221">
        <v>1165.05</v>
      </c>
      <c r="D910" s="221">
        <v>3.2599999999999997E-2</v>
      </c>
      <c r="E910" s="221" t="s">
        <v>620</v>
      </c>
      <c r="F910" s="221">
        <v>0.41199999999999998</v>
      </c>
      <c r="G910" s="221">
        <v>1.2295</v>
      </c>
      <c r="H910" s="221">
        <v>2.5129999999999999</v>
      </c>
      <c r="I910" s="221">
        <v>3.4468999999999999</v>
      </c>
      <c r="J910" s="221">
        <v>5.5011999999999999</v>
      </c>
      <c r="K910" s="290">
        <v>336000000000</v>
      </c>
      <c r="L910" s="221" t="s">
        <v>621</v>
      </c>
      <c r="M910" s="221">
        <v>0</v>
      </c>
      <c r="N910" s="221">
        <v>0</v>
      </c>
      <c r="O910" s="221" t="s">
        <v>618</v>
      </c>
      <c r="P910" s="221" t="s">
        <v>630</v>
      </c>
      <c r="Q910" s="221" t="s">
        <v>627</v>
      </c>
      <c r="R910" s="221" t="s">
        <v>1668</v>
      </c>
      <c r="S910" s="221" t="s">
        <v>1666</v>
      </c>
      <c r="T910" s="221">
        <v>0.41199999999999998</v>
      </c>
      <c r="U910" s="290">
        <v>290000000</v>
      </c>
      <c r="V910" s="290">
        <v>47700000000000</v>
      </c>
      <c r="W910" s="221">
        <v>57663264</v>
      </c>
      <c r="X910" s="221">
        <v>6.9599999999999995E-2</v>
      </c>
      <c r="Y910" s="221" t="s">
        <v>626</v>
      </c>
      <c r="Z910" s="221" t="s">
        <v>626</v>
      </c>
    </row>
    <row r="911" spans="1:26" x14ac:dyDescent="0.25">
      <c r="A911" s="221" t="s">
        <v>2025</v>
      </c>
      <c r="B911" s="221" t="s">
        <v>220</v>
      </c>
      <c r="C911" s="221">
        <v>1070.5229999999999</v>
      </c>
      <c r="D911" s="221">
        <v>3.1800000000000002E-2</v>
      </c>
      <c r="E911" s="221" t="s">
        <v>620</v>
      </c>
      <c r="F911" s="221">
        <v>0.38500000000000001</v>
      </c>
      <c r="G911" s="221">
        <v>1.1321000000000001</v>
      </c>
      <c r="H911" s="221">
        <v>2.3113000000000001</v>
      </c>
      <c r="I911" s="221">
        <v>3.2149000000000001</v>
      </c>
      <c r="J911" s="221">
        <v>5.1010999999999997</v>
      </c>
      <c r="K911" s="290">
        <v>92900000000</v>
      </c>
      <c r="L911" s="221" t="s">
        <v>621</v>
      </c>
      <c r="M911" s="221">
        <v>0</v>
      </c>
      <c r="N911" s="221">
        <v>0</v>
      </c>
      <c r="O911" s="221" t="s">
        <v>618</v>
      </c>
      <c r="P911" s="221" t="s">
        <v>635</v>
      </c>
      <c r="Q911" s="221" t="s">
        <v>630</v>
      </c>
      <c r="R911" s="221" t="s">
        <v>1668</v>
      </c>
      <c r="S911" s="221" t="s">
        <v>1671</v>
      </c>
      <c r="T911" s="221">
        <v>0.38500000000000001</v>
      </c>
      <c r="U911" s="221">
        <v>87069097</v>
      </c>
      <c r="V911" s="290">
        <v>47700000000000</v>
      </c>
      <c r="W911" s="221">
        <v>57663264</v>
      </c>
      <c r="X911" s="221">
        <v>5.3400000000000003E-2</v>
      </c>
      <c r="Y911" s="221" t="s">
        <v>626</v>
      </c>
      <c r="Z911" s="221" t="s">
        <v>626</v>
      </c>
    </row>
    <row r="912" spans="1:26" x14ac:dyDescent="0.25">
      <c r="A912" s="221" t="s">
        <v>1231</v>
      </c>
      <c r="B912" s="221" t="s">
        <v>220</v>
      </c>
      <c r="C912" s="221">
        <v>1304.7739999999999</v>
      </c>
      <c r="D912" s="221">
        <v>3.0800000000000001E-2</v>
      </c>
      <c r="E912" s="221" t="s">
        <v>620</v>
      </c>
      <c r="F912" s="221">
        <v>0.43669999999999998</v>
      </c>
      <c r="G912" s="221">
        <v>4.8922999999999996</v>
      </c>
      <c r="H912" s="221">
        <v>3.528</v>
      </c>
      <c r="I912" s="221">
        <v>5.7843999999999998</v>
      </c>
      <c r="J912" s="221">
        <v>9.3603000000000005</v>
      </c>
      <c r="K912" s="290">
        <v>62600000000</v>
      </c>
      <c r="L912" s="221" t="s">
        <v>621</v>
      </c>
      <c r="M912" s="221">
        <v>19.927600000000002</v>
      </c>
      <c r="N912" s="221">
        <v>0</v>
      </c>
      <c r="O912" s="221" t="s">
        <v>624</v>
      </c>
      <c r="P912" s="221" t="s">
        <v>635</v>
      </c>
      <c r="Q912" s="221" t="s">
        <v>632</v>
      </c>
      <c r="R912" s="221" t="s">
        <v>1662</v>
      </c>
      <c r="S912" s="221" t="s">
        <v>1672</v>
      </c>
      <c r="T912" s="221">
        <v>0.43669999999999998</v>
      </c>
      <c r="U912" s="221">
        <v>48161831</v>
      </c>
      <c r="V912" s="290">
        <v>47700000000000</v>
      </c>
      <c r="W912" s="221">
        <v>57663264</v>
      </c>
      <c r="X912" s="221">
        <v>-0.65469999999999995</v>
      </c>
      <c r="Y912" s="221" t="s">
        <v>630</v>
      </c>
      <c r="Z912" s="221" t="s">
        <v>626</v>
      </c>
    </row>
    <row r="913" spans="1:26" x14ac:dyDescent="0.25">
      <c r="A913" s="221" t="s">
        <v>1703</v>
      </c>
      <c r="B913" s="221" t="s">
        <v>220</v>
      </c>
      <c r="C913" s="221">
        <v>1042.2</v>
      </c>
      <c r="D913" s="221">
        <v>8.8400000000000006E-2</v>
      </c>
      <c r="E913" s="221" t="s">
        <v>620</v>
      </c>
      <c r="F913" s="221">
        <v>0.18260000000000001</v>
      </c>
      <c r="G913" s="221">
        <v>0.97470000000000001</v>
      </c>
      <c r="H913" s="221">
        <v>-0.24890000000000001</v>
      </c>
      <c r="I913" s="221">
        <v>0.35630000000000001</v>
      </c>
      <c r="J913" s="221">
        <v>0.74819999999999998</v>
      </c>
      <c r="K913" s="290">
        <v>867000000000</v>
      </c>
      <c r="L913" s="221" t="s">
        <v>621</v>
      </c>
      <c r="M913" s="221">
        <v>0</v>
      </c>
      <c r="N913" s="221">
        <v>0</v>
      </c>
      <c r="O913" s="221" t="s">
        <v>624</v>
      </c>
      <c r="P913" s="221" t="s">
        <v>622</v>
      </c>
      <c r="Q913" s="221" t="s">
        <v>623</v>
      </c>
      <c r="R913" s="221" t="s">
        <v>1662</v>
      </c>
      <c r="S913" s="221" t="s">
        <v>2089</v>
      </c>
      <c r="T913" s="221">
        <v>0.18260000000000001</v>
      </c>
      <c r="U913" s="290">
        <v>833000000</v>
      </c>
      <c r="V913" s="290">
        <v>47700000000000</v>
      </c>
      <c r="W913" s="221">
        <v>57663264</v>
      </c>
      <c r="X913" s="221">
        <v>-0.58760000000000001</v>
      </c>
      <c r="Y913" s="221" t="s">
        <v>626</v>
      </c>
      <c r="Z913" s="221" t="s">
        <v>626</v>
      </c>
    </row>
    <row r="914" spans="1:26" x14ac:dyDescent="0.25">
      <c r="A914" s="221" t="s">
        <v>1151</v>
      </c>
      <c r="B914" s="221" t="s">
        <v>220</v>
      </c>
      <c r="C914" s="221">
        <v>1029.8499999999999</v>
      </c>
      <c r="D914" s="221">
        <v>0</v>
      </c>
      <c r="E914" s="221" t="s">
        <v>620</v>
      </c>
      <c r="F914" s="221">
        <v>0.47</v>
      </c>
      <c r="G914" s="221">
        <v>0</v>
      </c>
      <c r="H914" s="221">
        <v>0</v>
      </c>
      <c r="I914" s="221">
        <v>0</v>
      </c>
      <c r="J914" s="221">
        <v>5.37</v>
      </c>
      <c r="K914" s="290">
        <v>51100000000</v>
      </c>
      <c r="L914" s="221" t="s">
        <v>621</v>
      </c>
      <c r="M914" s="221">
        <v>0</v>
      </c>
      <c r="N914" s="221">
        <v>0</v>
      </c>
      <c r="O914" s="221" t="s">
        <v>618</v>
      </c>
      <c r="P914" s="221" t="s">
        <v>626</v>
      </c>
      <c r="Q914" s="221" t="s">
        <v>626</v>
      </c>
      <c r="R914" s="221" t="s">
        <v>1669</v>
      </c>
      <c r="S914" s="221" t="s">
        <v>1666</v>
      </c>
      <c r="T914" s="221">
        <v>0</v>
      </c>
      <c r="U914" s="221">
        <v>49591450</v>
      </c>
      <c r="V914" s="290">
        <v>47700000000000</v>
      </c>
      <c r="W914" s="221">
        <v>57663264</v>
      </c>
      <c r="X914" s="221">
        <v>0</v>
      </c>
      <c r="Y914" s="221" t="s">
        <v>626</v>
      </c>
      <c r="Z914" s="221" t="s">
        <v>626</v>
      </c>
    </row>
    <row r="915" spans="1:26" x14ac:dyDescent="0.25">
      <c r="A915" s="221" t="s">
        <v>1152</v>
      </c>
      <c r="B915" s="221" t="s">
        <v>220</v>
      </c>
      <c r="C915" s="221">
        <v>1031.02</v>
      </c>
      <c r="D915" s="221">
        <v>0</v>
      </c>
      <c r="E915" s="221" t="s">
        <v>620</v>
      </c>
      <c r="F915" s="221">
        <v>0.47</v>
      </c>
      <c r="G915" s="221">
        <v>0</v>
      </c>
      <c r="H915" s="221">
        <v>0</v>
      </c>
      <c r="I915" s="221">
        <v>0</v>
      </c>
      <c r="J915" s="221">
        <v>5.36</v>
      </c>
      <c r="K915" s="290">
        <v>49100000000</v>
      </c>
      <c r="L915" s="221" t="s">
        <v>621</v>
      </c>
      <c r="M915" s="221">
        <v>0</v>
      </c>
      <c r="N915" s="221">
        <v>0</v>
      </c>
      <c r="O915" s="221" t="s">
        <v>618</v>
      </c>
      <c r="P915" s="221" t="s">
        <v>626</v>
      </c>
      <c r="Q915" s="221" t="s">
        <v>626</v>
      </c>
      <c r="R915" s="221" t="s">
        <v>1669</v>
      </c>
      <c r="S915" s="221" t="s">
        <v>1666</v>
      </c>
      <c r="T915" s="221">
        <v>0</v>
      </c>
      <c r="U915" s="221">
        <v>47607792</v>
      </c>
      <c r="V915" s="290">
        <v>47700000000000</v>
      </c>
      <c r="W915" s="221">
        <v>57663264</v>
      </c>
      <c r="X915" s="221">
        <v>0</v>
      </c>
      <c r="Y915" s="221" t="s">
        <v>626</v>
      </c>
      <c r="Z915" s="221" t="s">
        <v>626</v>
      </c>
    </row>
    <row r="916" spans="1:26" x14ac:dyDescent="0.25">
      <c r="A916" s="221" t="s">
        <v>1153</v>
      </c>
      <c r="B916" s="221" t="s">
        <v>220</v>
      </c>
      <c r="C916" s="221">
        <v>1.0224120000000001</v>
      </c>
      <c r="D916" s="221">
        <v>0</v>
      </c>
      <c r="E916" s="221" t="s">
        <v>636</v>
      </c>
      <c r="F916" s="221">
        <v>-0.03</v>
      </c>
      <c r="G916" s="221">
        <v>0</v>
      </c>
      <c r="H916" s="221">
        <v>0</v>
      </c>
      <c r="I916" s="221">
        <v>0</v>
      </c>
      <c r="J916" s="221">
        <v>1.58</v>
      </c>
      <c r="K916" s="221">
        <v>2641660</v>
      </c>
      <c r="L916" s="221" t="s">
        <v>621</v>
      </c>
      <c r="M916" s="221">
        <v>0</v>
      </c>
      <c r="N916" s="221">
        <v>0</v>
      </c>
      <c r="O916" s="221" t="s">
        <v>624</v>
      </c>
      <c r="P916" s="221" t="s">
        <v>626</v>
      </c>
      <c r="Q916" s="221" t="s">
        <v>626</v>
      </c>
      <c r="R916" s="221" t="s">
        <v>1669</v>
      </c>
      <c r="S916" s="221" t="s">
        <v>1663</v>
      </c>
      <c r="T916" s="221">
        <v>0</v>
      </c>
      <c r="U916" s="221">
        <v>2582851</v>
      </c>
      <c r="V916" s="290">
        <v>47700000000000</v>
      </c>
      <c r="W916" s="221">
        <v>57663264</v>
      </c>
      <c r="X916" s="221">
        <v>0</v>
      </c>
      <c r="Y916" s="221" t="s">
        <v>626</v>
      </c>
      <c r="Z916" s="221" t="s">
        <v>626</v>
      </c>
    </row>
    <row r="917" spans="1:26" x14ac:dyDescent="0.25">
      <c r="A917" s="221" t="s">
        <v>1154</v>
      </c>
      <c r="B917" s="221" t="s">
        <v>220</v>
      </c>
      <c r="C917" s="221">
        <v>1.0330029999999999</v>
      </c>
      <c r="D917" s="221">
        <v>0</v>
      </c>
      <c r="E917" s="221" t="s">
        <v>636</v>
      </c>
      <c r="F917" s="221">
        <v>-0.39</v>
      </c>
      <c r="G917" s="221">
        <v>0</v>
      </c>
      <c r="H917" s="221">
        <v>0</v>
      </c>
      <c r="I917" s="221">
        <v>0</v>
      </c>
      <c r="J917" s="221">
        <v>0.92</v>
      </c>
      <c r="K917" s="221">
        <v>5209637</v>
      </c>
      <c r="L917" s="221" t="s">
        <v>621</v>
      </c>
      <c r="M917" s="221">
        <v>0</v>
      </c>
      <c r="N917" s="221">
        <v>0</v>
      </c>
      <c r="O917" s="221" t="s">
        <v>624</v>
      </c>
      <c r="P917" s="221" t="s">
        <v>626</v>
      </c>
      <c r="Q917" s="221" t="s">
        <v>626</v>
      </c>
      <c r="R917" s="221" t="s">
        <v>1669</v>
      </c>
      <c r="S917" s="221" t="s">
        <v>1663</v>
      </c>
      <c r="T917" s="221">
        <v>0</v>
      </c>
      <c r="U917" s="221">
        <v>5023495</v>
      </c>
      <c r="V917" s="290">
        <v>47700000000000</v>
      </c>
      <c r="W917" s="221">
        <v>57663264</v>
      </c>
      <c r="X917" s="221">
        <v>0</v>
      </c>
      <c r="Y917" s="221" t="s">
        <v>626</v>
      </c>
      <c r="Z917" s="221" t="s">
        <v>626</v>
      </c>
    </row>
    <row r="918" spans="1:26" x14ac:dyDescent="0.25">
      <c r="A918" s="221" t="s">
        <v>1155</v>
      </c>
      <c r="B918" s="221" t="s">
        <v>220</v>
      </c>
      <c r="C918" s="221">
        <v>1.014972</v>
      </c>
      <c r="D918" s="221">
        <v>0</v>
      </c>
      <c r="E918" s="221" t="s">
        <v>636</v>
      </c>
      <c r="F918" s="221">
        <v>-0.22</v>
      </c>
      <c r="G918" s="221">
        <v>0</v>
      </c>
      <c r="H918" s="221">
        <v>0</v>
      </c>
      <c r="I918" s="221">
        <v>0</v>
      </c>
      <c r="J918" s="221">
        <v>3.95</v>
      </c>
      <c r="K918" s="221">
        <v>3914657</v>
      </c>
      <c r="L918" s="221" t="s">
        <v>621</v>
      </c>
      <c r="M918" s="221">
        <v>0</v>
      </c>
      <c r="N918" s="221">
        <v>0</v>
      </c>
      <c r="O918" s="221" t="s">
        <v>624</v>
      </c>
      <c r="P918" s="221" t="s">
        <v>626</v>
      </c>
      <c r="Q918" s="221" t="s">
        <v>626</v>
      </c>
      <c r="R918" s="221" t="s">
        <v>1669</v>
      </c>
      <c r="S918" s="221" t="s">
        <v>1663</v>
      </c>
      <c r="T918" s="221">
        <v>0</v>
      </c>
      <c r="U918" s="221">
        <v>3848398</v>
      </c>
      <c r="V918" s="290">
        <v>47700000000000</v>
      </c>
      <c r="W918" s="221">
        <v>57663264</v>
      </c>
      <c r="X918" s="221">
        <v>0</v>
      </c>
      <c r="Y918" s="221" t="s">
        <v>626</v>
      </c>
      <c r="Z918" s="221" t="s">
        <v>626</v>
      </c>
    </row>
    <row r="919" spans="1:26" x14ac:dyDescent="0.25">
      <c r="A919" s="221" t="s">
        <v>137</v>
      </c>
      <c r="B919" s="221" t="s">
        <v>220</v>
      </c>
      <c r="C919" s="221">
        <v>1223.45</v>
      </c>
      <c r="D919" s="221">
        <v>-2.5737000000000001</v>
      </c>
      <c r="E919" s="221" t="s">
        <v>620</v>
      </c>
      <c r="F919" s="221">
        <v>2.4073000000000002</v>
      </c>
      <c r="G919" s="221">
        <v>14.891999999999999</v>
      </c>
      <c r="H919" s="221">
        <v>-4.3102999999999998</v>
      </c>
      <c r="I919" s="221">
        <v>-17.904699999999998</v>
      </c>
      <c r="J919" s="221">
        <v>-19.2959</v>
      </c>
      <c r="K919" s="290">
        <v>3460000000000</v>
      </c>
      <c r="L919" s="221" t="s">
        <v>621</v>
      </c>
      <c r="M919" s="221">
        <v>-15.982799999999999</v>
      </c>
      <c r="N919" s="221">
        <v>9.2542000000000009</v>
      </c>
      <c r="O919" s="221" t="s">
        <v>624</v>
      </c>
      <c r="P919" s="221" t="s">
        <v>625</v>
      </c>
      <c r="Q919" s="221" t="s">
        <v>635</v>
      </c>
      <c r="R919" s="221" t="s">
        <v>1667</v>
      </c>
      <c r="S919" s="221" t="s">
        <v>1666</v>
      </c>
      <c r="T919" s="221">
        <v>2.4073000000000002</v>
      </c>
      <c r="U919" s="290">
        <v>2900000000</v>
      </c>
      <c r="V919" s="290">
        <v>47700000000000</v>
      </c>
      <c r="W919" s="221">
        <v>57663264</v>
      </c>
      <c r="X919" s="221">
        <v>-1.5046999999999999</v>
      </c>
      <c r="Y919" s="221" t="s">
        <v>630</v>
      </c>
      <c r="Z919" s="221" t="s">
        <v>632</v>
      </c>
    </row>
    <row r="920" spans="1:26" x14ac:dyDescent="0.25">
      <c r="A920" s="221" t="s">
        <v>1477</v>
      </c>
      <c r="B920" s="221" t="s">
        <v>220</v>
      </c>
      <c r="C920" s="221">
        <v>1040.3530000000001</v>
      </c>
      <c r="D920" s="221">
        <v>0</v>
      </c>
      <c r="E920" s="221" t="s">
        <v>620</v>
      </c>
      <c r="F920" s="221">
        <v>0.4</v>
      </c>
      <c r="G920" s="221">
        <v>0</v>
      </c>
      <c r="H920" s="221">
        <v>0</v>
      </c>
      <c r="I920" s="221">
        <v>0</v>
      </c>
      <c r="J920" s="221">
        <v>0.06</v>
      </c>
      <c r="K920" s="290">
        <v>62500000000</v>
      </c>
      <c r="L920" s="221" t="s">
        <v>621</v>
      </c>
      <c r="M920" s="221">
        <v>0</v>
      </c>
      <c r="N920" s="221">
        <v>0</v>
      </c>
      <c r="O920" s="221" t="s">
        <v>624</v>
      </c>
      <c r="P920" s="221" t="s">
        <v>626</v>
      </c>
      <c r="Q920" s="221" t="s">
        <v>626</v>
      </c>
      <c r="R920" s="221" t="s">
        <v>1669</v>
      </c>
      <c r="S920" s="221" t="s">
        <v>1671</v>
      </c>
      <c r="T920" s="221">
        <v>0</v>
      </c>
      <c r="U920" s="221">
        <v>60275000</v>
      </c>
      <c r="V920" s="290">
        <v>47700000000000</v>
      </c>
      <c r="W920" s="221">
        <v>57663264</v>
      </c>
      <c r="X920" s="221">
        <v>0</v>
      </c>
      <c r="Y920" s="221" t="s">
        <v>626</v>
      </c>
      <c r="Z920" s="221" t="s">
        <v>626</v>
      </c>
    </row>
    <row r="921" spans="1:26" x14ac:dyDescent="0.25">
      <c r="A921" s="221" t="s">
        <v>1407</v>
      </c>
      <c r="B921" s="221" t="s">
        <v>220</v>
      </c>
      <c r="C921" s="221">
        <v>1036.6600000000001</v>
      </c>
      <c r="D921" s="221">
        <v>0</v>
      </c>
      <c r="E921" s="221" t="s">
        <v>620</v>
      </c>
      <c r="F921" s="221">
        <v>1.45</v>
      </c>
      <c r="G921" s="221">
        <v>0</v>
      </c>
      <c r="H921" s="221">
        <v>0</v>
      </c>
      <c r="I921" s="221">
        <v>0</v>
      </c>
      <c r="J921" s="221">
        <v>8.8000000000000007</v>
      </c>
      <c r="K921" s="290">
        <v>51600000000</v>
      </c>
      <c r="L921" s="221" t="s">
        <v>621</v>
      </c>
      <c r="M921" s="221">
        <v>0</v>
      </c>
      <c r="N921" s="221">
        <v>0</v>
      </c>
      <c r="O921" s="221" t="s">
        <v>624</v>
      </c>
      <c r="P921" s="221" t="s">
        <v>626</v>
      </c>
      <c r="Q921" s="221" t="s">
        <v>626</v>
      </c>
      <c r="R921" s="221" t="s">
        <v>1669</v>
      </c>
      <c r="S921" s="221" t="s">
        <v>1666</v>
      </c>
      <c r="T921" s="221">
        <v>0</v>
      </c>
      <c r="U921" s="221">
        <v>50515000</v>
      </c>
      <c r="V921" s="290">
        <v>47700000000000</v>
      </c>
      <c r="W921" s="221">
        <v>57663264</v>
      </c>
      <c r="X921" s="221">
        <v>0</v>
      </c>
      <c r="Y921" s="221" t="s">
        <v>626</v>
      </c>
      <c r="Z921" s="221" t="s">
        <v>626</v>
      </c>
    </row>
    <row r="922" spans="1:26" x14ac:dyDescent="0.25">
      <c r="A922" s="221" t="s">
        <v>1448</v>
      </c>
      <c r="B922" s="221" t="s">
        <v>220</v>
      </c>
      <c r="C922" s="221">
        <v>1015.494</v>
      </c>
      <c r="D922" s="221">
        <v>0</v>
      </c>
      <c r="E922" s="221" t="s">
        <v>620</v>
      </c>
      <c r="F922" s="221">
        <v>0.4</v>
      </c>
      <c r="G922" s="221">
        <v>0</v>
      </c>
      <c r="H922" s="221">
        <v>0</v>
      </c>
      <c r="I922" s="221">
        <v>0</v>
      </c>
      <c r="J922" s="221">
        <v>7.91</v>
      </c>
      <c r="K922" s="290">
        <v>36400000000</v>
      </c>
      <c r="L922" s="221" t="s">
        <v>621</v>
      </c>
      <c r="M922" s="221">
        <v>0</v>
      </c>
      <c r="N922" s="221">
        <v>0</v>
      </c>
      <c r="O922" s="221" t="s">
        <v>624</v>
      </c>
      <c r="P922" s="221" t="s">
        <v>626</v>
      </c>
      <c r="Q922" s="221" t="s">
        <v>626</v>
      </c>
      <c r="R922" s="221" t="s">
        <v>1669</v>
      </c>
      <c r="S922" s="221" t="s">
        <v>1672</v>
      </c>
      <c r="T922" s="221">
        <v>0</v>
      </c>
      <c r="U922" s="221">
        <v>36010000</v>
      </c>
      <c r="V922" s="290">
        <v>47700000000000</v>
      </c>
      <c r="W922" s="221">
        <v>57663264</v>
      </c>
      <c r="X922" s="221">
        <v>0</v>
      </c>
      <c r="Y922" s="221" t="s">
        <v>626</v>
      </c>
      <c r="Z922" s="221" t="s">
        <v>626</v>
      </c>
    </row>
    <row r="923" spans="1:26" x14ac:dyDescent="0.25">
      <c r="A923" s="221" t="s">
        <v>1478</v>
      </c>
      <c r="B923" s="221" t="s">
        <v>220</v>
      </c>
      <c r="C923" s="221">
        <v>989.71590000000003</v>
      </c>
      <c r="D923" s="221">
        <v>0</v>
      </c>
      <c r="E923" s="221" t="s">
        <v>620</v>
      </c>
      <c r="F923" s="221">
        <v>0.68</v>
      </c>
      <c r="G923" s="221">
        <v>0</v>
      </c>
      <c r="H923" s="221">
        <v>0</v>
      </c>
      <c r="I923" s="221">
        <v>0</v>
      </c>
      <c r="J923" s="221">
        <v>8.57</v>
      </c>
      <c r="K923" s="290">
        <v>49200000000</v>
      </c>
      <c r="L923" s="221" t="s">
        <v>621</v>
      </c>
      <c r="M923" s="221">
        <v>0</v>
      </c>
      <c r="N923" s="221">
        <v>0</v>
      </c>
      <c r="O923" s="221" t="s">
        <v>624</v>
      </c>
      <c r="P923" s="221" t="s">
        <v>626</v>
      </c>
      <c r="Q923" s="221" t="s">
        <v>626</v>
      </c>
      <c r="R923" s="221" t="s">
        <v>1669</v>
      </c>
      <c r="S923" s="221" t="s">
        <v>1672</v>
      </c>
      <c r="T923" s="221">
        <v>0</v>
      </c>
      <c r="U923" s="221">
        <v>50010000</v>
      </c>
      <c r="V923" s="290">
        <v>47700000000000</v>
      </c>
      <c r="W923" s="221">
        <v>57663264</v>
      </c>
      <c r="X923" s="221">
        <v>0</v>
      </c>
      <c r="Y923" s="221" t="s">
        <v>626</v>
      </c>
      <c r="Z923" s="221" t="s">
        <v>626</v>
      </c>
    </row>
    <row r="924" spans="1:26" x14ac:dyDescent="0.25">
      <c r="A924" s="221" t="s">
        <v>1479</v>
      </c>
      <c r="B924" s="221" t="s">
        <v>220</v>
      </c>
      <c r="C924" s="221">
        <v>1039.24</v>
      </c>
      <c r="D924" s="221">
        <v>0</v>
      </c>
      <c r="E924" s="221" t="s">
        <v>620</v>
      </c>
      <c r="F924" s="221">
        <v>0.39</v>
      </c>
      <c r="G924" s="221">
        <v>0</v>
      </c>
      <c r="H924" s="221">
        <v>0</v>
      </c>
      <c r="I924" s="221">
        <v>0</v>
      </c>
      <c r="J924" s="221">
        <v>8.66</v>
      </c>
      <c r="K924" s="290">
        <v>131000000000</v>
      </c>
      <c r="L924" s="221" t="s">
        <v>621</v>
      </c>
      <c r="M924" s="221">
        <v>0</v>
      </c>
      <c r="N924" s="221">
        <v>0</v>
      </c>
      <c r="O924" s="221" t="s">
        <v>624</v>
      </c>
      <c r="P924" s="221" t="s">
        <v>626</v>
      </c>
      <c r="Q924" s="221" t="s">
        <v>626</v>
      </c>
      <c r="R924" s="221" t="s">
        <v>1669</v>
      </c>
      <c r="S924" s="221" t="s">
        <v>1666</v>
      </c>
      <c r="T924" s="221">
        <v>0</v>
      </c>
      <c r="U924" s="290">
        <v>127000000</v>
      </c>
      <c r="V924" s="290">
        <v>47700000000000</v>
      </c>
      <c r="W924" s="221">
        <v>57663264</v>
      </c>
      <c r="X924" s="221">
        <v>0</v>
      </c>
      <c r="Y924" s="221" t="s">
        <v>626</v>
      </c>
      <c r="Z924" s="221" t="s">
        <v>626</v>
      </c>
    </row>
    <row r="925" spans="1:26" x14ac:dyDescent="0.25">
      <c r="A925" s="221" t="s">
        <v>1563</v>
      </c>
      <c r="B925" s="221" t="s">
        <v>220</v>
      </c>
      <c r="C925" s="221">
        <v>1036.55</v>
      </c>
      <c r="D925" s="221">
        <v>0</v>
      </c>
      <c r="E925" s="221" t="s">
        <v>620</v>
      </c>
      <c r="F925" s="221">
        <v>0.39</v>
      </c>
      <c r="G925" s="221">
        <v>0</v>
      </c>
      <c r="H925" s="221">
        <v>0</v>
      </c>
      <c r="I925" s="221">
        <v>0</v>
      </c>
      <c r="J925" s="221">
        <v>8.6999999999999993</v>
      </c>
      <c r="K925" s="290">
        <v>239000000000</v>
      </c>
      <c r="L925" s="221" t="s">
        <v>621</v>
      </c>
      <c r="M925" s="221">
        <v>0</v>
      </c>
      <c r="N925" s="221">
        <v>0</v>
      </c>
      <c r="O925" s="221" t="s">
        <v>624</v>
      </c>
      <c r="P925" s="221" t="s">
        <v>626</v>
      </c>
      <c r="Q925" s="221" t="s">
        <v>626</v>
      </c>
      <c r="R925" s="221" t="s">
        <v>1669</v>
      </c>
      <c r="S925" s="221" t="s">
        <v>1666</v>
      </c>
      <c r="T925" s="221">
        <v>0</v>
      </c>
      <c r="U925" s="290">
        <v>232000000</v>
      </c>
      <c r="V925" s="290">
        <v>47700000000000</v>
      </c>
      <c r="W925" s="221">
        <v>57663264</v>
      </c>
      <c r="X925" s="221">
        <v>0</v>
      </c>
      <c r="Y925" s="221" t="s">
        <v>626</v>
      </c>
      <c r="Z925" s="221" t="s">
        <v>626</v>
      </c>
    </row>
    <row r="926" spans="1:26" x14ac:dyDescent="0.25">
      <c r="A926" s="221" t="s">
        <v>1595</v>
      </c>
      <c r="B926" s="221" t="s">
        <v>220</v>
      </c>
      <c r="C926" s="221">
        <v>1051.2650000000001</v>
      </c>
      <c r="D926" s="221">
        <v>0</v>
      </c>
      <c r="E926" s="221" t="s">
        <v>620</v>
      </c>
      <c r="F926" s="221">
        <v>0.45</v>
      </c>
      <c r="G926" s="221">
        <v>0</v>
      </c>
      <c r="H926" s="221">
        <v>0</v>
      </c>
      <c r="I926" s="221">
        <v>0</v>
      </c>
      <c r="J926" s="221">
        <v>7.95</v>
      </c>
      <c r="K926" s="290">
        <v>58700000000</v>
      </c>
      <c r="L926" s="221" t="s">
        <v>621</v>
      </c>
      <c r="M926" s="221">
        <v>0</v>
      </c>
      <c r="N926" s="221">
        <v>0</v>
      </c>
      <c r="O926" s="221" t="s">
        <v>624</v>
      </c>
      <c r="P926" s="221" t="s">
        <v>626</v>
      </c>
      <c r="Q926" s="221" t="s">
        <v>626</v>
      </c>
      <c r="R926" s="221" t="s">
        <v>1669</v>
      </c>
      <c r="S926" s="221" t="s">
        <v>1672</v>
      </c>
      <c r="T926" s="221">
        <v>0</v>
      </c>
      <c r="U926" s="221">
        <v>56051347</v>
      </c>
      <c r="V926" s="290">
        <v>47700000000000</v>
      </c>
      <c r="W926" s="221">
        <v>57663264</v>
      </c>
      <c r="X926" s="221">
        <v>0</v>
      </c>
      <c r="Y926" s="221" t="s">
        <v>626</v>
      </c>
      <c r="Z926" s="221" t="s">
        <v>626</v>
      </c>
    </row>
    <row r="927" spans="1:26" x14ac:dyDescent="0.25">
      <c r="A927" s="221" t="s">
        <v>1480</v>
      </c>
      <c r="B927" s="221" t="s">
        <v>220</v>
      </c>
      <c r="C927" s="221">
        <v>1000.36</v>
      </c>
      <c r="D927" s="221">
        <v>0</v>
      </c>
      <c r="E927" s="221" t="s">
        <v>620</v>
      </c>
      <c r="F927" s="221">
        <v>-0.01</v>
      </c>
      <c r="G927" s="221">
        <v>0</v>
      </c>
      <c r="H927" s="221">
        <v>0</v>
      </c>
      <c r="I927" s="221">
        <v>0</v>
      </c>
      <c r="J927" s="221">
        <v>6.37</v>
      </c>
      <c r="K927" s="290">
        <v>164000000000</v>
      </c>
      <c r="L927" s="221" t="s">
        <v>621</v>
      </c>
      <c r="M927" s="221">
        <v>0</v>
      </c>
      <c r="N927" s="221">
        <v>0</v>
      </c>
      <c r="O927" s="221" t="s">
        <v>624</v>
      </c>
      <c r="P927" s="221" t="s">
        <v>626</v>
      </c>
      <c r="Q927" s="221" t="s">
        <v>626</v>
      </c>
      <c r="R927" s="221" t="s">
        <v>1669</v>
      </c>
      <c r="S927" s="221" t="s">
        <v>1663</v>
      </c>
      <c r="T927" s="221">
        <v>0</v>
      </c>
      <c r="U927" s="290">
        <v>161000000</v>
      </c>
      <c r="V927" s="290">
        <v>47700000000000</v>
      </c>
      <c r="W927" s="221">
        <v>57663264</v>
      </c>
      <c r="X927" s="221">
        <v>0</v>
      </c>
      <c r="Y927" s="221" t="s">
        <v>626</v>
      </c>
      <c r="Z927" s="221" t="s">
        <v>626</v>
      </c>
    </row>
    <row r="928" spans="1:26" x14ac:dyDescent="0.25">
      <c r="A928" s="221" t="s">
        <v>1524</v>
      </c>
      <c r="B928" s="221" t="s">
        <v>220</v>
      </c>
      <c r="C928" s="221">
        <v>1017.16</v>
      </c>
      <c r="D928" s="221">
        <v>0</v>
      </c>
      <c r="E928" s="221" t="s">
        <v>620</v>
      </c>
      <c r="F928" s="221">
        <v>0.62</v>
      </c>
      <c r="G928" s="221">
        <v>0</v>
      </c>
      <c r="H928" s="221">
        <v>0</v>
      </c>
      <c r="I928" s="221">
        <v>0</v>
      </c>
      <c r="J928" s="221">
        <v>7.64</v>
      </c>
      <c r="K928" s="290">
        <v>169000000000</v>
      </c>
      <c r="L928" s="221" t="s">
        <v>621</v>
      </c>
      <c r="M928" s="221">
        <v>0</v>
      </c>
      <c r="N928" s="221">
        <v>0</v>
      </c>
      <c r="O928" s="221" t="s">
        <v>624</v>
      </c>
      <c r="P928" s="221" t="s">
        <v>626</v>
      </c>
      <c r="Q928" s="221" t="s">
        <v>626</v>
      </c>
      <c r="R928" s="221" t="s">
        <v>1669</v>
      </c>
      <c r="S928" s="221" t="s">
        <v>1663</v>
      </c>
      <c r="T928" s="221">
        <v>0</v>
      </c>
      <c r="U928" s="290">
        <v>167000000</v>
      </c>
      <c r="V928" s="290">
        <v>47700000000000</v>
      </c>
      <c r="W928" s="221">
        <v>57663264</v>
      </c>
      <c r="X928" s="221">
        <v>0</v>
      </c>
      <c r="Y928" s="221" t="s">
        <v>626</v>
      </c>
      <c r="Z928" s="221" t="s">
        <v>626</v>
      </c>
    </row>
    <row r="929" spans="1:26" x14ac:dyDescent="0.25">
      <c r="A929" s="221" t="s">
        <v>1704</v>
      </c>
      <c r="B929" s="221" t="s">
        <v>220</v>
      </c>
      <c r="C929" s="221">
        <v>1015.88</v>
      </c>
      <c r="D929" s="221">
        <v>0</v>
      </c>
      <c r="E929" s="221" t="s">
        <v>620</v>
      </c>
      <c r="F929" s="221">
        <v>0.56000000000000005</v>
      </c>
      <c r="G929" s="221">
        <v>0</v>
      </c>
      <c r="H929" s="221">
        <v>0</v>
      </c>
      <c r="I929" s="221">
        <v>0</v>
      </c>
      <c r="J929" s="221">
        <v>8.6999999999999993</v>
      </c>
      <c r="K929" s="290">
        <v>274000000000</v>
      </c>
      <c r="L929" s="221" t="s">
        <v>621</v>
      </c>
      <c r="M929" s="221">
        <v>0</v>
      </c>
      <c r="N929" s="221">
        <v>0</v>
      </c>
      <c r="O929" s="221" t="s">
        <v>624</v>
      </c>
      <c r="P929" s="221" t="s">
        <v>626</v>
      </c>
      <c r="Q929" s="221" t="s">
        <v>626</v>
      </c>
      <c r="R929" s="221" t="s">
        <v>1669</v>
      </c>
      <c r="S929" s="221" t="s">
        <v>2089</v>
      </c>
      <c r="T929" s="221">
        <v>0</v>
      </c>
      <c r="U929" s="290">
        <v>271000000</v>
      </c>
      <c r="V929" s="290">
        <v>47700000000000</v>
      </c>
      <c r="W929" s="221">
        <v>57663264</v>
      </c>
      <c r="X929" s="221">
        <v>0</v>
      </c>
      <c r="Y929" s="221" t="s">
        <v>626</v>
      </c>
      <c r="Z929" s="221" t="s">
        <v>626</v>
      </c>
    </row>
    <row r="930" spans="1:26" x14ac:dyDescent="0.25">
      <c r="A930" s="221" t="s">
        <v>1613</v>
      </c>
      <c r="B930" s="221" t="s">
        <v>220</v>
      </c>
      <c r="C930" s="221">
        <v>965.06569999999999</v>
      </c>
      <c r="D930" s="221">
        <v>0</v>
      </c>
      <c r="E930" s="221" t="s">
        <v>620</v>
      </c>
      <c r="F930" s="221">
        <v>-0.38</v>
      </c>
      <c r="G930" s="221">
        <v>0</v>
      </c>
      <c r="H930" s="221">
        <v>0</v>
      </c>
      <c r="I930" s="221">
        <v>0</v>
      </c>
      <c r="J930" s="221">
        <v>5.04</v>
      </c>
      <c r="K930" s="290">
        <v>49400000000</v>
      </c>
      <c r="L930" s="221" t="s">
        <v>621</v>
      </c>
      <c r="M930" s="221">
        <v>0</v>
      </c>
      <c r="N930" s="221">
        <v>0</v>
      </c>
      <c r="O930" s="221" t="s">
        <v>624</v>
      </c>
      <c r="P930" s="221" t="s">
        <v>626</v>
      </c>
      <c r="Q930" s="221" t="s">
        <v>626</v>
      </c>
      <c r="R930" s="221" t="s">
        <v>1669</v>
      </c>
      <c r="S930" s="221" t="s">
        <v>1672</v>
      </c>
      <c r="T930" s="221">
        <v>0</v>
      </c>
      <c r="U930" s="221">
        <v>50010000</v>
      </c>
      <c r="V930" s="290">
        <v>47700000000000</v>
      </c>
      <c r="W930" s="221">
        <v>57663264</v>
      </c>
      <c r="X930" s="221">
        <v>0</v>
      </c>
      <c r="Y930" s="221" t="s">
        <v>626</v>
      </c>
      <c r="Z930" s="221" t="s">
        <v>626</v>
      </c>
    </row>
    <row r="931" spans="1:26" x14ac:dyDescent="0.25">
      <c r="A931" s="221" t="s">
        <v>1705</v>
      </c>
      <c r="B931" s="221" t="s">
        <v>220</v>
      </c>
      <c r="C931" s="221">
        <v>1015.12</v>
      </c>
      <c r="D931" s="221">
        <v>0</v>
      </c>
      <c r="E931" s="221" t="s">
        <v>620</v>
      </c>
      <c r="F931" s="221">
        <v>0.84</v>
      </c>
      <c r="G931" s="221">
        <v>0</v>
      </c>
      <c r="H931" s="221">
        <v>0</v>
      </c>
      <c r="I931" s="221">
        <v>0</v>
      </c>
      <c r="J931" s="221">
        <v>8.69</v>
      </c>
      <c r="K931" s="290">
        <v>142000000000</v>
      </c>
      <c r="L931" s="221" t="s">
        <v>621</v>
      </c>
      <c r="M931" s="221">
        <v>0</v>
      </c>
      <c r="N931" s="221">
        <v>0</v>
      </c>
      <c r="O931" s="221" t="s">
        <v>624</v>
      </c>
      <c r="P931" s="221" t="s">
        <v>626</v>
      </c>
      <c r="Q931" s="221" t="s">
        <v>626</v>
      </c>
      <c r="R931" s="221" t="s">
        <v>1669</v>
      </c>
      <c r="S931" s="221" t="s">
        <v>2089</v>
      </c>
      <c r="T931" s="221">
        <v>0</v>
      </c>
      <c r="U931" s="290">
        <v>141000000</v>
      </c>
      <c r="V931" s="290">
        <v>47700000000000</v>
      </c>
      <c r="W931" s="221">
        <v>57663264</v>
      </c>
      <c r="X931" s="221">
        <v>0</v>
      </c>
      <c r="Y931" s="221" t="s">
        <v>626</v>
      </c>
      <c r="Z931" s="221" t="s">
        <v>626</v>
      </c>
    </row>
    <row r="932" spans="1:26" x14ac:dyDescent="0.25">
      <c r="A932" s="221" t="s">
        <v>1706</v>
      </c>
      <c r="B932" s="221" t="s">
        <v>220</v>
      </c>
      <c r="C932" s="221">
        <v>1017.79</v>
      </c>
      <c r="D932" s="221">
        <v>0</v>
      </c>
      <c r="E932" s="221" t="s">
        <v>620</v>
      </c>
      <c r="F932" s="221">
        <v>0.84</v>
      </c>
      <c r="G932" s="221">
        <v>0</v>
      </c>
      <c r="H932" s="221">
        <v>0</v>
      </c>
      <c r="I932" s="221">
        <v>0</v>
      </c>
      <c r="J932" s="221">
        <v>8.86</v>
      </c>
      <c r="K932" s="290">
        <v>70600000000</v>
      </c>
      <c r="L932" s="221" t="s">
        <v>621</v>
      </c>
      <c r="M932" s="221">
        <v>0</v>
      </c>
      <c r="N932" s="221">
        <v>0</v>
      </c>
      <c r="O932" s="221" t="s">
        <v>624</v>
      </c>
      <c r="P932" s="221" t="s">
        <v>626</v>
      </c>
      <c r="Q932" s="221" t="s">
        <v>626</v>
      </c>
      <c r="R932" s="221" t="s">
        <v>1669</v>
      </c>
      <c r="S932" s="221" t="s">
        <v>1663</v>
      </c>
      <c r="T932" s="221">
        <v>0</v>
      </c>
      <c r="U932" s="221">
        <v>69925000</v>
      </c>
      <c r="V932" s="290">
        <v>47700000000000</v>
      </c>
      <c r="W932" s="221">
        <v>57663264</v>
      </c>
      <c r="X932" s="221">
        <v>0</v>
      </c>
      <c r="Y932" s="221" t="s">
        <v>626</v>
      </c>
      <c r="Z932" s="221" t="s">
        <v>626</v>
      </c>
    </row>
    <row r="933" spans="1:26" x14ac:dyDescent="0.25">
      <c r="A933" s="221" t="s">
        <v>1638</v>
      </c>
      <c r="B933" s="221" t="s">
        <v>220</v>
      </c>
      <c r="C933" s="221">
        <v>1029.876</v>
      </c>
      <c r="D933" s="221">
        <v>0</v>
      </c>
      <c r="E933" s="221" t="s">
        <v>620</v>
      </c>
      <c r="F933" s="221">
        <v>0.72</v>
      </c>
      <c r="G933" s="221">
        <v>0</v>
      </c>
      <c r="H933" s="221">
        <v>0</v>
      </c>
      <c r="I933" s="221">
        <v>0</v>
      </c>
      <c r="J933" s="221">
        <v>9.0299999999999994</v>
      </c>
      <c r="K933" s="290">
        <v>32000000000</v>
      </c>
      <c r="L933" s="221" t="s">
        <v>621</v>
      </c>
      <c r="M933" s="221">
        <v>0</v>
      </c>
      <c r="N933" s="221">
        <v>0</v>
      </c>
      <c r="O933" s="221" t="s">
        <v>624</v>
      </c>
      <c r="P933" s="221" t="s">
        <v>626</v>
      </c>
      <c r="Q933" s="221" t="s">
        <v>626</v>
      </c>
      <c r="R933" s="221" t="s">
        <v>1669</v>
      </c>
      <c r="S933" s="221" t="s">
        <v>1672</v>
      </c>
      <c r="T933" s="221">
        <v>0</v>
      </c>
      <c r="U933" s="221">
        <v>31250000</v>
      </c>
      <c r="V933" s="290">
        <v>47700000000000</v>
      </c>
      <c r="W933" s="221">
        <v>57663264</v>
      </c>
      <c r="X933" s="221">
        <v>0</v>
      </c>
      <c r="Y933" s="221" t="s">
        <v>626</v>
      </c>
      <c r="Z933" s="221" t="s">
        <v>626</v>
      </c>
    </row>
    <row r="934" spans="1:26" x14ac:dyDescent="0.25">
      <c r="A934" s="221" t="s">
        <v>1614</v>
      </c>
      <c r="B934" s="221" t="s">
        <v>220</v>
      </c>
      <c r="C934" s="221">
        <v>1020.189</v>
      </c>
      <c r="D934" s="221">
        <v>0</v>
      </c>
      <c r="E934" s="221" t="s">
        <v>620</v>
      </c>
      <c r="F934" s="221">
        <v>0.73</v>
      </c>
      <c r="G934" s="221">
        <v>0</v>
      </c>
      <c r="H934" s="221">
        <v>0</v>
      </c>
      <c r="I934" s="221">
        <v>0</v>
      </c>
      <c r="J934" s="221">
        <v>1.02</v>
      </c>
      <c r="K934" s="290">
        <v>377000000000</v>
      </c>
      <c r="L934" s="221" t="s">
        <v>621</v>
      </c>
      <c r="M934" s="221">
        <v>0</v>
      </c>
      <c r="N934" s="221">
        <v>0</v>
      </c>
      <c r="O934" s="221" t="s">
        <v>624</v>
      </c>
      <c r="P934" s="221" t="s">
        <v>626</v>
      </c>
      <c r="Q934" s="221" t="s">
        <v>626</v>
      </c>
      <c r="R934" s="221" t="s">
        <v>1669</v>
      </c>
      <c r="S934" s="221" t="s">
        <v>1675</v>
      </c>
      <c r="T934" s="221">
        <v>0</v>
      </c>
      <c r="U934" s="290">
        <v>372000000</v>
      </c>
      <c r="V934" s="290">
        <v>47700000000000</v>
      </c>
      <c r="W934" s="221">
        <v>57663264</v>
      </c>
      <c r="X934" s="221">
        <v>0</v>
      </c>
      <c r="Y934" s="221" t="s">
        <v>626</v>
      </c>
      <c r="Z934" s="221" t="s">
        <v>626</v>
      </c>
    </row>
    <row r="935" spans="1:26" x14ac:dyDescent="0.25">
      <c r="A935" s="221" t="s">
        <v>1707</v>
      </c>
      <c r="B935" s="221" t="s">
        <v>220</v>
      </c>
      <c r="C935" s="221">
        <v>1017.122</v>
      </c>
      <c r="D935" s="221">
        <v>0</v>
      </c>
      <c r="E935" s="221" t="s">
        <v>620</v>
      </c>
      <c r="F935" s="221">
        <v>0.99</v>
      </c>
      <c r="G935" s="221">
        <v>0</v>
      </c>
      <c r="H935" s="221">
        <v>0</v>
      </c>
      <c r="I935" s="221">
        <v>0</v>
      </c>
      <c r="J935" s="221">
        <v>1.55</v>
      </c>
      <c r="K935" s="290">
        <v>144000000000</v>
      </c>
      <c r="L935" s="221" t="s">
        <v>621</v>
      </c>
      <c r="M935" s="221">
        <v>0</v>
      </c>
      <c r="N935" s="221">
        <v>0</v>
      </c>
      <c r="O935" s="221" t="s">
        <v>624</v>
      </c>
      <c r="P935" s="221" t="s">
        <v>626</v>
      </c>
      <c r="Q935" s="221" t="s">
        <v>626</v>
      </c>
      <c r="R935" s="221" t="s">
        <v>1669</v>
      </c>
      <c r="S935" s="221" t="s">
        <v>1671</v>
      </c>
      <c r="T935" s="221">
        <v>0</v>
      </c>
      <c r="U935" s="290">
        <v>143000000</v>
      </c>
      <c r="V935" s="290">
        <v>47700000000000</v>
      </c>
      <c r="W935" s="221">
        <v>57663264</v>
      </c>
      <c r="X935" s="221">
        <v>0</v>
      </c>
      <c r="Y935" s="221" t="s">
        <v>626</v>
      </c>
      <c r="Z935" s="221" t="s">
        <v>626</v>
      </c>
    </row>
    <row r="936" spans="1:26" x14ac:dyDescent="0.25">
      <c r="A936" s="221" t="s">
        <v>1751</v>
      </c>
      <c r="B936" s="221" t="s">
        <v>220</v>
      </c>
      <c r="C936" s="221">
        <v>1018.58</v>
      </c>
      <c r="D936" s="221">
        <v>0</v>
      </c>
      <c r="E936" s="221" t="s">
        <v>620</v>
      </c>
      <c r="F936" s="221">
        <v>0.71</v>
      </c>
      <c r="G936" s="221">
        <v>0</v>
      </c>
      <c r="H936" s="221">
        <v>0</v>
      </c>
      <c r="I936" s="221">
        <v>0</v>
      </c>
      <c r="J936" s="221">
        <v>8.82</v>
      </c>
      <c r="K936" s="290">
        <v>288000000000</v>
      </c>
      <c r="L936" s="221" t="s">
        <v>621</v>
      </c>
      <c r="M936" s="221">
        <v>0</v>
      </c>
      <c r="N936" s="221">
        <v>0</v>
      </c>
      <c r="O936" s="221" t="s">
        <v>624</v>
      </c>
      <c r="P936" s="221" t="s">
        <v>626</v>
      </c>
      <c r="Q936" s="221" t="s">
        <v>626</v>
      </c>
      <c r="R936" s="221" t="s">
        <v>1669</v>
      </c>
      <c r="S936" s="221" t="s">
        <v>1663</v>
      </c>
      <c r="T936" s="221">
        <v>0</v>
      </c>
      <c r="U936" s="290">
        <v>284000000</v>
      </c>
      <c r="V936" s="290">
        <v>47700000000000</v>
      </c>
      <c r="W936" s="221">
        <v>57663264</v>
      </c>
      <c r="X936" s="221">
        <v>0</v>
      </c>
      <c r="Y936" s="221" t="s">
        <v>626</v>
      </c>
      <c r="Z936" s="221" t="s">
        <v>626</v>
      </c>
    </row>
    <row r="937" spans="1:26" x14ac:dyDescent="0.25">
      <c r="A937" s="221" t="s">
        <v>1807</v>
      </c>
      <c r="B937" s="221" t="s">
        <v>220</v>
      </c>
      <c r="C937" s="221">
        <v>1018.45</v>
      </c>
      <c r="D937" s="221">
        <v>0</v>
      </c>
      <c r="E937" s="221" t="s">
        <v>620</v>
      </c>
      <c r="F937" s="221">
        <v>0.79</v>
      </c>
      <c r="G937" s="221">
        <v>0</v>
      </c>
      <c r="H937" s="221">
        <v>0</v>
      </c>
      <c r="I937" s="221">
        <v>0</v>
      </c>
      <c r="J937" s="221">
        <v>9.1</v>
      </c>
      <c r="K937" s="290">
        <v>269000000000</v>
      </c>
      <c r="L937" s="221" t="s">
        <v>621</v>
      </c>
      <c r="M937" s="221">
        <v>0</v>
      </c>
      <c r="N937" s="221">
        <v>0</v>
      </c>
      <c r="O937" s="221" t="s">
        <v>624</v>
      </c>
      <c r="P937" s="221" t="s">
        <v>626</v>
      </c>
      <c r="Q937" s="221" t="s">
        <v>626</v>
      </c>
      <c r="R937" s="221" t="s">
        <v>1669</v>
      </c>
      <c r="S937" s="221" t="s">
        <v>1666</v>
      </c>
      <c r="T937" s="221">
        <v>0</v>
      </c>
      <c r="U937" s="290">
        <v>267000000</v>
      </c>
      <c r="V937" s="290">
        <v>47700000000000</v>
      </c>
      <c r="W937" s="221">
        <v>57663264</v>
      </c>
      <c r="X937" s="221">
        <v>0</v>
      </c>
      <c r="Y937" s="221" t="s">
        <v>626</v>
      </c>
      <c r="Z937" s="221" t="s">
        <v>626</v>
      </c>
    </row>
    <row r="938" spans="1:26" x14ac:dyDescent="0.25">
      <c r="A938" s="221" t="s">
        <v>1808</v>
      </c>
      <c r="B938" s="221" t="s">
        <v>220</v>
      </c>
      <c r="C938" s="221">
        <v>1022.95</v>
      </c>
      <c r="D938" s="221">
        <v>0</v>
      </c>
      <c r="E938" s="221" t="s">
        <v>620</v>
      </c>
      <c r="F938" s="221">
        <v>1.47</v>
      </c>
      <c r="G938" s="221">
        <v>0</v>
      </c>
      <c r="H938" s="221">
        <v>0</v>
      </c>
      <c r="I938" s="221">
        <v>0</v>
      </c>
      <c r="J938" s="221">
        <v>9.5399999999999991</v>
      </c>
      <c r="K938" s="290">
        <v>85000000000</v>
      </c>
      <c r="L938" s="221" t="s">
        <v>621</v>
      </c>
      <c r="M938" s="221">
        <v>0</v>
      </c>
      <c r="N938" s="221">
        <v>0</v>
      </c>
      <c r="O938" s="221" t="s">
        <v>624</v>
      </c>
      <c r="P938" s="221" t="s">
        <v>626</v>
      </c>
      <c r="Q938" s="221" t="s">
        <v>626</v>
      </c>
      <c r="R938" s="221" t="s">
        <v>1669</v>
      </c>
      <c r="S938" s="221" t="s">
        <v>1666</v>
      </c>
      <c r="T938" s="221">
        <v>0</v>
      </c>
      <c r="U938" s="221">
        <v>82961000</v>
      </c>
      <c r="V938" s="290">
        <v>47700000000000</v>
      </c>
      <c r="W938" s="221">
        <v>57663264</v>
      </c>
      <c r="X938" s="221">
        <v>0</v>
      </c>
      <c r="Y938" s="221" t="s">
        <v>626</v>
      </c>
      <c r="Z938" s="221" t="s">
        <v>626</v>
      </c>
    </row>
    <row r="939" spans="1:26" x14ac:dyDescent="0.25">
      <c r="A939" s="221" t="s">
        <v>1835</v>
      </c>
      <c r="B939" s="221" t="s">
        <v>220</v>
      </c>
      <c r="C939" s="221">
        <v>1088.74</v>
      </c>
      <c r="D939" s="221">
        <v>0</v>
      </c>
      <c r="E939" s="221" t="s">
        <v>620</v>
      </c>
      <c r="F939" s="221">
        <v>-7.0000000000000007E-2</v>
      </c>
      <c r="G939" s="221">
        <v>0</v>
      </c>
      <c r="H939" s="221">
        <v>0</v>
      </c>
      <c r="I939" s="221">
        <v>0</v>
      </c>
      <c r="J939" s="221">
        <v>11.2</v>
      </c>
      <c r="K939" s="290">
        <v>153000000000</v>
      </c>
      <c r="L939" s="221" t="s">
        <v>621</v>
      </c>
      <c r="M939" s="221">
        <v>0</v>
      </c>
      <c r="N939" s="221">
        <v>0</v>
      </c>
      <c r="O939" s="221" t="s">
        <v>624</v>
      </c>
      <c r="P939" s="221" t="s">
        <v>626</v>
      </c>
      <c r="Q939" s="221" t="s">
        <v>626</v>
      </c>
      <c r="R939" s="221" t="s">
        <v>1669</v>
      </c>
      <c r="S939" s="221" t="s">
        <v>1663</v>
      </c>
      <c r="T939" s="221">
        <v>0</v>
      </c>
      <c r="U939" s="290">
        <v>140000000</v>
      </c>
      <c r="V939" s="290">
        <v>47700000000000</v>
      </c>
      <c r="W939" s="221">
        <v>57663264</v>
      </c>
      <c r="X939" s="221">
        <v>0</v>
      </c>
      <c r="Y939" s="221" t="s">
        <v>626</v>
      </c>
      <c r="Z939" s="221" t="s">
        <v>626</v>
      </c>
    </row>
    <row r="940" spans="1:26" x14ac:dyDescent="0.25">
      <c r="A940" s="221" t="s">
        <v>1836</v>
      </c>
      <c r="B940" s="221" t="s">
        <v>220</v>
      </c>
      <c r="C940" s="221">
        <v>1045.8399999999999</v>
      </c>
      <c r="D940" s="221">
        <v>0</v>
      </c>
      <c r="E940" s="221" t="s">
        <v>620</v>
      </c>
      <c r="F940" s="221">
        <v>0.35</v>
      </c>
      <c r="G940" s="221">
        <v>0</v>
      </c>
      <c r="H940" s="221">
        <v>0</v>
      </c>
      <c r="I940" s="221">
        <v>0</v>
      </c>
      <c r="J940" s="221">
        <v>9.58</v>
      </c>
      <c r="K940" s="290">
        <v>105000000000</v>
      </c>
      <c r="L940" s="221" t="s">
        <v>621</v>
      </c>
      <c r="M940" s="221">
        <v>0</v>
      </c>
      <c r="N940" s="221">
        <v>0</v>
      </c>
      <c r="O940" s="221" t="s">
        <v>624</v>
      </c>
      <c r="P940" s="221" t="s">
        <v>626</v>
      </c>
      <c r="Q940" s="221" t="s">
        <v>626</v>
      </c>
      <c r="R940" s="221" t="s">
        <v>1669</v>
      </c>
      <c r="S940" s="221" t="s">
        <v>1663</v>
      </c>
      <c r="T940" s="221">
        <v>0</v>
      </c>
      <c r="U940" s="290">
        <v>101000000</v>
      </c>
      <c r="V940" s="290">
        <v>47700000000000</v>
      </c>
      <c r="W940" s="221">
        <v>57663264</v>
      </c>
      <c r="X940" s="221">
        <v>0</v>
      </c>
      <c r="Y940" s="221" t="s">
        <v>626</v>
      </c>
      <c r="Z940" s="221" t="s">
        <v>626</v>
      </c>
    </row>
    <row r="941" spans="1:26" x14ac:dyDescent="0.25">
      <c r="A941" s="221" t="s">
        <v>1752</v>
      </c>
      <c r="B941" s="221" t="s">
        <v>220</v>
      </c>
      <c r="C941" s="221">
        <v>1015.748</v>
      </c>
      <c r="D941" s="221">
        <v>0</v>
      </c>
      <c r="E941" s="221" t="s">
        <v>620</v>
      </c>
      <c r="F941" s="221">
        <v>0.22</v>
      </c>
      <c r="G941" s="221">
        <v>0</v>
      </c>
      <c r="H941" s="221">
        <v>0</v>
      </c>
      <c r="I941" s="221">
        <v>0</v>
      </c>
      <c r="J941" s="221">
        <v>2.85</v>
      </c>
      <c r="K941" s="290">
        <v>407000000000</v>
      </c>
      <c r="L941" s="221" t="s">
        <v>621</v>
      </c>
      <c r="M941" s="221">
        <v>0</v>
      </c>
      <c r="N941" s="221">
        <v>0</v>
      </c>
      <c r="O941" s="221" t="s">
        <v>624</v>
      </c>
      <c r="P941" s="221" t="s">
        <v>626</v>
      </c>
      <c r="Q941" s="221" t="s">
        <v>626</v>
      </c>
      <c r="R941" s="221" t="s">
        <v>1669</v>
      </c>
      <c r="S941" s="221" t="s">
        <v>1675</v>
      </c>
      <c r="T941" s="221">
        <v>0</v>
      </c>
      <c r="U941" s="290">
        <v>401000000</v>
      </c>
      <c r="V941" s="290">
        <v>47700000000000</v>
      </c>
      <c r="W941" s="221">
        <v>57663264</v>
      </c>
      <c r="X941" s="221">
        <v>0</v>
      </c>
      <c r="Y941" s="221" t="s">
        <v>626</v>
      </c>
      <c r="Z941" s="221" t="s">
        <v>626</v>
      </c>
    </row>
    <row r="942" spans="1:26" x14ac:dyDescent="0.25">
      <c r="A942" s="221" t="s">
        <v>1639</v>
      </c>
      <c r="B942" s="221" t="s">
        <v>220</v>
      </c>
      <c r="C942" s="221">
        <v>1016.23</v>
      </c>
      <c r="D942" s="221">
        <v>0</v>
      </c>
      <c r="E942" s="221" t="s">
        <v>620</v>
      </c>
      <c r="F942" s="221">
        <v>0.56000000000000005</v>
      </c>
      <c r="G942" s="221">
        <v>0</v>
      </c>
      <c r="H942" s="221">
        <v>0</v>
      </c>
      <c r="I942" s="221">
        <v>0</v>
      </c>
      <c r="J942" s="221">
        <v>8.61</v>
      </c>
      <c r="K942" s="290">
        <v>300000000000</v>
      </c>
      <c r="L942" s="221" t="s">
        <v>621</v>
      </c>
      <c r="M942" s="221">
        <v>0</v>
      </c>
      <c r="N942" s="221">
        <v>0</v>
      </c>
      <c r="O942" s="221" t="s">
        <v>624</v>
      </c>
      <c r="P942" s="221" t="s">
        <v>626</v>
      </c>
      <c r="Q942" s="221" t="s">
        <v>626</v>
      </c>
      <c r="R942" s="221" t="s">
        <v>1669</v>
      </c>
      <c r="S942" s="221" t="s">
        <v>2089</v>
      </c>
      <c r="T942" s="221">
        <v>0</v>
      </c>
      <c r="U942" s="290">
        <v>296000000</v>
      </c>
      <c r="V942" s="290">
        <v>47700000000000</v>
      </c>
      <c r="W942" s="221">
        <v>57663264</v>
      </c>
      <c r="X942" s="221">
        <v>0</v>
      </c>
      <c r="Y942" s="221" t="s">
        <v>626</v>
      </c>
      <c r="Z942" s="221" t="s">
        <v>626</v>
      </c>
    </row>
    <row r="943" spans="1:26" x14ac:dyDescent="0.25">
      <c r="A943" s="221" t="s">
        <v>1935</v>
      </c>
      <c r="B943" s="221" t="s">
        <v>220</v>
      </c>
      <c r="C943" s="221">
        <v>1040.9100000000001</v>
      </c>
      <c r="D943" s="221">
        <v>0</v>
      </c>
      <c r="E943" s="221" t="s">
        <v>620</v>
      </c>
      <c r="F943" s="221">
        <v>0.38</v>
      </c>
      <c r="G943" s="221">
        <v>0</v>
      </c>
      <c r="H943" s="221">
        <v>0</v>
      </c>
      <c r="I943" s="221">
        <v>0</v>
      </c>
      <c r="J943" s="221">
        <v>7.98</v>
      </c>
      <c r="K943" s="290">
        <v>65000000000</v>
      </c>
      <c r="L943" s="221" t="s">
        <v>621</v>
      </c>
      <c r="M943" s="221">
        <v>0</v>
      </c>
      <c r="N943" s="221">
        <v>0</v>
      </c>
      <c r="O943" s="221" t="s">
        <v>624</v>
      </c>
      <c r="P943" s="221" t="s">
        <v>626</v>
      </c>
      <c r="Q943" s="221" t="s">
        <v>626</v>
      </c>
      <c r="R943" s="221" t="s">
        <v>1669</v>
      </c>
      <c r="S943" s="221" t="s">
        <v>1663</v>
      </c>
      <c r="T943" s="221">
        <v>0</v>
      </c>
      <c r="U943" s="221">
        <v>62700000</v>
      </c>
      <c r="V943" s="290">
        <v>47700000000000</v>
      </c>
      <c r="W943" s="221">
        <v>57663264</v>
      </c>
      <c r="X943" s="221">
        <v>0</v>
      </c>
      <c r="Y943" s="221" t="s">
        <v>626</v>
      </c>
      <c r="Z943" s="221" t="s">
        <v>626</v>
      </c>
    </row>
    <row r="944" spans="1:26" x14ac:dyDescent="0.25">
      <c r="A944" s="221" t="s">
        <v>1837</v>
      </c>
      <c r="B944" s="221" t="s">
        <v>220</v>
      </c>
      <c r="C944" s="221">
        <v>1035.4739999999999</v>
      </c>
      <c r="D944" s="221">
        <v>0</v>
      </c>
      <c r="E944" s="221" t="s">
        <v>620</v>
      </c>
      <c r="F944" s="221">
        <v>0.61</v>
      </c>
      <c r="G944" s="221">
        <v>0</v>
      </c>
      <c r="H944" s="221">
        <v>0</v>
      </c>
      <c r="I944" s="221">
        <v>0</v>
      </c>
      <c r="J944" s="221">
        <v>9.2100000000000009</v>
      </c>
      <c r="K944" s="290">
        <v>68900000000</v>
      </c>
      <c r="L944" s="221" t="s">
        <v>621</v>
      </c>
      <c r="M944" s="221">
        <v>0</v>
      </c>
      <c r="N944" s="221">
        <v>0</v>
      </c>
      <c r="O944" s="221" t="s">
        <v>624</v>
      </c>
      <c r="P944" s="221" t="s">
        <v>626</v>
      </c>
      <c r="Q944" s="221" t="s">
        <v>626</v>
      </c>
      <c r="R944" s="221" t="s">
        <v>1669</v>
      </c>
      <c r="S944" s="221" t="s">
        <v>1672</v>
      </c>
      <c r="T944" s="221">
        <v>0</v>
      </c>
      <c r="U944" s="221">
        <v>66955000</v>
      </c>
      <c r="V944" s="290">
        <v>47700000000000</v>
      </c>
      <c r="W944" s="221">
        <v>57663264</v>
      </c>
      <c r="X944" s="221">
        <v>0</v>
      </c>
      <c r="Y944" s="221" t="s">
        <v>626</v>
      </c>
      <c r="Z944" s="221" t="s">
        <v>626</v>
      </c>
    </row>
    <row r="945" spans="1:26" x14ac:dyDescent="0.25">
      <c r="A945" s="221" t="s">
        <v>1838</v>
      </c>
      <c r="B945" s="221" t="s">
        <v>220</v>
      </c>
      <c r="C945" s="221">
        <v>1029.576</v>
      </c>
      <c r="D945" s="221">
        <v>0</v>
      </c>
      <c r="E945" s="221" t="s">
        <v>620</v>
      </c>
      <c r="F945" s="221">
        <v>0.83</v>
      </c>
      <c r="G945" s="221">
        <v>0</v>
      </c>
      <c r="H945" s="221">
        <v>0</v>
      </c>
      <c r="I945" s="221">
        <v>0</v>
      </c>
      <c r="J945" s="221">
        <v>9.98</v>
      </c>
      <c r="K945" s="290">
        <v>196000000000</v>
      </c>
      <c r="L945" s="221" t="s">
        <v>621</v>
      </c>
      <c r="M945" s="221">
        <v>0</v>
      </c>
      <c r="N945" s="221">
        <v>0</v>
      </c>
      <c r="O945" s="221" t="s">
        <v>624</v>
      </c>
      <c r="P945" s="221" t="s">
        <v>626</v>
      </c>
      <c r="Q945" s="221" t="s">
        <v>626</v>
      </c>
      <c r="R945" s="221" t="s">
        <v>1669</v>
      </c>
      <c r="S945" s="221" t="s">
        <v>1672</v>
      </c>
      <c r="T945" s="221">
        <v>0</v>
      </c>
      <c r="U945" s="290">
        <v>192000000</v>
      </c>
      <c r="V945" s="290">
        <v>47700000000000</v>
      </c>
      <c r="W945" s="221">
        <v>57663264</v>
      </c>
      <c r="X945" s="221">
        <v>0</v>
      </c>
      <c r="Y945" s="221" t="s">
        <v>626</v>
      </c>
      <c r="Z945" s="221" t="s">
        <v>626</v>
      </c>
    </row>
    <row r="946" spans="1:26" x14ac:dyDescent="0.25">
      <c r="A946" s="221" t="s">
        <v>1910</v>
      </c>
      <c r="B946" s="221" t="s">
        <v>220</v>
      </c>
      <c r="C946" s="221">
        <v>1122.3689999999999</v>
      </c>
      <c r="D946" s="221">
        <v>0</v>
      </c>
      <c r="E946" s="221" t="s">
        <v>620</v>
      </c>
      <c r="F946" s="221">
        <v>1.82</v>
      </c>
      <c r="G946" s="221">
        <v>0</v>
      </c>
      <c r="H946" s="221">
        <v>0</v>
      </c>
      <c r="I946" s="221">
        <v>0</v>
      </c>
      <c r="J946" s="221">
        <v>10.98</v>
      </c>
      <c r="K946" s="290">
        <v>220000000000</v>
      </c>
      <c r="L946" s="221" t="s">
        <v>621</v>
      </c>
      <c r="M946" s="221">
        <v>0</v>
      </c>
      <c r="N946" s="221">
        <v>0</v>
      </c>
      <c r="O946" s="221" t="s">
        <v>624</v>
      </c>
      <c r="P946" s="221" t="s">
        <v>626</v>
      </c>
      <c r="Q946" s="221" t="s">
        <v>626</v>
      </c>
      <c r="R946" s="221" t="s">
        <v>1669</v>
      </c>
      <c r="S946" s="221" t="s">
        <v>1672</v>
      </c>
      <c r="T946" s="221">
        <v>0</v>
      </c>
      <c r="U946" s="290">
        <v>200000000</v>
      </c>
      <c r="V946" s="290">
        <v>47700000000000</v>
      </c>
      <c r="W946" s="221">
        <v>57663264</v>
      </c>
      <c r="X946" s="221">
        <v>0</v>
      </c>
      <c r="Y946" s="221" t="s">
        <v>626</v>
      </c>
      <c r="Z946" s="221" t="s">
        <v>626</v>
      </c>
    </row>
    <row r="947" spans="1:26" x14ac:dyDescent="0.25">
      <c r="A947" s="221" t="s">
        <v>1892</v>
      </c>
      <c r="B947" s="221" t="s">
        <v>220</v>
      </c>
      <c r="C947" s="221">
        <v>1039.269</v>
      </c>
      <c r="D947" s="221">
        <v>0</v>
      </c>
      <c r="E947" s="221" t="s">
        <v>620</v>
      </c>
      <c r="F947" s="221">
        <v>0.38</v>
      </c>
      <c r="G947" s="221">
        <v>0</v>
      </c>
      <c r="H947" s="221">
        <v>0</v>
      </c>
      <c r="I947" s="221">
        <v>0</v>
      </c>
      <c r="J947" s="221">
        <v>9.6199999999999992</v>
      </c>
      <c r="K947" s="290">
        <v>168000000000</v>
      </c>
      <c r="L947" s="221" t="s">
        <v>621</v>
      </c>
      <c r="M947" s="221">
        <v>0</v>
      </c>
      <c r="N947" s="221">
        <v>0</v>
      </c>
      <c r="O947" s="221" t="s">
        <v>624</v>
      </c>
      <c r="P947" s="221" t="s">
        <v>626</v>
      </c>
      <c r="Q947" s="221" t="s">
        <v>626</v>
      </c>
      <c r="R947" s="221" t="s">
        <v>1669</v>
      </c>
      <c r="S947" s="221" t="s">
        <v>1672</v>
      </c>
      <c r="T947" s="221">
        <v>0</v>
      </c>
      <c r="U947" s="290">
        <v>162000000</v>
      </c>
      <c r="V947" s="290">
        <v>47700000000000</v>
      </c>
      <c r="W947" s="221">
        <v>57663264</v>
      </c>
      <c r="X947" s="221">
        <v>0</v>
      </c>
      <c r="Y947" s="221" t="s">
        <v>626</v>
      </c>
      <c r="Z947" s="221" t="s">
        <v>626</v>
      </c>
    </row>
    <row r="948" spans="1:26" x14ac:dyDescent="0.25">
      <c r="A948" s="221" t="s">
        <v>1753</v>
      </c>
      <c r="B948" s="221" t="s">
        <v>220</v>
      </c>
      <c r="C948" s="221">
        <v>1054.72</v>
      </c>
      <c r="D948" s="221">
        <v>0</v>
      </c>
      <c r="E948" s="221" t="s">
        <v>620</v>
      </c>
      <c r="F948" s="221">
        <v>0.83</v>
      </c>
      <c r="G948" s="221">
        <v>0</v>
      </c>
      <c r="H948" s="221">
        <v>0</v>
      </c>
      <c r="I948" s="221">
        <v>0</v>
      </c>
      <c r="J948" s="221">
        <v>8.33</v>
      </c>
      <c r="K948" s="290">
        <v>176000000000</v>
      </c>
      <c r="L948" s="221" t="s">
        <v>621</v>
      </c>
      <c r="M948" s="221">
        <v>0</v>
      </c>
      <c r="N948" s="221">
        <v>0</v>
      </c>
      <c r="O948" s="221" t="s">
        <v>624</v>
      </c>
      <c r="P948" s="221" t="s">
        <v>626</v>
      </c>
      <c r="Q948" s="221" t="s">
        <v>626</v>
      </c>
      <c r="R948" s="221" t="s">
        <v>1669</v>
      </c>
      <c r="S948" s="221" t="s">
        <v>1672</v>
      </c>
      <c r="T948" s="221">
        <v>0</v>
      </c>
      <c r="U948" s="290">
        <v>169000000</v>
      </c>
      <c r="V948" s="290">
        <v>47700000000000</v>
      </c>
      <c r="W948" s="221">
        <v>57663264</v>
      </c>
      <c r="X948" s="221">
        <v>0</v>
      </c>
      <c r="Y948" s="221" t="s">
        <v>626</v>
      </c>
      <c r="Z948" s="221" t="s">
        <v>626</v>
      </c>
    </row>
    <row r="949" spans="1:26" x14ac:dyDescent="0.25">
      <c r="A949" s="221" t="s">
        <v>1839</v>
      </c>
      <c r="B949" s="221" t="s">
        <v>220</v>
      </c>
      <c r="C949" s="221">
        <v>1032.798</v>
      </c>
      <c r="D949" s="221">
        <v>0</v>
      </c>
      <c r="E949" s="221" t="s">
        <v>620</v>
      </c>
      <c r="F949" s="221">
        <v>0.79</v>
      </c>
      <c r="G949" s="221">
        <v>0</v>
      </c>
      <c r="H949" s="221">
        <v>0</v>
      </c>
      <c r="I949" s="221">
        <v>0</v>
      </c>
      <c r="J949" s="221">
        <v>9.75</v>
      </c>
      <c r="K949" s="290">
        <v>157000000000</v>
      </c>
      <c r="L949" s="221" t="s">
        <v>621</v>
      </c>
      <c r="M949" s="221">
        <v>0</v>
      </c>
      <c r="N949" s="221">
        <v>0</v>
      </c>
      <c r="O949" s="221" t="s">
        <v>624</v>
      </c>
      <c r="P949" s="221" t="s">
        <v>626</v>
      </c>
      <c r="Q949" s="221" t="s">
        <v>626</v>
      </c>
      <c r="R949" s="221" t="s">
        <v>1669</v>
      </c>
      <c r="S949" s="221" t="s">
        <v>1672</v>
      </c>
      <c r="T949" s="221">
        <v>0</v>
      </c>
      <c r="U949" s="290">
        <v>150000000</v>
      </c>
      <c r="V949" s="290">
        <v>47700000000000</v>
      </c>
      <c r="W949" s="221">
        <v>57663264</v>
      </c>
      <c r="X949" s="221">
        <v>0</v>
      </c>
      <c r="Y949" s="221" t="s">
        <v>626</v>
      </c>
      <c r="Z949" s="221" t="s">
        <v>626</v>
      </c>
    </row>
    <row r="950" spans="1:26" x14ac:dyDescent="0.25">
      <c r="A950" s="221" t="s">
        <v>1775</v>
      </c>
      <c r="B950" s="221" t="s">
        <v>220</v>
      </c>
      <c r="C950" s="221">
        <v>1020.8</v>
      </c>
      <c r="D950" s="221">
        <v>0</v>
      </c>
      <c r="E950" s="221" t="s">
        <v>620</v>
      </c>
      <c r="F950" s="221">
        <v>0.93</v>
      </c>
      <c r="G950" s="221">
        <v>0</v>
      </c>
      <c r="H950" s="221">
        <v>0</v>
      </c>
      <c r="I950" s="221">
        <v>0</v>
      </c>
      <c r="J950" s="221">
        <v>9.65</v>
      </c>
      <c r="K950" s="290">
        <v>130000000000</v>
      </c>
      <c r="L950" s="221" t="s">
        <v>621</v>
      </c>
      <c r="M950" s="221">
        <v>0</v>
      </c>
      <c r="N950" s="221">
        <v>0</v>
      </c>
      <c r="O950" s="221" t="s">
        <v>624</v>
      </c>
      <c r="P950" s="221" t="s">
        <v>626</v>
      </c>
      <c r="Q950" s="221" t="s">
        <v>626</v>
      </c>
      <c r="R950" s="221" t="s">
        <v>1669</v>
      </c>
      <c r="S950" s="221" t="s">
        <v>1663</v>
      </c>
      <c r="T950" s="221">
        <v>0</v>
      </c>
      <c r="U950" s="290">
        <v>128000000</v>
      </c>
      <c r="V950" s="290">
        <v>47700000000000</v>
      </c>
      <c r="W950" s="221">
        <v>57663264</v>
      </c>
      <c r="X950" s="221">
        <v>0</v>
      </c>
      <c r="Y950" s="221" t="s">
        <v>626</v>
      </c>
      <c r="Z950" s="221" t="s">
        <v>626</v>
      </c>
    </row>
    <row r="951" spans="1:26" x14ac:dyDescent="0.25">
      <c r="A951" s="221" t="s">
        <v>1863</v>
      </c>
      <c r="B951" s="221" t="s">
        <v>220</v>
      </c>
      <c r="C951" s="221">
        <v>1026.92</v>
      </c>
      <c r="D951" s="221">
        <v>0</v>
      </c>
      <c r="E951" s="221" t="s">
        <v>620</v>
      </c>
      <c r="F951" s="221">
        <v>0.83</v>
      </c>
      <c r="G951" s="221">
        <v>0</v>
      </c>
      <c r="H951" s="221">
        <v>0</v>
      </c>
      <c r="I951" s="221">
        <v>0</v>
      </c>
      <c r="J951" s="221">
        <v>7.81</v>
      </c>
      <c r="K951" s="290">
        <v>344000000000</v>
      </c>
      <c r="L951" s="221" t="s">
        <v>621</v>
      </c>
      <c r="M951" s="221">
        <v>0</v>
      </c>
      <c r="N951" s="221">
        <v>0</v>
      </c>
      <c r="O951" s="221" t="s">
        <v>624</v>
      </c>
      <c r="P951" s="221" t="s">
        <v>626</v>
      </c>
      <c r="Q951" s="221" t="s">
        <v>626</v>
      </c>
      <c r="R951" s="221" t="s">
        <v>1669</v>
      </c>
      <c r="S951" s="221" t="s">
        <v>1663</v>
      </c>
      <c r="T951" s="221">
        <v>0</v>
      </c>
      <c r="U951" s="290">
        <v>337000000</v>
      </c>
      <c r="V951" s="290">
        <v>47700000000000</v>
      </c>
      <c r="W951" s="221">
        <v>57663264</v>
      </c>
      <c r="X951" s="221">
        <v>0</v>
      </c>
      <c r="Y951" s="221" t="s">
        <v>626</v>
      </c>
      <c r="Z951" s="221" t="s">
        <v>626</v>
      </c>
    </row>
    <row r="952" spans="1:26" x14ac:dyDescent="0.25">
      <c r="A952" s="221" t="s">
        <v>1840</v>
      </c>
      <c r="B952" s="221" t="s">
        <v>220</v>
      </c>
      <c r="C952" s="221">
        <v>1024.5899999999999</v>
      </c>
      <c r="D952" s="221">
        <v>0</v>
      </c>
      <c r="E952" s="221" t="s">
        <v>620</v>
      </c>
      <c r="F952" s="221">
        <v>0.69</v>
      </c>
      <c r="G952" s="221">
        <v>0</v>
      </c>
      <c r="H952" s="221">
        <v>0</v>
      </c>
      <c r="I952" s="221">
        <v>0</v>
      </c>
      <c r="J952" s="221">
        <v>6.24</v>
      </c>
      <c r="K952" s="290">
        <v>185000000000</v>
      </c>
      <c r="L952" s="221" t="s">
        <v>621</v>
      </c>
      <c r="M952" s="221">
        <v>0</v>
      </c>
      <c r="N952" s="221">
        <v>0</v>
      </c>
      <c r="O952" s="221" t="s">
        <v>624</v>
      </c>
      <c r="P952" s="221" t="s">
        <v>626</v>
      </c>
      <c r="Q952" s="221" t="s">
        <v>626</v>
      </c>
      <c r="R952" s="221" t="s">
        <v>1669</v>
      </c>
      <c r="S952" s="221" t="s">
        <v>1663</v>
      </c>
      <c r="T952" s="221">
        <v>0</v>
      </c>
      <c r="U952" s="290">
        <v>179000000</v>
      </c>
      <c r="V952" s="290">
        <v>47700000000000</v>
      </c>
      <c r="W952" s="221">
        <v>57663264</v>
      </c>
      <c r="X952" s="221">
        <v>0</v>
      </c>
      <c r="Y952" s="221" t="s">
        <v>626</v>
      </c>
      <c r="Z952" s="221" t="s">
        <v>626</v>
      </c>
    </row>
    <row r="953" spans="1:26" x14ac:dyDescent="0.25">
      <c r="A953" s="221" t="s">
        <v>1911</v>
      </c>
      <c r="B953" s="221" t="s">
        <v>220</v>
      </c>
      <c r="C953" s="221">
        <v>1038.06</v>
      </c>
      <c r="D953" s="221">
        <v>0</v>
      </c>
      <c r="E953" s="221" t="s">
        <v>620</v>
      </c>
      <c r="F953" s="221">
        <v>0.39</v>
      </c>
      <c r="G953" s="221">
        <v>0</v>
      </c>
      <c r="H953" s="221">
        <v>0</v>
      </c>
      <c r="I953" s="221">
        <v>0</v>
      </c>
      <c r="J953" s="221">
        <v>7.57</v>
      </c>
      <c r="K953" s="290">
        <v>64100000000</v>
      </c>
      <c r="L953" s="221" t="s">
        <v>621</v>
      </c>
      <c r="M953" s="221">
        <v>0</v>
      </c>
      <c r="N953" s="221">
        <v>0</v>
      </c>
      <c r="O953" s="221" t="s">
        <v>624</v>
      </c>
      <c r="P953" s="221" t="s">
        <v>626</v>
      </c>
      <c r="Q953" s="221" t="s">
        <v>626</v>
      </c>
      <c r="R953" s="221" t="s">
        <v>1669</v>
      </c>
      <c r="S953" s="221" t="s">
        <v>1663</v>
      </c>
      <c r="T953" s="221">
        <v>0</v>
      </c>
      <c r="U953" s="221">
        <v>62000000</v>
      </c>
      <c r="V953" s="290">
        <v>47700000000000</v>
      </c>
      <c r="W953" s="221">
        <v>57663264</v>
      </c>
      <c r="X953" s="221">
        <v>0</v>
      </c>
      <c r="Y953" s="221" t="s">
        <v>626</v>
      </c>
      <c r="Z953" s="221" t="s">
        <v>626</v>
      </c>
    </row>
    <row r="954" spans="1:26" x14ac:dyDescent="0.25">
      <c r="A954" s="221" t="s">
        <v>1912</v>
      </c>
      <c r="B954" s="221" t="s">
        <v>220</v>
      </c>
      <c r="C954" s="221">
        <v>1032.71</v>
      </c>
      <c r="D954" s="221">
        <v>0</v>
      </c>
      <c r="E954" s="221" t="s">
        <v>620</v>
      </c>
      <c r="F954" s="221">
        <v>0.77</v>
      </c>
      <c r="G954" s="221">
        <v>0</v>
      </c>
      <c r="H954" s="221">
        <v>0</v>
      </c>
      <c r="I954" s="221">
        <v>0</v>
      </c>
      <c r="J954" s="221">
        <v>7.65</v>
      </c>
      <c r="K954" s="290">
        <v>280000000000</v>
      </c>
      <c r="L954" s="221" t="s">
        <v>621</v>
      </c>
      <c r="M954" s="221">
        <v>0</v>
      </c>
      <c r="N954" s="221">
        <v>0</v>
      </c>
      <c r="O954" s="221" t="s">
        <v>624</v>
      </c>
      <c r="P954" s="221" t="s">
        <v>626</v>
      </c>
      <c r="Q954" s="221" t="s">
        <v>626</v>
      </c>
      <c r="R954" s="221" t="s">
        <v>1669</v>
      </c>
      <c r="S954" s="221" t="s">
        <v>1663</v>
      </c>
      <c r="T954" s="221">
        <v>0</v>
      </c>
      <c r="U954" s="290">
        <v>273000000</v>
      </c>
      <c r="V954" s="290">
        <v>47700000000000</v>
      </c>
      <c r="W954" s="221">
        <v>57663264</v>
      </c>
      <c r="X954" s="221">
        <v>0</v>
      </c>
      <c r="Y954" s="221" t="s">
        <v>626</v>
      </c>
      <c r="Z954" s="221" t="s">
        <v>626</v>
      </c>
    </row>
    <row r="955" spans="1:26" x14ac:dyDescent="0.25">
      <c r="A955" s="221" t="s">
        <v>1999</v>
      </c>
      <c r="B955" s="221" t="s">
        <v>220</v>
      </c>
      <c r="C955" s="221">
        <v>1054.31</v>
      </c>
      <c r="D955" s="221">
        <v>0</v>
      </c>
      <c r="E955" s="221" t="s">
        <v>620</v>
      </c>
      <c r="F955" s="221">
        <v>0.48</v>
      </c>
      <c r="G955" s="221">
        <v>0</v>
      </c>
      <c r="H955" s="221">
        <v>0</v>
      </c>
      <c r="I955" s="221">
        <v>0</v>
      </c>
      <c r="J955" s="221">
        <v>7.36</v>
      </c>
      <c r="K955" s="290">
        <v>283000000000</v>
      </c>
      <c r="L955" s="221" t="s">
        <v>621</v>
      </c>
      <c r="M955" s="221">
        <v>0</v>
      </c>
      <c r="N955" s="221">
        <v>0</v>
      </c>
      <c r="O955" s="221" t="s">
        <v>624</v>
      </c>
      <c r="P955" s="221" t="s">
        <v>626</v>
      </c>
      <c r="Q955" s="221" t="s">
        <v>626</v>
      </c>
      <c r="R955" s="221" t="s">
        <v>1669</v>
      </c>
      <c r="S955" s="221" t="s">
        <v>1663</v>
      </c>
      <c r="T955" s="221">
        <v>0</v>
      </c>
      <c r="U955" s="290">
        <v>270000000</v>
      </c>
      <c r="V955" s="290">
        <v>47700000000000</v>
      </c>
      <c r="W955" s="221">
        <v>57663264</v>
      </c>
      <c r="X955" s="221">
        <v>0</v>
      </c>
      <c r="Y955" s="221" t="s">
        <v>626</v>
      </c>
      <c r="Z955" s="221" t="s">
        <v>626</v>
      </c>
    </row>
    <row r="956" spans="1:26" x14ac:dyDescent="0.25">
      <c r="A956" s="221" t="s">
        <v>2000</v>
      </c>
      <c r="B956" s="221" t="s">
        <v>220</v>
      </c>
      <c r="C956" s="221">
        <v>1041.2249999999999</v>
      </c>
      <c r="D956" s="221">
        <v>0</v>
      </c>
      <c r="E956" s="221" t="s">
        <v>620</v>
      </c>
      <c r="F956" s="221">
        <v>0.98</v>
      </c>
      <c r="G956" s="221">
        <v>0</v>
      </c>
      <c r="H956" s="221">
        <v>0</v>
      </c>
      <c r="I956" s="221">
        <v>0</v>
      </c>
      <c r="J956" s="221">
        <v>0.75</v>
      </c>
      <c r="K956" s="290">
        <v>95700000000</v>
      </c>
      <c r="L956" s="221" t="s">
        <v>621</v>
      </c>
      <c r="M956" s="221">
        <v>0</v>
      </c>
      <c r="N956" s="221">
        <v>0</v>
      </c>
      <c r="O956" s="221" t="s">
        <v>624</v>
      </c>
      <c r="P956" s="221" t="s">
        <v>626</v>
      </c>
      <c r="Q956" s="221" t="s">
        <v>626</v>
      </c>
      <c r="R956" s="221" t="s">
        <v>1669</v>
      </c>
      <c r="S956" s="221" t="s">
        <v>1675</v>
      </c>
      <c r="T956" s="221">
        <v>0</v>
      </c>
      <c r="U956" s="221">
        <v>92829000</v>
      </c>
      <c r="V956" s="290">
        <v>47700000000000</v>
      </c>
      <c r="W956" s="221">
        <v>57663264</v>
      </c>
      <c r="X956" s="221">
        <v>0</v>
      </c>
      <c r="Y956" s="221" t="s">
        <v>626</v>
      </c>
      <c r="Z956" s="221" t="s">
        <v>626</v>
      </c>
    </row>
    <row r="957" spans="1:26" x14ac:dyDescent="0.25">
      <c r="A957" s="221" t="s">
        <v>2075</v>
      </c>
      <c r="B957" s="221" t="s">
        <v>220</v>
      </c>
      <c r="C957" s="221">
        <v>1080.3130000000001</v>
      </c>
      <c r="D957" s="221">
        <v>0</v>
      </c>
      <c r="E957" s="221" t="s">
        <v>620</v>
      </c>
      <c r="F957" s="221">
        <v>1.79</v>
      </c>
      <c r="G957" s="221">
        <v>0</v>
      </c>
      <c r="H957" s="221">
        <v>0</v>
      </c>
      <c r="I957" s="221">
        <v>0</v>
      </c>
      <c r="J957" s="221">
        <v>10.78</v>
      </c>
      <c r="K957" s="290">
        <v>520000000000</v>
      </c>
      <c r="L957" s="221" t="s">
        <v>621</v>
      </c>
      <c r="M957" s="221">
        <v>0</v>
      </c>
      <c r="N957" s="221">
        <v>0</v>
      </c>
      <c r="O957" s="221" t="s">
        <v>624</v>
      </c>
      <c r="P957" s="221" t="s">
        <v>626</v>
      </c>
      <c r="Q957" s="221" t="s">
        <v>626</v>
      </c>
      <c r="R957" s="221" t="s">
        <v>1669</v>
      </c>
      <c r="S957" s="221" t="s">
        <v>1672</v>
      </c>
      <c r="T957" s="221">
        <v>0</v>
      </c>
      <c r="U957" s="290">
        <v>490000000</v>
      </c>
      <c r="V957" s="290">
        <v>47700000000000</v>
      </c>
      <c r="W957" s="221">
        <v>57663264</v>
      </c>
      <c r="X957" s="221">
        <v>0</v>
      </c>
      <c r="Y957" s="221" t="s">
        <v>626</v>
      </c>
      <c r="Z957" s="221" t="s">
        <v>626</v>
      </c>
    </row>
    <row r="958" spans="1:26" x14ac:dyDescent="0.25">
      <c r="A958" s="221" t="s">
        <v>2026</v>
      </c>
      <c r="B958" s="221" t="s">
        <v>220</v>
      </c>
      <c r="C958" s="221">
        <v>1046.9010000000001</v>
      </c>
      <c r="D958" s="221">
        <v>0</v>
      </c>
      <c r="E958" s="221" t="s">
        <v>620</v>
      </c>
      <c r="F958" s="221">
        <v>7.0000000000000007E-2</v>
      </c>
      <c r="G958" s="221">
        <v>0</v>
      </c>
      <c r="H958" s="221">
        <v>0</v>
      </c>
      <c r="I958" s="221">
        <v>0</v>
      </c>
      <c r="J958" s="221">
        <v>9.61</v>
      </c>
      <c r="K958" s="290">
        <v>105000000000</v>
      </c>
      <c r="L958" s="221" t="s">
        <v>621</v>
      </c>
      <c r="M958" s="221">
        <v>0</v>
      </c>
      <c r="N958" s="221">
        <v>0</v>
      </c>
      <c r="O958" s="221" t="s">
        <v>624</v>
      </c>
      <c r="P958" s="221" t="s">
        <v>626</v>
      </c>
      <c r="Q958" s="221" t="s">
        <v>626</v>
      </c>
      <c r="R958" s="221" t="s">
        <v>1669</v>
      </c>
      <c r="S958" s="221" t="s">
        <v>1672</v>
      </c>
      <c r="T958" s="221">
        <v>0</v>
      </c>
      <c r="U958" s="290">
        <v>100000000</v>
      </c>
      <c r="V958" s="290">
        <v>47700000000000</v>
      </c>
      <c r="W958" s="221">
        <v>57663264</v>
      </c>
      <c r="X958" s="221">
        <v>0</v>
      </c>
      <c r="Y958" s="221" t="s">
        <v>626</v>
      </c>
      <c r="Z958" s="221" t="s">
        <v>626</v>
      </c>
    </row>
    <row r="959" spans="1:26" x14ac:dyDescent="0.25">
      <c r="A959" s="221" t="s">
        <v>2049</v>
      </c>
      <c r="B959" s="221" t="s">
        <v>220</v>
      </c>
      <c r="C959" s="221">
        <v>1057.662</v>
      </c>
      <c r="D959" s="221">
        <v>0</v>
      </c>
      <c r="E959" s="221" t="s">
        <v>620</v>
      </c>
      <c r="F959" s="221">
        <v>0.23</v>
      </c>
      <c r="G959" s="221">
        <v>0</v>
      </c>
      <c r="H959" s="221">
        <v>0</v>
      </c>
      <c r="I959" s="221">
        <v>0</v>
      </c>
      <c r="J959" s="221">
        <v>9.42</v>
      </c>
      <c r="K959" s="290">
        <v>160000000000</v>
      </c>
      <c r="L959" s="221" t="s">
        <v>621</v>
      </c>
      <c r="M959" s="221">
        <v>0</v>
      </c>
      <c r="N959" s="221">
        <v>0</v>
      </c>
      <c r="O959" s="221" t="s">
        <v>624</v>
      </c>
      <c r="P959" s="221" t="s">
        <v>626</v>
      </c>
      <c r="Q959" s="221" t="s">
        <v>626</v>
      </c>
      <c r="R959" s="221" t="s">
        <v>1669</v>
      </c>
      <c r="S959" s="221" t="s">
        <v>1672</v>
      </c>
      <c r="T959" s="221">
        <v>0</v>
      </c>
      <c r="U959" s="290">
        <v>151000000</v>
      </c>
      <c r="V959" s="290">
        <v>47700000000000</v>
      </c>
      <c r="W959" s="221">
        <v>57663264</v>
      </c>
      <c r="X959" s="221">
        <v>0</v>
      </c>
      <c r="Y959" s="221" t="s">
        <v>626</v>
      </c>
      <c r="Z959" s="221" t="s">
        <v>626</v>
      </c>
    </row>
    <row r="960" spans="1:26" x14ac:dyDescent="0.25">
      <c r="A960" s="221" t="s">
        <v>2050</v>
      </c>
      <c r="B960" s="221" t="s">
        <v>220</v>
      </c>
      <c r="C960" s="221">
        <v>1024.3699999999999</v>
      </c>
      <c r="D960" s="221">
        <v>0</v>
      </c>
      <c r="E960" s="221" t="s">
        <v>620</v>
      </c>
      <c r="F960" s="221">
        <v>0.2</v>
      </c>
      <c r="G960" s="221">
        <v>0</v>
      </c>
      <c r="H960" s="221">
        <v>0</v>
      </c>
      <c r="I960" s="221">
        <v>0</v>
      </c>
      <c r="J960" s="221">
        <v>11.36</v>
      </c>
      <c r="K960" s="290">
        <v>479000000000</v>
      </c>
      <c r="L960" s="221" t="s">
        <v>621</v>
      </c>
      <c r="M960" s="221">
        <v>0</v>
      </c>
      <c r="N960" s="221">
        <v>0</v>
      </c>
      <c r="O960" s="221" t="s">
        <v>624</v>
      </c>
      <c r="P960" s="221" t="s">
        <v>626</v>
      </c>
      <c r="Q960" s="221" t="s">
        <v>626</v>
      </c>
      <c r="R960" s="221" t="s">
        <v>1669</v>
      </c>
      <c r="S960" s="221" t="s">
        <v>1663</v>
      </c>
      <c r="T960" s="221">
        <v>0</v>
      </c>
      <c r="U960" s="290">
        <v>460000000</v>
      </c>
      <c r="V960" s="290">
        <v>47700000000000</v>
      </c>
      <c r="W960" s="221">
        <v>57663264</v>
      </c>
      <c r="X960" s="221">
        <v>0</v>
      </c>
      <c r="Y960" s="221" t="s">
        <v>626</v>
      </c>
      <c r="Z960" s="221" t="s">
        <v>626</v>
      </c>
    </row>
    <row r="961" spans="1:26" x14ac:dyDescent="0.25">
      <c r="A961" s="221" t="s">
        <v>2116</v>
      </c>
      <c r="B961" s="221" t="s">
        <v>220</v>
      </c>
      <c r="C961" s="221">
        <v>1021.28</v>
      </c>
      <c r="D961" s="221">
        <v>0</v>
      </c>
      <c r="E961" s="221" t="s">
        <v>620</v>
      </c>
      <c r="F961" s="221">
        <v>-0.56000000000000005</v>
      </c>
      <c r="G961" s="221">
        <v>0</v>
      </c>
      <c r="H961" s="221">
        <v>0</v>
      </c>
      <c r="I961" s="221">
        <v>0</v>
      </c>
      <c r="J961" s="221">
        <v>0</v>
      </c>
      <c r="K961" s="290">
        <v>257000000000</v>
      </c>
      <c r="L961" s="221" t="s">
        <v>621</v>
      </c>
      <c r="M961" s="221">
        <v>0</v>
      </c>
      <c r="N961" s="221">
        <v>0</v>
      </c>
      <c r="O961" s="221" t="s">
        <v>624</v>
      </c>
      <c r="P961" s="221" t="s">
        <v>626</v>
      </c>
      <c r="Q961" s="221" t="s">
        <v>626</v>
      </c>
      <c r="R961" s="221" t="s">
        <v>1669</v>
      </c>
      <c r="S961" s="221" t="s">
        <v>1663</v>
      </c>
      <c r="T961" s="221">
        <v>0</v>
      </c>
      <c r="U961" s="290">
        <v>245000000</v>
      </c>
      <c r="V961" s="290">
        <v>47700000000000</v>
      </c>
      <c r="W961" s="221">
        <v>57663264</v>
      </c>
      <c r="X961" s="221">
        <v>0</v>
      </c>
      <c r="Y961" s="221" t="s">
        <v>626</v>
      </c>
      <c r="Z961" s="221" t="s">
        <v>626</v>
      </c>
    </row>
    <row r="962" spans="1:26" x14ac:dyDescent="0.25">
      <c r="A962" s="221" t="s">
        <v>2001</v>
      </c>
      <c r="B962" s="221" t="s">
        <v>220</v>
      </c>
      <c r="C962" s="221">
        <v>1055.4000000000001</v>
      </c>
      <c r="D962" s="221">
        <v>0</v>
      </c>
      <c r="E962" s="221" t="s">
        <v>620</v>
      </c>
      <c r="F962" s="221">
        <v>0.24</v>
      </c>
      <c r="G962" s="221">
        <v>0</v>
      </c>
      <c r="H962" s="221">
        <v>0</v>
      </c>
      <c r="I962" s="221">
        <v>0</v>
      </c>
      <c r="J962" s="221">
        <v>7.47</v>
      </c>
      <c r="K962" s="290">
        <v>158000000000</v>
      </c>
      <c r="L962" s="221" t="s">
        <v>621</v>
      </c>
      <c r="M962" s="221">
        <v>0</v>
      </c>
      <c r="N962" s="221">
        <v>0</v>
      </c>
      <c r="O962" s="221" t="s">
        <v>624</v>
      </c>
      <c r="P962" s="221" t="s">
        <v>626</v>
      </c>
      <c r="Q962" s="221" t="s">
        <v>626</v>
      </c>
      <c r="R962" s="221" t="s">
        <v>1669</v>
      </c>
      <c r="S962" s="221" t="s">
        <v>1663</v>
      </c>
      <c r="T962" s="221">
        <v>0</v>
      </c>
      <c r="U962" s="290">
        <v>150000000</v>
      </c>
      <c r="V962" s="290">
        <v>47700000000000</v>
      </c>
      <c r="W962" s="221">
        <v>57663264</v>
      </c>
      <c r="X962" s="221">
        <v>0</v>
      </c>
      <c r="Y962" s="221" t="s">
        <v>626</v>
      </c>
      <c r="Z962" s="221" t="s">
        <v>626</v>
      </c>
    </row>
    <row r="963" spans="1:26" x14ac:dyDescent="0.25">
      <c r="A963" s="221" t="s">
        <v>2051</v>
      </c>
      <c r="B963" s="221" t="s">
        <v>220</v>
      </c>
      <c r="C963" s="221">
        <v>1038.9739999999999</v>
      </c>
      <c r="D963" s="221">
        <v>0</v>
      </c>
      <c r="E963" s="221" t="s">
        <v>620</v>
      </c>
      <c r="F963" s="221">
        <v>0.74</v>
      </c>
      <c r="G963" s="221">
        <v>0</v>
      </c>
      <c r="H963" s="221">
        <v>0</v>
      </c>
      <c r="I963" s="221">
        <v>0</v>
      </c>
      <c r="J963" s="221">
        <v>7.71</v>
      </c>
      <c r="K963" s="290">
        <v>110000000000</v>
      </c>
      <c r="L963" s="221" t="s">
        <v>621</v>
      </c>
      <c r="M963" s="221">
        <v>0</v>
      </c>
      <c r="N963" s="221">
        <v>0</v>
      </c>
      <c r="O963" s="221" t="s">
        <v>624</v>
      </c>
      <c r="P963" s="221" t="s">
        <v>626</v>
      </c>
      <c r="Q963" s="221" t="s">
        <v>626</v>
      </c>
      <c r="R963" s="221" t="s">
        <v>1669</v>
      </c>
      <c r="S963" s="221" t="s">
        <v>1672</v>
      </c>
      <c r="T963" s="221">
        <v>0</v>
      </c>
      <c r="U963" s="290">
        <v>106000000</v>
      </c>
      <c r="V963" s="290">
        <v>47700000000000</v>
      </c>
      <c r="W963" s="221">
        <v>57663264</v>
      </c>
      <c r="X963" s="221">
        <v>0</v>
      </c>
      <c r="Y963" s="221" t="s">
        <v>626</v>
      </c>
      <c r="Z963" s="221" t="s">
        <v>626</v>
      </c>
    </row>
    <row r="964" spans="1:26" x14ac:dyDescent="0.25">
      <c r="A964" s="221" t="s">
        <v>2076</v>
      </c>
      <c r="B964" s="221" t="s">
        <v>220</v>
      </c>
      <c r="C964" s="221">
        <v>1055.44</v>
      </c>
      <c r="D964" s="221">
        <v>0</v>
      </c>
      <c r="E964" s="221" t="s">
        <v>620</v>
      </c>
      <c r="F964" s="221">
        <v>0.46</v>
      </c>
      <c r="G964" s="221">
        <v>0</v>
      </c>
      <c r="H964" s="221">
        <v>0</v>
      </c>
      <c r="I964" s="221">
        <v>0</v>
      </c>
      <c r="J964" s="221">
        <v>0</v>
      </c>
      <c r="K964" s="290">
        <v>58900000000</v>
      </c>
      <c r="L964" s="221" t="s">
        <v>621</v>
      </c>
      <c r="M964" s="221">
        <v>0</v>
      </c>
      <c r="N964" s="221">
        <v>0</v>
      </c>
      <c r="O964" s="221" t="s">
        <v>624</v>
      </c>
      <c r="P964" s="221" t="s">
        <v>626</v>
      </c>
      <c r="Q964" s="221" t="s">
        <v>626</v>
      </c>
      <c r="R964" s="221" t="s">
        <v>1669</v>
      </c>
      <c r="S964" s="221" t="s">
        <v>1663</v>
      </c>
      <c r="T964" s="221">
        <v>0</v>
      </c>
      <c r="U964" s="221">
        <v>56100000</v>
      </c>
      <c r="V964" s="290">
        <v>47700000000000</v>
      </c>
      <c r="W964" s="221">
        <v>57663264</v>
      </c>
      <c r="X964" s="221">
        <v>0</v>
      </c>
      <c r="Y964" s="221" t="s">
        <v>626</v>
      </c>
      <c r="Z964" s="221" t="s">
        <v>626</v>
      </c>
    </row>
    <row r="965" spans="1:26" x14ac:dyDescent="0.25">
      <c r="A965" s="221" t="s">
        <v>2163</v>
      </c>
      <c r="B965" s="221" t="s">
        <v>220</v>
      </c>
      <c r="C965" s="221">
        <v>1041.05</v>
      </c>
      <c r="D965" s="221">
        <v>0</v>
      </c>
      <c r="E965" s="221" t="s">
        <v>620</v>
      </c>
      <c r="F965" s="221">
        <v>-0.04</v>
      </c>
      <c r="G965" s="221">
        <v>0</v>
      </c>
      <c r="H965" s="221">
        <v>0</v>
      </c>
      <c r="I965" s="221">
        <v>0</v>
      </c>
      <c r="J965" s="221">
        <v>0</v>
      </c>
      <c r="K965" s="290">
        <v>197000000000</v>
      </c>
      <c r="L965" s="221" t="s">
        <v>621</v>
      </c>
      <c r="M965" s="221">
        <v>0</v>
      </c>
      <c r="N965" s="221">
        <v>0</v>
      </c>
      <c r="O965" s="221" t="s">
        <v>624</v>
      </c>
      <c r="P965" s="221" t="s">
        <v>626</v>
      </c>
      <c r="Q965" s="221" t="s">
        <v>626</v>
      </c>
      <c r="R965" s="221" t="s">
        <v>1669</v>
      </c>
      <c r="S965" s="221" t="s">
        <v>1663</v>
      </c>
      <c r="T965" s="221">
        <v>0</v>
      </c>
      <c r="U965" s="290">
        <v>189000000</v>
      </c>
      <c r="V965" s="290">
        <v>47700000000000</v>
      </c>
      <c r="W965" s="221">
        <v>57663264</v>
      </c>
      <c r="X965" s="221">
        <v>0</v>
      </c>
      <c r="Y965" s="221" t="s">
        <v>626</v>
      </c>
      <c r="Z965" s="221" t="s">
        <v>626</v>
      </c>
    </row>
    <row r="966" spans="1:26" x14ac:dyDescent="0.25">
      <c r="A966" s="221" t="s">
        <v>2164</v>
      </c>
      <c r="B966" s="221" t="s">
        <v>220</v>
      </c>
      <c r="C966" s="221">
        <v>1039.2</v>
      </c>
      <c r="D966" s="221">
        <v>0</v>
      </c>
      <c r="E966" s="221" t="s">
        <v>620</v>
      </c>
      <c r="F966" s="221">
        <v>-0.35</v>
      </c>
      <c r="G966" s="221">
        <v>0</v>
      </c>
      <c r="H966" s="221">
        <v>0</v>
      </c>
      <c r="I966" s="221">
        <v>0</v>
      </c>
      <c r="J966" s="221">
        <v>7.38</v>
      </c>
      <c r="K966" s="290">
        <v>250000000000</v>
      </c>
      <c r="L966" s="221" t="s">
        <v>621</v>
      </c>
      <c r="M966" s="221">
        <v>0</v>
      </c>
      <c r="N966" s="221">
        <v>0</v>
      </c>
      <c r="O966" s="221" t="s">
        <v>624</v>
      </c>
      <c r="P966" s="221" t="s">
        <v>626</v>
      </c>
      <c r="Q966" s="221" t="s">
        <v>626</v>
      </c>
      <c r="R966" s="221" t="s">
        <v>1669</v>
      </c>
      <c r="S966" s="221" t="s">
        <v>1663</v>
      </c>
      <c r="T966" s="221">
        <v>0</v>
      </c>
      <c r="U966" s="290">
        <v>239000000</v>
      </c>
      <c r="V966" s="290">
        <v>47700000000000</v>
      </c>
      <c r="W966" s="221">
        <v>57663264</v>
      </c>
      <c r="X966" s="221">
        <v>0</v>
      </c>
      <c r="Y966" s="221" t="s">
        <v>626</v>
      </c>
      <c r="Z966" s="221" t="s">
        <v>626</v>
      </c>
    </row>
    <row r="967" spans="1:26" x14ac:dyDescent="0.25">
      <c r="A967" s="221" t="s">
        <v>2202</v>
      </c>
      <c r="B967" s="221" t="s">
        <v>220</v>
      </c>
      <c r="C967" s="221">
        <v>1045.6300000000001</v>
      </c>
      <c r="D967" s="221">
        <v>0</v>
      </c>
      <c r="E967" s="221" t="s">
        <v>620</v>
      </c>
      <c r="F967" s="221">
        <v>-0.36</v>
      </c>
      <c r="G967" s="221">
        <v>0</v>
      </c>
      <c r="H967" s="221">
        <v>0</v>
      </c>
      <c r="I967" s="221">
        <v>0</v>
      </c>
      <c r="J967" s="221">
        <v>0</v>
      </c>
      <c r="K967" s="290">
        <v>77400000000</v>
      </c>
      <c r="L967" s="221" t="s">
        <v>621</v>
      </c>
      <c r="M967" s="221">
        <v>0</v>
      </c>
      <c r="N967" s="221">
        <v>0</v>
      </c>
      <c r="O967" s="221" t="s">
        <v>624</v>
      </c>
      <c r="P967" s="221" t="s">
        <v>626</v>
      </c>
      <c r="Q967" s="221" t="s">
        <v>626</v>
      </c>
      <c r="R967" s="221" t="s">
        <v>1669</v>
      </c>
      <c r="S967" s="221" t="s">
        <v>1663</v>
      </c>
      <c r="T967" s="221">
        <v>0</v>
      </c>
      <c r="U967" s="221">
        <v>73800000</v>
      </c>
      <c r="V967" s="290">
        <v>47700000000000</v>
      </c>
      <c r="W967" s="221">
        <v>57663264</v>
      </c>
      <c r="X967" s="221">
        <v>0</v>
      </c>
      <c r="Y967" s="221" t="s">
        <v>626</v>
      </c>
      <c r="Z967" s="221" t="s">
        <v>626</v>
      </c>
    </row>
    <row r="968" spans="1:26" x14ac:dyDescent="0.25">
      <c r="A968" s="221" t="s">
        <v>2203</v>
      </c>
      <c r="B968" s="221" t="s">
        <v>220</v>
      </c>
      <c r="C968" s="221">
        <v>1045.4839999999999</v>
      </c>
      <c r="D968" s="221">
        <v>0</v>
      </c>
      <c r="E968" s="221" t="s">
        <v>620</v>
      </c>
      <c r="F968" s="221">
        <v>-0.28000000000000003</v>
      </c>
      <c r="G968" s="221">
        <v>0</v>
      </c>
      <c r="H968" s="221">
        <v>0</v>
      </c>
      <c r="I968" s="221">
        <v>0</v>
      </c>
      <c r="J968" s="221">
        <v>0</v>
      </c>
      <c r="K968" s="290">
        <v>271000000000</v>
      </c>
      <c r="L968" s="221" t="s">
        <v>621</v>
      </c>
      <c r="M968" s="221">
        <v>0</v>
      </c>
      <c r="N968" s="221">
        <v>0</v>
      </c>
      <c r="O968" s="221" t="s">
        <v>624</v>
      </c>
      <c r="P968" s="221" t="s">
        <v>626</v>
      </c>
      <c r="Q968" s="221" t="s">
        <v>626</v>
      </c>
      <c r="R968" s="221" t="s">
        <v>1669</v>
      </c>
      <c r="S968" s="221" t="s">
        <v>1675</v>
      </c>
      <c r="T968" s="221">
        <v>0</v>
      </c>
      <c r="U968" s="290">
        <v>258000000</v>
      </c>
      <c r="V968" s="290">
        <v>47700000000000</v>
      </c>
      <c r="W968" s="221">
        <v>57663264</v>
      </c>
      <c r="X968" s="221">
        <v>0</v>
      </c>
      <c r="Y968" s="221" t="s">
        <v>626</v>
      </c>
      <c r="Z968" s="221" t="s">
        <v>626</v>
      </c>
    </row>
    <row r="969" spans="1:26" x14ac:dyDescent="0.25">
      <c r="A969" s="221" t="s">
        <v>2345</v>
      </c>
      <c r="B969" s="221" t="s">
        <v>220</v>
      </c>
      <c r="C969" s="221">
        <v>1040.83</v>
      </c>
      <c r="D969" s="221">
        <v>0</v>
      </c>
      <c r="E969" s="221" t="s">
        <v>620</v>
      </c>
      <c r="F969" s="221">
        <v>1.39</v>
      </c>
      <c r="G969" s="221">
        <v>0</v>
      </c>
      <c r="H969" s="221">
        <v>0</v>
      </c>
      <c r="I969" s="221">
        <v>0</v>
      </c>
      <c r="J969" s="221">
        <v>0</v>
      </c>
      <c r="K969" s="290">
        <v>208000000000</v>
      </c>
      <c r="L969" s="221" t="s">
        <v>621</v>
      </c>
      <c r="M969" s="221">
        <v>0</v>
      </c>
      <c r="N969" s="221">
        <v>0</v>
      </c>
      <c r="O969" s="221" t="s">
        <v>624</v>
      </c>
      <c r="P969" s="221" t="s">
        <v>626</v>
      </c>
      <c r="Q969" s="221" t="s">
        <v>626</v>
      </c>
      <c r="R969" s="221" t="s">
        <v>1669</v>
      </c>
      <c r="S969" s="221" t="s">
        <v>1663</v>
      </c>
      <c r="T969" s="221">
        <v>0</v>
      </c>
      <c r="U969" s="290">
        <v>202000000</v>
      </c>
      <c r="V969" s="290">
        <v>47700000000000</v>
      </c>
      <c r="W969" s="221">
        <v>57663264</v>
      </c>
      <c r="X969" s="221">
        <v>0</v>
      </c>
      <c r="Y969" s="221" t="s">
        <v>626</v>
      </c>
      <c r="Z969" s="221" t="s">
        <v>626</v>
      </c>
    </row>
    <row r="970" spans="1:26" x14ac:dyDescent="0.25">
      <c r="A970" s="221" t="s">
        <v>2165</v>
      </c>
      <c r="B970" s="221" t="s">
        <v>220</v>
      </c>
      <c r="C970" s="221">
        <v>1037.672</v>
      </c>
      <c r="D970" s="221">
        <v>0</v>
      </c>
      <c r="E970" s="221" t="s">
        <v>620</v>
      </c>
      <c r="F970" s="221">
        <v>-0.86</v>
      </c>
      <c r="G970" s="221">
        <v>0</v>
      </c>
      <c r="H970" s="221">
        <v>0</v>
      </c>
      <c r="I970" s="221">
        <v>0</v>
      </c>
      <c r="J970" s="221">
        <v>9.83</v>
      </c>
      <c r="K970" s="290">
        <v>54500000000</v>
      </c>
      <c r="L970" s="221" t="s">
        <v>621</v>
      </c>
      <c r="M970" s="221">
        <v>0</v>
      </c>
      <c r="N970" s="221">
        <v>0</v>
      </c>
      <c r="O970" s="221" t="s">
        <v>624</v>
      </c>
      <c r="P970" s="221" t="s">
        <v>626</v>
      </c>
      <c r="Q970" s="221" t="s">
        <v>626</v>
      </c>
      <c r="R970" s="221" t="s">
        <v>1669</v>
      </c>
      <c r="S970" s="221" t="s">
        <v>1672</v>
      </c>
      <c r="T970" s="221">
        <v>0</v>
      </c>
      <c r="U970" s="221">
        <v>52100000</v>
      </c>
      <c r="V970" s="290">
        <v>47700000000000</v>
      </c>
      <c r="W970" s="221">
        <v>57663264</v>
      </c>
      <c r="X970" s="221">
        <v>0</v>
      </c>
      <c r="Y970" s="221" t="s">
        <v>626</v>
      </c>
      <c r="Z970" s="221" t="s">
        <v>626</v>
      </c>
    </row>
    <row r="971" spans="1:26" x14ac:dyDescent="0.25">
      <c r="A971" s="221" t="s">
        <v>2166</v>
      </c>
      <c r="B971" s="221" t="s">
        <v>220</v>
      </c>
      <c r="C971" s="221">
        <v>1054.6790000000001</v>
      </c>
      <c r="D971" s="221">
        <v>0</v>
      </c>
      <c r="E971" s="221" t="s">
        <v>620</v>
      </c>
      <c r="F971" s="221">
        <v>0.69</v>
      </c>
      <c r="G971" s="221">
        <v>0</v>
      </c>
      <c r="H971" s="221">
        <v>0</v>
      </c>
      <c r="I971" s="221">
        <v>0</v>
      </c>
      <c r="J971" s="221">
        <v>7.91</v>
      </c>
      <c r="K971" s="290">
        <v>440000000000</v>
      </c>
      <c r="L971" s="221" t="s">
        <v>621</v>
      </c>
      <c r="M971" s="221">
        <v>0</v>
      </c>
      <c r="N971" s="221">
        <v>0</v>
      </c>
      <c r="O971" s="221" t="s">
        <v>624</v>
      </c>
      <c r="P971" s="221" t="s">
        <v>626</v>
      </c>
      <c r="Q971" s="221" t="s">
        <v>626</v>
      </c>
      <c r="R971" s="221" t="s">
        <v>1669</v>
      </c>
      <c r="S971" s="221" t="s">
        <v>1672</v>
      </c>
      <c r="T971" s="221">
        <v>0</v>
      </c>
      <c r="U971" s="290">
        <v>421000000</v>
      </c>
      <c r="V971" s="290">
        <v>47700000000000</v>
      </c>
      <c r="W971" s="221">
        <v>57663264</v>
      </c>
      <c r="X971" s="221">
        <v>0</v>
      </c>
      <c r="Y971" s="221" t="s">
        <v>626</v>
      </c>
      <c r="Z971" s="221" t="s">
        <v>626</v>
      </c>
    </row>
    <row r="972" spans="1:26" x14ac:dyDescent="0.25">
      <c r="A972" s="221" t="s">
        <v>2239</v>
      </c>
      <c r="B972" s="221" t="s">
        <v>220</v>
      </c>
      <c r="C972" s="221">
        <v>1051.8900000000001</v>
      </c>
      <c r="D972" s="221">
        <v>0</v>
      </c>
      <c r="E972" s="221" t="s">
        <v>620</v>
      </c>
      <c r="F972" s="221">
        <v>0.2</v>
      </c>
      <c r="G972" s="221">
        <v>0</v>
      </c>
      <c r="H972" s="221">
        <v>0</v>
      </c>
      <c r="I972" s="221">
        <v>0</v>
      </c>
      <c r="J972" s="221">
        <v>0</v>
      </c>
      <c r="K972" s="290">
        <v>80200000000</v>
      </c>
      <c r="L972" s="221" t="s">
        <v>621</v>
      </c>
      <c r="M972" s="221">
        <v>0</v>
      </c>
      <c r="N972" s="221">
        <v>0</v>
      </c>
      <c r="O972" s="221" t="s">
        <v>624</v>
      </c>
      <c r="P972" s="221" t="s">
        <v>626</v>
      </c>
      <c r="Q972" s="221" t="s">
        <v>626</v>
      </c>
      <c r="R972" s="221" t="s">
        <v>1669</v>
      </c>
      <c r="S972" s="221" t="s">
        <v>1663</v>
      </c>
      <c r="T972" s="221">
        <v>0</v>
      </c>
      <c r="U972" s="221">
        <v>76350000</v>
      </c>
      <c r="V972" s="290">
        <v>47700000000000</v>
      </c>
      <c r="W972" s="221">
        <v>57663264</v>
      </c>
      <c r="X972" s="221">
        <v>0</v>
      </c>
      <c r="Y972" s="221" t="s">
        <v>626</v>
      </c>
      <c r="Z972" s="221" t="s">
        <v>626</v>
      </c>
    </row>
    <row r="973" spans="1:26" x14ac:dyDescent="0.25">
      <c r="A973" s="221" t="s">
        <v>2204</v>
      </c>
      <c r="B973" s="221" t="s">
        <v>220</v>
      </c>
      <c r="C973" s="221">
        <v>1026.5530000000001</v>
      </c>
      <c r="D973" s="221">
        <v>0</v>
      </c>
      <c r="E973" s="221" t="s">
        <v>620</v>
      </c>
      <c r="F973" s="221">
        <v>-2.83</v>
      </c>
      <c r="G973" s="221">
        <v>0</v>
      </c>
      <c r="H973" s="221">
        <v>0</v>
      </c>
      <c r="I973" s="221">
        <v>0</v>
      </c>
      <c r="J973" s="221">
        <v>0</v>
      </c>
      <c r="K973" s="290">
        <v>74300000000</v>
      </c>
      <c r="L973" s="221" t="s">
        <v>621</v>
      </c>
      <c r="M973" s="221">
        <v>0</v>
      </c>
      <c r="N973" s="221">
        <v>0</v>
      </c>
      <c r="O973" s="221" t="s">
        <v>624</v>
      </c>
      <c r="P973" s="221" t="s">
        <v>626</v>
      </c>
      <c r="Q973" s="221" t="s">
        <v>626</v>
      </c>
      <c r="R973" s="221" t="s">
        <v>1669</v>
      </c>
      <c r="S973" s="221" t="s">
        <v>1675</v>
      </c>
      <c r="T973" s="221">
        <v>0</v>
      </c>
      <c r="U973" s="221">
        <v>70350000</v>
      </c>
      <c r="V973" s="290">
        <v>47700000000000</v>
      </c>
      <c r="W973" s="221">
        <v>57663264</v>
      </c>
      <c r="X973" s="221">
        <v>0</v>
      </c>
      <c r="Y973" s="221" t="s">
        <v>626</v>
      </c>
      <c r="Z973" s="221" t="s">
        <v>626</v>
      </c>
    </row>
    <row r="974" spans="1:26" x14ac:dyDescent="0.25">
      <c r="A974" s="221" t="s">
        <v>2077</v>
      </c>
      <c r="B974" s="221" t="s">
        <v>220</v>
      </c>
      <c r="C974" s="221">
        <v>1027.51</v>
      </c>
      <c r="D974" s="221">
        <v>0</v>
      </c>
      <c r="E974" s="221" t="s">
        <v>620</v>
      </c>
      <c r="F974" s="221">
        <v>-0.95</v>
      </c>
      <c r="G974" s="221">
        <v>0</v>
      </c>
      <c r="H974" s="221">
        <v>0</v>
      </c>
      <c r="I974" s="221">
        <v>0</v>
      </c>
      <c r="J974" s="221">
        <v>8.0500000000000007</v>
      </c>
      <c r="K974" s="290">
        <v>162000000000</v>
      </c>
      <c r="L974" s="221" t="s">
        <v>621</v>
      </c>
      <c r="M974" s="221">
        <v>0</v>
      </c>
      <c r="N974" s="221">
        <v>0</v>
      </c>
      <c r="O974" s="221" t="s">
        <v>624</v>
      </c>
      <c r="P974" s="221" t="s">
        <v>626</v>
      </c>
      <c r="Q974" s="221" t="s">
        <v>626</v>
      </c>
      <c r="R974" s="221" t="s">
        <v>1669</v>
      </c>
      <c r="S974" s="221" t="s">
        <v>2089</v>
      </c>
      <c r="T974" s="221">
        <v>0</v>
      </c>
      <c r="U974" s="290">
        <v>154000000</v>
      </c>
      <c r="V974" s="290">
        <v>47700000000000</v>
      </c>
      <c r="W974" s="221">
        <v>57663264</v>
      </c>
      <c r="X974" s="221">
        <v>0</v>
      </c>
      <c r="Y974" s="221" t="s">
        <v>626</v>
      </c>
      <c r="Z974" s="221" t="s">
        <v>626</v>
      </c>
    </row>
    <row r="975" spans="1:26" x14ac:dyDescent="0.25">
      <c r="A975" s="221" t="s">
        <v>2240</v>
      </c>
      <c r="B975" s="221" t="s">
        <v>220</v>
      </c>
      <c r="C975" s="221">
        <v>1056.0409999999999</v>
      </c>
      <c r="D975" s="221">
        <v>0</v>
      </c>
      <c r="E975" s="221" t="s">
        <v>620</v>
      </c>
      <c r="F975" s="221">
        <v>-0.15</v>
      </c>
      <c r="G975" s="221">
        <v>0</v>
      </c>
      <c r="H975" s="221">
        <v>0</v>
      </c>
      <c r="I975" s="221">
        <v>0</v>
      </c>
      <c r="J975" s="221">
        <v>0</v>
      </c>
      <c r="K975" s="290">
        <v>271000000000</v>
      </c>
      <c r="L975" s="221" t="s">
        <v>621</v>
      </c>
      <c r="M975" s="221">
        <v>0</v>
      </c>
      <c r="N975" s="221">
        <v>0</v>
      </c>
      <c r="O975" s="221" t="s">
        <v>624</v>
      </c>
      <c r="P975" s="221" t="s">
        <v>626</v>
      </c>
      <c r="Q975" s="221" t="s">
        <v>626</v>
      </c>
      <c r="R975" s="221" t="s">
        <v>1669</v>
      </c>
      <c r="S975" s="221" t="s">
        <v>1672</v>
      </c>
      <c r="T975" s="221">
        <v>0</v>
      </c>
      <c r="U975" s="290">
        <v>256000000</v>
      </c>
      <c r="V975" s="290">
        <v>47700000000000</v>
      </c>
      <c r="W975" s="221">
        <v>57663264</v>
      </c>
      <c r="X975" s="221">
        <v>0</v>
      </c>
      <c r="Y975" s="221" t="s">
        <v>626</v>
      </c>
      <c r="Z975" s="221" t="s">
        <v>626</v>
      </c>
    </row>
    <row r="976" spans="1:26" x14ac:dyDescent="0.25">
      <c r="A976" s="221" t="s">
        <v>2346</v>
      </c>
      <c r="B976" s="221" t="s">
        <v>220</v>
      </c>
      <c r="C976" s="221">
        <v>1007.4829999999999</v>
      </c>
      <c r="D976" s="221">
        <v>0</v>
      </c>
      <c r="E976" s="221" t="s">
        <v>620</v>
      </c>
      <c r="F976" s="221">
        <v>-0.12</v>
      </c>
      <c r="G976" s="221">
        <v>0</v>
      </c>
      <c r="H976" s="221">
        <v>0</v>
      </c>
      <c r="I976" s="221">
        <v>0</v>
      </c>
      <c r="J976" s="221">
        <v>0</v>
      </c>
      <c r="K976" s="290">
        <v>108000000000</v>
      </c>
      <c r="L976" s="221" t="s">
        <v>621</v>
      </c>
      <c r="M976" s="221">
        <v>0</v>
      </c>
      <c r="N976" s="221">
        <v>0</v>
      </c>
      <c r="O976" s="221" t="s">
        <v>624</v>
      </c>
      <c r="P976" s="221" t="s">
        <v>626</v>
      </c>
      <c r="Q976" s="221" t="s">
        <v>626</v>
      </c>
      <c r="R976" s="221" t="s">
        <v>1669</v>
      </c>
      <c r="S976" s="221" t="s">
        <v>1672</v>
      </c>
      <c r="T976" s="221">
        <v>0</v>
      </c>
      <c r="U976" s="290">
        <v>105000000</v>
      </c>
      <c r="V976" s="290">
        <v>47700000000000</v>
      </c>
      <c r="W976" s="221">
        <v>57663264</v>
      </c>
      <c r="X976" s="221">
        <v>0</v>
      </c>
      <c r="Y976" s="221" t="s">
        <v>626</v>
      </c>
      <c r="Z976" s="221" t="s">
        <v>626</v>
      </c>
    </row>
    <row r="977" spans="1:26" x14ac:dyDescent="0.25">
      <c r="A977" s="221" t="s">
        <v>2450</v>
      </c>
      <c r="B977" s="221" t="s">
        <v>220</v>
      </c>
      <c r="C977" s="221">
        <v>1038.402</v>
      </c>
      <c r="D977" s="221">
        <v>0</v>
      </c>
      <c r="E977" s="221" t="s">
        <v>620</v>
      </c>
      <c r="F977" s="221">
        <v>-0.28000000000000003</v>
      </c>
      <c r="G977" s="221">
        <v>0</v>
      </c>
      <c r="H977" s="221">
        <v>0</v>
      </c>
      <c r="I977" s="221">
        <v>0</v>
      </c>
      <c r="J977" s="221">
        <v>0</v>
      </c>
      <c r="K977" s="290">
        <v>311000000000</v>
      </c>
      <c r="L977" s="221" t="s">
        <v>621</v>
      </c>
      <c r="M977" s="221">
        <v>0</v>
      </c>
      <c r="N977" s="221">
        <v>0</v>
      </c>
      <c r="O977" s="221" t="s">
        <v>624</v>
      </c>
      <c r="P977" s="221" t="s">
        <v>626</v>
      </c>
      <c r="Q977" s="221" t="s">
        <v>626</v>
      </c>
      <c r="R977" s="221" t="s">
        <v>1669</v>
      </c>
      <c r="S977" s="221" t="s">
        <v>1672</v>
      </c>
      <c r="T977" s="221">
        <v>0</v>
      </c>
      <c r="U977" s="290">
        <v>293000000</v>
      </c>
      <c r="V977" s="290">
        <v>47700000000000</v>
      </c>
      <c r="W977" s="221">
        <v>57663264</v>
      </c>
      <c r="X977" s="221">
        <v>0</v>
      </c>
      <c r="Y977" s="221" t="s">
        <v>626</v>
      </c>
      <c r="Z977" s="221" t="s">
        <v>626</v>
      </c>
    </row>
    <row r="978" spans="1:26" x14ac:dyDescent="0.25">
      <c r="A978" s="221" t="s">
        <v>2451</v>
      </c>
      <c r="B978" s="221" t="s">
        <v>220</v>
      </c>
      <c r="C978" s="221">
        <v>1022.544</v>
      </c>
      <c r="D978" s="221">
        <v>0</v>
      </c>
      <c r="E978" s="221" t="s">
        <v>620</v>
      </c>
      <c r="F978" s="221">
        <v>-1.63</v>
      </c>
      <c r="G978" s="221">
        <v>0</v>
      </c>
      <c r="H978" s="221">
        <v>0</v>
      </c>
      <c r="I978" s="221">
        <v>0</v>
      </c>
      <c r="J978" s="221">
        <v>0</v>
      </c>
      <c r="K978" s="290">
        <v>322000000000</v>
      </c>
      <c r="L978" s="221" t="s">
        <v>621</v>
      </c>
      <c r="M978" s="221">
        <v>0</v>
      </c>
      <c r="N978" s="221">
        <v>0</v>
      </c>
      <c r="O978" s="221" t="s">
        <v>624</v>
      </c>
      <c r="P978" s="221" t="s">
        <v>626</v>
      </c>
      <c r="Q978" s="221" t="s">
        <v>626</v>
      </c>
      <c r="R978" s="221" t="s">
        <v>1669</v>
      </c>
      <c r="S978" s="221" t="s">
        <v>1675</v>
      </c>
      <c r="T978" s="221">
        <v>0</v>
      </c>
      <c r="U978" s="290">
        <v>310000000</v>
      </c>
      <c r="V978" s="290">
        <v>47700000000000</v>
      </c>
      <c r="W978" s="221">
        <v>57663264</v>
      </c>
      <c r="X978" s="221">
        <v>0</v>
      </c>
      <c r="Y978" s="221" t="s">
        <v>626</v>
      </c>
      <c r="Z978" s="221" t="s">
        <v>626</v>
      </c>
    </row>
    <row r="979" spans="1:26" x14ac:dyDescent="0.25">
      <c r="A979" s="221" t="s">
        <v>2482</v>
      </c>
      <c r="B979" s="221" t="s">
        <v>220</v>
      </c>
      <c r="C979" s="221">
        <v>1019.407</v>
      </c>
      <c r="D979" s="221">
        <v>0</v>
      </c>
      <c r="E979" s="221" t="s">
        <v>620</v>
      </c>
      <c r="F979" s="221">
        <v>0.87</v>
      </c>
      <c r="G979" s="221">
        <v>0</v>
      </c>
      <c r="H979" s="221">
        <v>0</v>
      </c>
      <c r="I979" s="221">
        <v>0</v>
      </c>
      <c r="J979" s="221">
        <v>0</v>
      </c>
      <c r="K979" s="290">
        <v>78900000000</v>
      </c>
      <c r="L979" s="221" t="s">
        <v>621</v>
      </c>
      <c r="M979" s="221">
        <v>0</v>
      </c>
      <c r="N979" s="221">
        <v>0</v>
      </c>
      <c r="O979" s="221" t="s">
        <v>624</v>
      </c>
      <c r="P979" s="221" t="s">
        <v>626</v>
      </c>
      <c r="Q979" s="221" t="s">
        <v>626</v>
      </c>
      <c r="R979" s="221" t="s">
        <v>1669</v>
      </c>
      <c r="S979" s="221" t="s">
        <v>1672</v>
      </c>
      <c r="T979" s="221">
        <v>0</v>
      </c>
      <c r="U979" s="221">
        <v>78053000</v>
      </c>
      <c r="V979" s="290">
        <v>47700000000000</v>
      </c>
      <c r="W979" s="221">
        <v>57663264</v>
      </c>
      <c r="X979" s="221">
        <v>0</v>
      </c>
      <c r="Y979" s="221" t="s">
        <v>626</v>
      </c>
      <c r="Z979" s="221" t="s">
        <v>626</v>
      </c>
    </row>
    <row r="980" spans="1:26" x14ac:dyDescent="0.25">
      <c r="A980" s="221" t="s">
        <v>1156</v>
      </c>
      <c r="B980" s="221" t="s">
        <v>220</v>
      </c>
      <c r="C980" s="221">
        <v>1022.53</v>
      </c>
      <c r="D980" s="221">
        <v>0</v>
      </c>
      <c r="E980" s="221" t="s">
        <v>620</v>
      </c>
      <c r="F980" s="221">
        <v>0.48</v>
      </c>
      <c r="G980" s="221">
        <v>0</v>
      </c>
      <c r="H980" s="221">
        <v>0</v>
      </c>
      <c r="I980" s="221">
        <v>0</v>
      </c>
      <c r="J980" s="221">
        <v>5.45</v>
      </c>
      <c r="K980" s="290">
        <v>85900000000</v>
      </c>
      <c r="L980" s="221" t="s">
        <v>621</v>
      </c>
      <c r="M980" s="221">
        <v>0</v>
      </c>
      <c r="N980" s="221">
        <v>0</v>
      </c>
      <c r="O980" s="221" t="s">
        <v>624</v>
      </c>
      <c r="P980" s="221" t="s">
        <v>626</v>
      </c>
      <c r="Q980" s="221" t="s">
        <v>626</v>
      </c>
      <c r="R980" s="221" t="s">
        <v>1669</v>
      </c>
      <c r="S980" s="221" t="s">
        <v>1663</v>
      </c>
      <c r="T980" s="221">
        <v>0</v>
      </c>
      <c r="U980" s="221">
        <v>84452000</v>
      </c>
      <c r="V980" s="290">
        <v>47700000000000</v>
      </c>
      <c r="W980" s="221">
        <v>57663264</v>
      </c>
      <c r="X980" s="221">
        <v>0</v>
      </c>
      <c r="Y980" s="221" t="s">
        <v>626</v>
      </c>
      <c r="Z980" s="221" t="s">
        <v>626</v>
      </c>
    </row>
    <row r="981" spans="1:26" x14ac:dyDescent="0.25">
      <c r="A981" s="221" t="s">
        <v>2483</v>
      </c>
      <c r="B981" s="221" t="s">
        <v>220</v>
      </c>
      <c r="C981" s="221">
        <v>1023.86</v>
      </c>
      <c r="D981" s="221">
        <v>0</v>
      </c>
      <c r="E981" s="221" t="s">
        <v>620</v>
      </c>
      <c r="F981" s="221">
        <v>-0.28000000000000003</v>
      </c>
      <c r="G981" s="221">
        <v>0</v>
      </c>
      <c r="H981" s="221">
        <v>0</v>
      </c>
      <c r="I981" s="221">
        <v>0</v>
      </c>
      <c r="J981" s="221">
        <v>0</v>
      </c>
      <c r="K981" s="290">
        <v>267000000000</v>
      </c>
      <c r="L981" s="221" t="s">
        <v>621</v>
      </c>
      <c r="M981" s="221">
        <v>0</v>
      </c>
      <c r="N981" s="221">
        <v>0</v>
      </c>
      <c r="O981" s="221" t="s">
        <v>624</v>
      </c>
      <c r="P981" s="221" t="s">
        <v>626</v>
      </c>
      <c r="Q981" s="221" t="s">
        <v>626</v>
      </c>
      <c r="R981" s="221" t="s">
        <v>1669</v>
      </c>
      <c r="S981" s="221" t="s">
        <v>1663</v>
      </c>
      <c r="T981" s="221">
        <v>0</v>
      </c>
      <c r="U981" s="290">
        <v>261000000</v>
      </c>
      <c r="V981" s="290">
        <v>47700000000000</v>
      </c>
      <c r="W981" s="221">
        <v>57663264</v>
      </c>
      <c r="X981" s="221">
        <v>0</v>
      </c>
      <c r="Y981" s="221" t="s">
        <v>626</v>
      </c>
      <c r="Z981" s="221" t="s">
        <v>626</v>
      </c>
    </row>
    <row r="982" spans="1:26" x14ac:dyDescent="0.25">
      <c r="A982" s="221" t="s">
        <v>2578</v>
      </c>
      <c r="B982" s="221" t="s">
        <v>220</v>
      </c>
      <c r="C982" s="221">
        <v>1008.341</v>
      </c>
      <c r="D982" s="221">
        <v>0</v>
      </c>
      <c r="E982" s="221" t="s">
        <v>620</v>
      </c>
      <c r="F982" s="221">
        <v>0.83</v>
      </c>
      <c r="G982" s="221">
        <v>0</v>
      </c>
      <c r="H982" s="221">
        <v>0</v>
      </c>
      <c r="I982" s="221">
        <v>0</v>
      </c>
      <c r="J982" s="221">
        <v>0</v>
      </c>
      <c r="K982" s="290">
        <v>182000000000</v>
      </c>
      <c r="L982" s="221" t="s">
        <v>621</v>
      </c>
      <c r="M982" s="221">
        <v>0</v>
      </c>
      <c r="N982" s="221">
        <v>0</v>
      </c>
      <c r="O982" s="221" t="s">
        <v>624</v>
      </c>
      <c r="P982" s="221" t="s">
        <v>626</v>
      </c>
      <c r="Q982" s="221" t="s">
        <v>626</v>
      </c>
      <c r="R982" s="221" t="s">
        <v>1669</v>
      </c>
      <c r="S982" s="221" t="s">
        <v>1675</v>
      </c>
      <c r="T982" s="221">
        <v>0</v>
      </c>
      <c r="U982" s="290">
        <v>182000000</v>
      </c>
      <c r="V982" s="290">
        <v>47700000000000</v>
      </c>
      <c r="W982" s="221">
        <v>57663264</v>
      </c>
      <c r="X982" s="221">
        <v>0</v>
      </c>
      <c r="Y982" s="221" t="s">
        <v>626</v>
      </c>
      <c r="Z982" s="221" t="s">
        <v>626</v>
      </c>
    </row>
    <row r="983" spans="1:26" x14ac:dyDescent="0.25">
      <c r="A983" s="221" t="s">
        <v>2579</v>
      </c>
      <c r="B983" s="221" t="s">
        <v>220</v>
      </c>
      <c r="C983" s="221">
        <v>1009.234</v>
      </c>
      <c r="D983" s="221">
        <v>0</v>
      </c>
      <c r="E983" s="221" t="s">
        <v>620</v>
      </c>
      <c r="F983" s="221">
        <v>1.02</v>
      </c>
      <c r="G983" s="221">
        <v>0</v>
      </c>
      <c r="H983" s="221">
        <v>0</v>
      </c>
      <c r="I983" s="221">
        <v>0</v>
      </c>
      <c r="J983" s="221">
        <v>0</v>
      </c>
      <c r="K983" s="290">
        <v>106000000000</v>
      </c>
      <c r="L983" s="221" t="s">
        <v>621</v>
      </c>
      <c r="M983" s="221">
        <v>0</v>
      </c>
      <c r="N983" s="221">
        <v>0</v>
      </c>
      <c r="O983" s="221" t="s">
        <v>624</v>
      </c>
      <c r="P983" s="221" t="s">
        <v>626</v>
      </c>
      <c r="Q983" s="221" t="s">
        <v>626</v>
      </c>
      <c r="R983" s="221" t="s">
        <v>1669</v>
      </c>
      <c r="S983" s="221" t="s">
        <v>1672</v>
      </c>
      <c r="T983" s="221">
        <v>0</v>
      </c>
      <c r="U983" s="290">
        <v>106000000</v>
      </c>
      <c r="V983" s="290">
        <v>47700000000000</v>
      </c>
      <c r="W983" s="221">
        <v>57663264</v>
      </c>
      <c r="X983" s="221">
        <v>0</v>
      </c>
      <c r="Y983" s="221" t="s">
        <v>626</v>
      </c>
      <c r="Z983" s="221" t="s">
        <v>626</v>
      </c>
    </row>
    <row r="984" spans="1:26" x14ac:dyDescent="0.25">
      <c r="A984" s="221" t="s">
        <v>2542</v>
      </c>
      <c r="B984" s="221" t="s">
        <v>220</v>
      </c>
      <c r="C984" s="221">
        <v>1019.58</v>
      </c>
      <c r="D984" s="221">
        <v>0</v>
      </c>
      <c r="E984" s="221" t="s">
        <v>620</v>
      </c>
      <c r="F984" s="221">
        <v>0.83</v>
      </c>
      <c r="G984" s="221">
        <v>0</v>
      </c>
      <c r="H984" s="221">
        <v>0</v>
      </c>
      <c r="I984" s="221">
        <v>0</v>
      </c>
      <c r="J984" s="221">
        <v>0</v>
      </c>
      <c r="K984" s="290">
        <v>161000000000</v>
      </c>
      <c r="L984" s="221" t="s">
        <v>621</v>
      </c>
      <c r="M984" s="221">
        <v>0</v>
      </c>
      <c r="N984" s="221">
        <v>0</v>
      </c>
      <c r="O984" s="221" t="s">
        <v>624</v>
      </c>
      <c r="P984" s="221" t="s">
        <v>626</v>
      </c>
      <c r="Q984" s="221" t="s">
        <v>626</v>
      </c>
      <c r="R984" s="221" t="s">
        <v>1669</v>
      </c>
      <c r="S984" s="221" t="s">
        <v>2089</v>
      </c>
      <c r="T984" s="221">
        <v>0</v>
      </c>
      <c r="U984" s="290">
        <v>159000000</v>
      </c>
      <c r="V984" s="290">
        <v>47700000000000</v>
      </c>
      <c r="W984" s="221">
        <v>57663264</v>
      </c>
      <c r="X984" s="221">
        <v>0</v>
      </c>
      <c r="Y984" s="221" t="s">
        <v>626</v>
      </c>
      <c r="Z984" s="221" t="s">
        <v>626</v>
      </c>
    </row>
    <row r="985" spans="1:26" x14ac:dyDescent="0.25">
      <c r="A985" s="221" t="s">
        <v>2452</v>
      </c>
      <c r="B985" s="221" t="s">
        <v>220</v>
      </c>
      <c r="C985" s="221">
        <v>1008.81</v>
      </c>
      <c r="D985" s="221">
        <v>0</v>
      </c>
      <c r="E985" s="221" t="s">
        <v>620</v>
      </c>
      <c r="F985" s="221">
        <v>1.01</v>
      </c>
      <c r="G985" s="221">
        <v>0</v>
      </c>
      <c r="H985" s="221">
        <v>0</v>
      </c>
      <c r="I985" s="221">
        <v>0</v>
      </c>
      <c r="J985" s="221">
        <v>0</v>
      </c>
      <c r="K985" s="290">
        <v>168000000000</v>
      </c>
      <c r="L985" s="221" t="s">
        <v>621</v>
      </c>
      <c r="M985" s="221">
        <v>0</v>
      </c>
      <c r="N985" s="221">
        <v>0</v>
      </c>
      <c r="O985" s="221" t="s">
        <v>624</v>
      </c>
      <c r="P985" s="221" t="s">
        <v>626</v>
      </c>
      <c r="Q985" s="221" t="s">
        <v>626</v>
      </c>
      <c r="R985" s="221" t="s">
        <v>1669</v>
      </c>
      <c r="S985" s="221" t="s">
        <v>2089</v>
      </c>
      <c r="T985" s="221">
        <v>0</v>
      </c>
      <c r="U985" s="290">
        <v>165000000</v>
      </c>
      <c r="V985" s="290">
        <v>47700000000000</v>
      </c>
      <c r="W985" s="221">
        <v>57663264</v>
      </c>
      <c r="X985" s="221">
        <v>0</v>
      </c>
      <c r="Y985" s="221" t="s">
        <v>626</v>
      </c>
      <c r="Z985" s="221" t="s">
        <v>626</v>
      </c>
    </row>
    <row r="986" spans="1:26" x14ac:dyDescent="0.25">
      <c r="A986" s="221" t="s">
        <v>1157</v>
      </c>
      <c r="B986" s="221" t="s">
        <v>220</v>
      </c>
      <c r="C986" s="221">
        <v>1021.67</v>
      </c>
      <c r="D986" s="221">
        <v>0</v>
      </c>
      <c r="E986" s="221" t="s">
        <v>620</v>
      </c>
      <c r="F986" s="221">
        <v>0.47</v>
      </c>
      <c r="G986" s="221">
        <v>0</v>
      </c>
      <c r="H986" s="221">
        <v>0</v>
      </c>
      <c r="I986" s="221">
        <v>0</v>
      </c>
      <c r="J986" s="221">
        <v>8.64</v>
      </c>
      <c r="K986" s="290">
        <v>45400000000</v>
      </c>
      <c r="L986" s="221" t="s">
        <v>621</v>
      </c>
      <c r="M986" s="221">
        <v>0</v>
      </c>
      <c r="N986" s="221">
        <v>0</v>
      </c>
      <c r="O986" s="221" t="s">
        <v>624</v>
      </c>
      <c r="P986" s="221" t="s">
        <v>626</v>
      </c>
      <c r="Q986" s="221" t="s">
        <v>626</v>
      </c>
      <c r="R986" s="221" t="s">
        <v>1669</v>
      </c>
      <c r="S986" s="221" t="s">
        <v>1663</v>
      </c>
      <c r="T986" s="221">
        <v>0</v>
      </c>
      <c r="U986" s="221">
        <v>44610000</v>
      </c>
      <c r="V986" s="290">
        <v>47700000000000</v>
      </c>
      <c r="W986" s="221">
        <v>57663264</v>
      </c>
      <c r="X986" s="221">
        <v>0</v>
      </c>
      <c r="Y986" s="221" t="s">
        <v>626</v>
      </c>
      <c r="Z986" s="221" t="s">
        <v>626</v>
      </c>
    </row>
    <row r="987" spans="1:26" x14ac:dyDescent="0.25">
      <c r="A987" s="221" t="s">
        <v>1158</v>
      </c>
      <c r="B987" s="221" t="s">
        <v>220</v>
      </c>
      <c r="C987" s="221">
        <v>1194.99</v>
      </c>
      <c r="D987" s="221">
        <v>0</v>
      </c>
      <c r="E987" s="221" t="s">
        <v>620</v>
      </c>
      <c r="F987" s="221">
        <v>1.69</v>
      </c>
      <c r="G987" s="221">
        <v>0</v>
      </c>
      <c r="H987" s="221">
        <v>0</v>
      </c>
      <c r="I987" s="221">
        <v>0</v>
      </c>
      <c r="J987" s="221">
        <v>11.05</v>
      </c>
      <c r="K987" s="290">
        <v>58300000000</v>
      </c>
      <c r="L987" s="221" t="s">
        <v>621</v>
      </c>
      <c r="M987" s="221">
        <v>0</v>
      </c>
      <c r="N987" s="221">
        <v>0</v>
      </c>
      <c r="O987" s="221" t="s">
        <v>624</v>
      </c>
      <c r="P987" s="221" t="s">
        <v>626</v>
      </c>
      <c r="Q987" s="221" t="s">
        <v>626</v>
      </c>
      <c r="R987" s="221" t="s">
        <v>1669</v>
      </c>
      <c r="S987" s="221" t="s">
        <v>1663</v>
      </c>
      <c r="T987" s="221">
        <v>0</v>
      </c>
      <c r="U987" s="221">
        <v>49602885</v>
      </c>
      <c r="V987" s="290">
        <v>47700000000000</v>
      </c>
      <c r="W987" s="221">
        <v>57663264</v>
      </c>
      <c r="X987" s="221">
        <v>0</v>
      </c>
      <c r="Y987" s="221" t="s">
        <v>626</v>
      </c>
      <c r="Z987" s="221" t="s">
        <v>626</v>
      </c>
    </row>
    <row r="988" spans="1:26" x14ac:dyDescent="0.25">
      <c r="A988" s="221" t="s">
        <v>1159</v>
      </c>
      <c r="B988" s="221" t="s">
        <v>220</v>
      </c>
      <c r="C988" s="221">
        <v>1050.45</v>
      </c>
      <c r="D988" s="221">
        <v>0</v>
      </c>
      <c r="E988" s="221" t="s">
        <v>620</v>
      </c>
      <c r="F988" s="221">
        <v>0.59</v>
      </c>
      <c r="G988" s="221">
        <v>0</v>
      </c>
      <c r="H988" s="221">
        <v>0</v>
      </c>
      <c r="I988" s="221">
        <v>0</v>
      </c>
      <c r="J988" s="221">
        <v>8.67</v>
      </c>
      <c r="K988" s="290">
        <v>62700000000</v>
      </c>
      <c r="L988" s="221" t="s">
        <v>621</v>
      </c>
      <c r="M988" s="221">
        <v>0</v>
      </c>
      <c r="N988" s="221">
        <v>0</v>
      </c>
      <c r="O988" s="221" t="s">
        <v>624</v>
      </c>
      <c r="P988" s="221" t="s">
        <v>626</v>
      </c>
      <c r="Q988" s="221" t="s">
        <v>626</v>
      </c>
      <c r="R988" s="221" t="s">
        <v>1669</v>
      </c>
      <c r="S988" s="221" t="s">
        <v>1663</v>
      </c>
      <c r="T988" s="221">
        <v>0</v>
      </c>
      <c r="U988" s="221">
        <v>60017000</v>
      </c>
      <c r="V988" s="290">
        <v>47700000000000</v>
      </c>
      <c r="W988" s="221">
        <v>57663264</v>
      </c>
      <c r="X988" s="221">
        <v>0</v>
      </c>
      <c r="Y988" s="221" t="s">
        <v>626</v>
      </c>
      <c r="Z988" s="221" t="s">
        <v>626</v>
      </c>
    </row>
    <row r="989" spans="1:26" x14ac:dyDescent="0.25">
      <c r="A989" s="221" t="s">
        <v>1091</v>
      </c>
      <c r="B989" s="221" t="s">
        <v>220</v>
      </c>
      <c r="C989" s="221">
        <v>1037.8630000000001</v>
      </c>
      <c r="D989" s="221">
        <v>0</v>
      </c>
      <c r="E989" s="221" t="s">
        <v>620</v>
      </c>
      <c r="F989" s="221">
        <v>0.47</v>
      </c>
      <c r="G989" s="221">
        <v>0</v>
      </c>
      <c r="H989" s="221">
        <v>0</v>
      </c>
      <c r="I989" s="221">
        <v>0</v>
      </c>
      <c r="J989" s="221">
        <v>8.2200000000000006</v>
      </c>
      <c r="K989" s="290">
        <v>142000000000</v>
      </c>
      <c r="L989" s="221" t="s">
        <v>621</v>
      </c>
      <c r="M989" s="221">
        <v>0</v>
      </c>
      <c r="N989" s="221">
        <v>0</v>
      </c>
      <c r="O989" s="221" t="s">
        <v>624</v>
      </c>
      <c r="P989" s="221" t="s">
        <v>626</v>
      </c>
      <c r="Q989" s="221" t="s">
        <v>626</v>
      </c>
      <c r="R989" s="221" t="s">
        <v>1669</v>
      </c>
      <c r="S989" s="221" t="s">
        <v>1672</v>
      </c>
      <c r="T989" s="221">
        <v>0</v>
      </c>
      <c r="U989" s="290">
        <v>137000000</v>
      </c>
      <c r="V989" s="290">
        <v>47700000000000</v>
      </c>
      <c r="W989" s="221">
        <v>57663264</v>
      </c>
      <c r="X989" s="221">
        <v>0</v>
      </c>
      <c r="Y989" s="221" t="s">
        <v>626</v>
      </c>
      <c r="Z989" s="221" t="s">
        <v>626</v>
      </c>
    </row>
    <row r="990" spans="1:26" x14ac:dyDescent="0.25">
      <c r="A990" s="221" t="s">
        <v>1160</v>
      </c>
      <c r="B990" s="221" t="s">
        <v>220</v>
      </c>
      <c r="C990" s="221">
        <v>1025.22</v>
      </c>
      <c r="D990" s="221">
        <v>0</v>
      </c>
      <c r="E990" s="221" t="s">
        <v>620</v>
      </c>
      <c r="F990" s="221">
        <v>0.8</v>
      </c>
      <c r="G990" s="221">
        <v>0</v>
      </c>
      <c r="H990" s="221">
        <v>0</v>
      </c>
      <c r="I990" s="221">
        <v>0</v>
      </c>
      <c r="J990" s="221">
        <v>11.28</v>
      </c>
      <c r="K990" s="290">
        <v>82800000000</v>
      </c>
      <c r="L990" s="221" t="s">
        <v>621</v>
      </c>
      <c r="M990" s="221">
        <v>0</v>
      </c>
      <c r="N990" s="221">
        <v>0</v>
      </c>
      <c r="O990" s="221" t="s">
        <v>624</v>
      </c>
      <c r="P990" s="221" t="s">
        <v>626</v>
      </c>
      <c r="Q990" s="221" t="s">
        <v>626</v>
      </c>
      <c r="R990" s="221" t="s">
        <v>1669</v>
      </c>
      <c r="S990" s="221" t="s">
        <v>1663</v>
      </c>
      <c r="T990" s="221">
        <v>0</v>
      </c>
      <c r="U990" s="221">
        <v>81400000</v>
      </c>
      <c r="V990" s="290">
        <v>47700000000000</v>
      </c>
      <c r="W990" s="221">
        <v>57663264</v>
      </c>
      <c r="X990" s="221">
        <v>0</v>
      </c>
      <c r="Y990" s="221" t="s">
        <v>626</v>
      </c>
      <c r="Z990" s="221" t="s">
        <v>626</v>
      </c>
    </row>
    <row r="991" spans="1:26" x14ac:dyDescent="0.25">
      <c r="A991" s="221" t="s">
        <v>1270</v>
      </c>
      <c r="B991" s="221" t="s">
        <v>220</v>
      </c>
      <c r="C991" s="221">
        <v>1001.702</v>
      </c>
      <c r="D991" s="221">
        <v>0</v>
      </c>
      <c r="E991" s="221" t="s">
        <v>620</v>
      </c>
      <c r="F991" s="221">
        <v>0.28999999999999998</v>
      </c>
      <c r="G991" s="221">
        <v>0</v>
      </c>
      <c r="H991" s="221">
        <v>0</v>
      </c>
      <c r="I991" s="221">
        <v>0</v>
      </c>
      <c r="J991" s="221">
        <v>7.16</v>
      </c>
      <c r="K991" s="290">
        <v>49300000000</v>
      </c>
      <c r="L991" s="221" t="s">
        <v>621</v>
      </c>
      <c r="M991" s="221">
        <v>0</v>
      </c>
      <c r="N991" s="221">
        <v>0</v>
      </c>
      <c r="O991" s="221" t="s">
        <v>624</v>
      </c>
      <c r="P991" s="221" t="s">
        <v>626</v>
      </c>
      <c r="Q991" s="221" t="s">
        <v>626</v>
      </c>
      <c r="R991" s="221" t="s">
        <v>1669</v>
      </c>
      <c r="S991" s="221" t="s">
        <v>1672</v>
      </c>
      <c r="T991" s="221">
        <v>0</v>
      </c>
      <c r="U991" s="221">
        <v>48350000</v>
      </c>
      <c r="V991" s="290">
        <v>47700000000000</v>
      </c>
      <c r="W991" s="221">
        <v>57663264</v>
      </c>
      <c r="X991" s="221">
        <v>0</v>
      </c>
      <c r="Y991" s="221" t="s">
        <v>626</v>
      </c>
      <c r="Z991" s="221" t="s">
        <v>626</v>
      </c>
    </row>
    <row r="992" spans="1:26" x14ac:dyDescent="0.25">
      <c r="A992" s="221" t="s">
        <v>1202</v>
      </c>
      <c r="B992" s="221" t="s">
        <v>220</v>
      </c>
      <c r="C992" s="221">
        <v>1028.049</v>
      </c>
      <c r="D992" s="221">
        <v>0</v>
      </c>
      <c r="E992" s="221" t="s">
        <v>620</v>
      </c>
      <c r="F992" s="221">
        <v>-0.47</v>
      </c>
      <c r="G992" s="221">
        <v>0</v>
      </c>
      <c r="H992" s="221">
        <v>0</v>
      </c>
      <c r="I992" s="221">
        <v>0</v>
      </c>
      <c r="J992" s="221">
        <v>10.61</v>
      </c>
      <c r="K992" s="290">
        <v>50600000000</v>
      </c>
      <c r="L992" s="221" t="s">
        <v>621</v>
      </c>
      <c r="M992" s="221">
        <v>0</v>
      </c>
      <c r="N992" s="221">
        <v>0</v>
      </c>
      <c r="O992" s="221" t="s">
        <v>624</v>
      </c>
      <c r="P992" s="221" t="s">
        <v>626</v>
      </c>
      <c r="Q992" s="221" t="s">
        <v>626</v>
      </c>
      <c r="R992" s="221" t="s">
        <v>1669</v>
      </c>
      <c r="S992" s="221" t="s">
        <v>1672</v>
      </c>
      <c r="T992" s="221">
        <v>0</v>
      </c>
      <c r="U992" s="221">
        <v>48050000</v>
      </c>
      <c r="V992" s="290">
        <v>47700000000000</v>
      </c>
      <c r="W992" s="221">
        <v>57663264</v>
      </c>
      <c r="X992" s="221">
        <v>0</v>
      </c>
      <c r="Y992" s="221" t="s">
        <v>626</v>
      </c>
      <c r="Z992" s="221" t="s">
        <v>626</v>
      </c>
    </row>
    <row r="993" spans="1:26" x14ac:dyDescent="0.25">
      <c r="A993" s="221" t="s">
        <v>1203</v>
      </c>
      <c r="B993" s="221" t="s">
        <v>220</v>
      </c>
      <c r="C993" s="221">
        <v>1072.326</v>
      </c>
      <c r="D993" s="221">
        <v>0</v>
      </c>
      <c r="E993" s="221" t="s">
        <v>620</v>
      </c>
      <c r="F993" s="221">
        <v>-1.25</v>
      </c>
      <c r="G993" s="221">
        <v>0</v>
      </c>
      <c r="H993" s="221">
        <v>0</v>
      </c>
      <c r="I993" s="221">
        <v>0</v>
      </c>
      <c r="J993" s="221">
        <v>10.76</v>
      </c>
      <c r="K993" s="290">
        <v>109000000000</v>
      </c>
      <c r="L993" s="221" t="s">
        <v>621</v>
      </c>
      <c r="M993" s="221">
        <v>0</v>
      </c>
      <c r="N993" s="221">
        <v>0</v>
      </c>
      <c r="O993" s="221" t="s">
        <v>624</v>
      </c>
      <c r="P993" s="221" t="s">
        <v>626</v>
      </c>
      <c r="Q993" s="221" t="s">
        <v>626</v>
      </c>
      <c r="R993" s="221" t="s">
        <v>1669</v>
      </c>
      <c r="S993" s="221" t="s">
        <v>1672</v>
      </c>
      <c r="T993" s="221">
        <v>0</v>
      </c>
      <c r="U993" s="290">
        <v>100000000</v>
      </c>
      <c r="V993" s="290">
        <v>47700000000000</v>
      </c>
      <c r="W993" s="221">
        <v>57663264</v>
      </c>
      <c r="X993" s="221">
        <v>0</v>
      </c>
      <c r="Y993" s="221" t="s">
        <v>626</v>
      </c>
      <c r="Z993" s="221" t="s">
        <v>626</v>
      </c>
    </row>
    <row r="994" spans="1:26" x14ac:dyDescent="0.25">
      <c r="A994" s="221" t="s">
        <v>1204</v>
      </c>
      <c r="B994" s="221" t="s">
        <v>220</v>
      </c>
      <c r="C994" s="221">
        <v>1003.158</v>
      </c>
      <c r="D994" s="221">
        <v>0</v>
      </c>
      <c r="E994" s="221" t="s">
        <v>620</v>
      </c>
      <c r="F994" s="221">
        <v>0.15</v>
      </c>
      <c r="G994" s="221">
        <v>0</v>
      </c>
      <c r="H994" s="221">
        <v>0</v>
      </c>
      <c r="I994" s="221">
        <v>0</v>
      </c>
      <c r="J994" s="221">
        <v>5.42</v>
      </c>
      <c r="K994" s="290">
        <v>111000000000</v>
      </c>
      <c r="L994" s="221" t="s">
        <v>621</v>
      </c>
      <c r="M994" s="221">
        <v>0</v>
      </c>
      <c r="N994" s="221">
        <v>0</v>
      </c>
      <c r="O994" s="221" t="s">
        <v>624</v>
      </c>
      <c r="P994" s="221" t="s">
        <v>626</v>
      </c>
      <c r="Q994" s="221" t="s">
        <v>626</v>
      </c>
      <c r="R994" s="221" t="s">
        <v>1669</v>
      </c>
      <c r="S994" s="221" t="s">
        <v>1672</v>
      </c>
      <c r="T994" s="221">
        <v>0</v>
      </c>
      <c r="U994" s="290">
        <v>111000000</v>
      </c>
      <c r="V994" s="290">
        <v>47700000000000</v>
      </c>
      <c r="W994" s="221">
        <v>57663264</v>
      </c>
      <c r="X994" s="221">
        <v>0</v>
      </c>
      <c r="Y994" s="221" t="s">
        <v>626</v>
      </c>
      <c r="Z994" s="221" t="s">
        <v>626</v>
      </c>
    </row>
    <row r="995" spans="1:26" x14ac:dyDescent="0.25">
      <c r="A995" s="221" t="s">
        <v>1408</v>
      </c>
      <c r="B995" s="221" t="s">
        <v>220</v>
      </c>
      <c r="C995" s="221">
        <v>1047.29</v>
      </c>
      <c r="D995" s="221">
        <v>0</v>
      </c>
      <c r="E995" s="221" t="s">
        <v>620</v>
      </c>
      <c r="F995" s="221">
        <v>0.11</v>
      </c>
      <c r="G995" s="221">
        <v>0</v>
      </c>
      <c r="H995" s="221">
        <v>0</v>
      </c>
      <c r="I995" s="221">
        <v>0</v>
      </c>
      <c r="J995" s="221">
        <v>8.17</v>
      </c>
      <c r="K995" s="290">
        <v>52600000000</v>
      </c>
      <c r="L995" s="221" t="s">
        <v>621</v>
      </c>
      <c r="M995" s="221">
        <v>0</v>
      </c>
      <c r="N995" s="221">
        <v>0</v>
      </c>
      <c r="O995" s="221" t="s">
        <v>624</v>
      </c>
      <c r="P995" s="221" t="s">
        <v>626</v>
      </c>
      <c r="Q995" s="221" t="s">
        <v>626</v>
      </c>
      <c r="R995" s="221" t="s">
        <v>1669</v>
      </c>
      <c r="S995" s="221" t="s">
        <v>1663</v>
      </c>
      <c r="T995" s="221">
        <v>0</v>
      </c>
      <c r="U995" s="221">
        <v>50235000</v>
      </c>
      <c r="V995" s="290">
        <v>47700000000000</v>
      </c>
      <c r="W995" s="221">
        <v>57663264</v>
      </c>
      <c r="X995" s="221">
        <v>0</v>
      </c>
      <c r="Y995" s="221" t="s">
        <v>626</v>
      </c>
      <c r="Z995" s="221" t="s">
        <v>626</v>
      </c>
    </row>
    <row r="996" spans="1:26" x14ac:dyDescent="0.25">
      <c r="A996" s="221" t="s">
        <v>1864</v>
      </c>
      <c r="B996" s="221" t="s">
        <v>220</v>
      </c>
      <c r="C996" s="221">
        <v>1058.82</v>
      </c>
      <c r="D996" s="221">
        <v>0</v>
      </c>
      <c r="E996" s="221" t="s">
        <v>620</v>
      </c>
      <c r="F996" s="221">
        <v>0.91</v>
      </c>
      <c r="G996" s="221">
        <v>0</v>
      </c>
      <c r="H996" s="221">
        <v>0</v>
      </c>
      <c r="I996" s="221">
        <v>0</v>
      </c>
      <c r="J996" s="221">
        <v>9.66</v>
      </c>
      <c r="K996" s="290">
        <v>63000000000</v>
      </c>
      <c r="L996" s="221" t="s">
        <v>621</v>
      </c>
      <c r="M996" s="221">
        <v>0</v>
      </c>
      <c r="N996" s="221">
        <v>0</v>
      </c>
      <c r="O996" s="221" t="s">
        <v>618</v>
      </c>
      <c r="P996" s="221" t="s">
        <v>626</v>
      </c>
      <c r="Q996" s="221" t="s">
        <v>626</v>
      </c>
      <c r="R996" s="221" t="s">
        <v>1669</v>
      </c>
      <c r="S996" s="221" t="s">
        <v>1663</v>
      </c>
      <c r="T996" s="221">
        <v>0</v>
      </c>
      <c r="U996" s="221">
        <v>60010000</v>
      </c>
      <c r="V996" s="290">
        <v>47700000000000</v>
      </c>
      <c r="W996" s="221">
        <v>57663264</v>
      </c>
      <c r="X996" s="221">
        <v>0</v>
      </c>
      <c r="Y996" s="221" t="s">
        <v>626</v>
      </c>
      <c r="Z996" s="221" t="s">
        <v>626</v>
      </c>
    </row>
    <row r="997" spans="1:26" x14ac:dyDescent="0.25">
      <c r="A997" s="221" t="s">
        <v>1969</v>
      </c>
      <c r="B997" s="221" t="s">
        <v>220</v>
      </c>
      <c r="C997" s="221">
        <v>1044.07</v>
      </c>
      <c r="D997" s="221">
        <v>0</v>
      </c>
      <c r="E997" s="221" t="s">
        <v>620</v>
      </c>
      <c r="F997" s="221">
        <v>0.41</v>
      </c>
      <c r="G997" s="221">
        <v>0</v>
      </c>
      <c r="H997" s="221">
        <v>0</v>
      </c>
      <c r="I997" s="221">
        <v>0</v>
      </c>
      <c r="J997" s="221">
        <v>7.62</v>
      </c>
      <c r="K997" s="290">
        <v>79600000000</v>
      </c>
      <c r="L997" s="221" t="s">
        <v>621</v>
      </c>
      <c r="M997" s="221">
        <v>0</v>
      </c>
      <c r="N997" s="221">
        <v>0</v>
      </c>
      <c r="O997" s="221" t="s">
        <v>618</v>
      </c>
      <c r="P997" s="221" t="s">
        <v>626</v>
      </c>
      <c r="Q997" s="221" t="s">
        <v>626</v>
      </c>
      <c r="R997" s="221" t="s">
        <v>1669</v>
      </c>
      <c r="S997" s="221" t="s">
        <v>1663</v>
      </c>
      <c r="T997" s="221">
        <v>0</v>
      </c>
      <c r="U997" s="221">
        <v>75200000</v>
      </c>
      <c r="V997" s="290">
        <v>47700000000000</v>
      </c>
      <c r="W997" s="221">
        <v>57663264</v>
      </c>
      <c r="X997" s="221">
        <v>0</v>
      </c>
      <c r="Y997" s="221" t="s">
        <v>626</v>
      </c>
      <c r="Z997" s="221" t="s">
        <v>626</v>
      </c>
    </row>
    <row r="998" spans="1:26" x14ac:dyDescent="0.25">
      <c r="A998" s="221" t="s">
        <v>2422</v>
      </c>
      <c r="B998" s="221" t="s">
        <v>220</v>
      </c>
      <c r="C998" s="221">
        <v>1027.7729999999999</v>
      </c>
      <c r="D998" s="221">
        <v>0</v>
      </c>
      <c r="E998" s="221" t="s">
        <v>620</v>
      </c>
      <c r="F998" s="221">
        <v>0.61</v>
      </c>
      <c r="G998" s="221">
        <v>0</v>
      </c>
      <c r="H998" s="221">
        <v>0</v>
      </c>
      <c r="I998" s="221">
        <v>0</v>
      </c>
      <c r="J998" s="221">
        <v>0</v>
      </c>
      <c r="K998" s="290">
        <v>672000000000</v>
      </c>
      <c r="L998" s="221" t="s">
        <v>621</v>
      </c>
      <c r="M998" s="221">
        <v>0</v>
      </c>
      <c r="N998" s="221">
        <v>0</v>
      </c>
      <c r="O998" s="221" t="s">
        <v>618</v>
      </c>
      <c r="P998" s="221" t="s">
        <v>626</v>
      </c>
      <c r="Q998" s="221" t="s">
        <v>626</v>
      </c>
      <c r="R998" s="221" t="s">
        <v>1669</v>
      </c>
      <c r="S998" s="221" t="s">
        <v>1671</v>
      </c>
      <c r="T998" s="221">
        <v>0</v>
      </c>
      <c r="U998" s="290">
        <v>658000000</v>
      </c>
      <c r="V998" s="290">
        <v>47700000000000</v>
      </c>
      <c r="W998" s="221">
        <v>57663264</v>
      </c>
      <c r="X998" s="221">
        <v>0</v>
      </c>
      <c r="Y998" s="221" t="s">
        <v>626</v>
      </c>
      <c r="Z998" s="221" t="s">
        <v>626</v>
      </c>
    </row>
    <row r="999" spans="1:26" x14ac:dyDescent="0.25">
      <c r="A999" s="221" t="s">
        <v>2659</v>
      </c>
      <c r="B999" s="221" t="s">
        <v>220</v>
      </c>
      <c r="C999" s="221">
        <v>1004.783</v>
      </c>
      <c r="D999" s="221">
        <v>0</v>
      </c>
      <c r="E999" s="221" t="s">
        <v>620</v>
      </c>
      <c r="F999" s="221">
        <v>0</v>
      </c>
      <c r="G999" s="221">
        <v>0</v>
      </c>
      <c r="H999" s="221">
        <v>0</v>
      </c>
      <c r="I999" s="221">
        <v>0</v>
      </c>
      <c r="J999" s="221">
        <v>0</v>
      </c>
      <c r="K999" s="221">
        <v>0</v>
      </c>
      <c r="L999" s="221" t="s">
        <v>621</v>
      </c>
      <c r="M999" s="221">
        <v>0</v>
      </c>
      <c r="N999" s="221">
        <v>0</v>
      </c>
      <c r="O999" s="221" t="s">
        <v>618</v>
      </c>
      <c r="P999" s="221" t="s">
        <v>626</v>
      </c>
      <c r="Q999" s="221" t="s">
        <v>626</v>
      </c>
      <c r="R999" s="221" t="s">
        <v>1669</v>
      </c>
      <c r="S999" s="221" t="s">
        <v>1671</v>
      </c>
      <c r="T999" s="221">
        <v>0</v>
      </c>
      <c r="U999" s="221">
        <v>0</v>
      </c>
      <c r="V999" s="290">
        <v>47700000000000</v>
      </c>
      <c r="W999" s="221">
        <v>57663264</v>
      </c>
      <c r="X999" s="221">
        <v>0</v>
      </c>
      <c r="Y999" s="221" t="s">
        <v>626</v>
      </c>
      <c r="Z999" s="221" t="s">
        <v>626</v>
      </c>
    </row>
    <row r="1000" spans="1:26" x14ac:dyDescent="0.25">
      <c r="A1000" s="221" t="s">
        <v>840</v>
      </c>
      <c r="B1000" s="221" t="s">
        <v>1040</v>
      </c>
      <c r="C1000" s="221">
        <v>2470.42</v>
      </c>
      <c r="D1000" s="221">
        <v>-0.96250000000000002</v>
      </c>
      <c r="E1000" s="221" t="s">
        <v>620</v>
      </c>
      <c r="F1000" s="221">
        <v>1.6415999999999999</v>
      </c>
      <c r="G1000" s="221">
        <v>8.3727</v>
      </c>
      <c r="H1000" s="221">
        <v>-3.7766000000000002</v>
      </c>
      <c r="I1000" s="221">
        <v>-9.0373000000000001</v>
      </c>
      <c r="J1000" s="221">
        <v>-9.1727000000000007</v>
      </c>
      <c r="K1000" s="290">
        <v>692000000000</v>
      </c>
      <c r="L1000" s="221" t="s">
        <v>621</v>
      </c>
      <c r="M1000" s="221">
        <v>-10.6991</v>
      </c>
      <c r="N1000" s="221">
        <v>11.2857</v>
      </c>
      <c r="O1000" s="221" t="s">
        <v>624</v>
      </c>
      <c r="P1000" s="221" t="s">
        <v>635</v>
      </c>
      <c r="Q1000" s="221" t="s">
        <v>630</v>
      </c>
      <c r="R1000" s="221" t="s">
        <v>1665</v>
      </c>
      <c r="S1000" s="221" t="s">
        <v>2089</v>
      </c>
      <c r="T1000" s="221">
        <v>1.6415999999999999</v>
      </c>
      <c r="U1000" s="290">
        <v>285000000</v>
      </c>
      <c r="V1000" s="290">
        <v>27300000000000</v>
      </c>
      <c r="W1000" s="290">
        <v>443000000</v>
      </c>
      <c r="X1000" s="221">
        <v>-0.39629999999999999</v>
      </c>
      <c r="Y1000" s="221" t="s">
        <v>630</v>
      </c>
      <c r="Z1000" s="221" t="s">
        <v>630</v>
      </c>
    </row>
    <row r="1001" spans="1:26" x14ac:dyDescent="0.25">
      <c r="A1001" s="221" t="s">
        <v>1615</v>
      </c>
      <c r="B1001" s="221" t="s">
        <v>1040</v>
      </c>
      <c r="C1001" s="221">
        <v>762.84</v>
      </c>
      <c r="D1001" s="221">
        <v>-2.4314</v>
      </c>
      <c r="E1001" s="221" t="s">
        <v>620</v>
      </c>
      <c r="F1001" s="221">
        <v>3.5989</v>
      </c>
      <c r="G1001" s="221">
        <v>18.4755</v>
      </c>
      <c r="H1001" s="221">
        <v>-2.5436000000000001</v>
      </c>
      <c r="I1001" s="221">
        <v>-16.312100000000001</v>
      </c>
      <c r="J1001" s="221">
        <v>-16.347899999999999</v>
      </c>
      <c r="K1001" s="290">
        <v>746000000000</v>
      </c>
      <c r="L1001" s="221" t="s">
        <v>621</v>
      </c>
      <c r="M1001" s="221">
        <v>0</v>
      </c>
      <c r="N1001" s="221">
        <v>0</v>
      </c>
      <c r="O1001" s="221" t="s">
        <v>624</v>
      </c>
      <c r="P1001" s="221" t="s">
        <v>630</v>
      </c>
      <c r="Q1001" s="221" t="s">
        <v>630</v>
      </c>
      <c r="R1001" s="221" t="s">
        <v>1667</v>
      </c>
      <c r="S1001" s="221" t="s">
        <v>1666</v>
      </c>
      <c r="T1001" s="221">
        <v>3.5989</v>
      </c>
      <c r="U1001" s="290">
        <v>1010000000</v>
      </c>
      <c r="V1001" s="290">
        <v>27300000000000</v>
      </c>
      <c r="W1001" s="290">
        <v>443000000</v>
      </c>
      <c r="X1001" s="221">
        <v>-1.0481</v>
      </c>
      <c r="Y1001" s="221" t="s">
        <v>626</v>
      </c>
      <c r="Z1001" s="221" t="s">
        <v>626</v>
      </c>
    </row>
    <row r="1002" spans="1:26" x14ac:dyDescent="0.25">
      <c r="A1002" s="221" t="s">
        <v>105</v>
      </c>
      <c r="B1002" s="221" t="s">
        <v>1040</v>
      </c>
      <c r="C1002" s="221">
        <v>1543.19</v>
      </c>
      <c r="D1002" s="221">
        <v>3.44E-2</v>
      </c>
      <c r="E1002" s="221" t="s">
        <v>620</v>
      </c>
      <c r="F1002" s="221">
        <v>0.42949999999999999</v>
      </c>
      <c r="G1002" s="221">
        <v>1.3615999999999999</v>
      </c>
      <c r="H1002" s="221">
        <v>2.5478000000000001</v>
      </c>
      <c r="I1002" s="221">
        <v>3.5649000000000002</v>
      </c>
      <c r="J1002" s="221">
        <v>5.6111000000000004</v>
      </c>
      <c r="K1002" s="290">
        <v>3220000000000</v>
      </c>
      <c r="L1002" s="221" t="s">
        <v>621</v>
      </c>
      <c r="M1002" s="221">
        <v>17.0183</v>
      </c>
      <c r="N1002" s="221">
        <v>31.430399999999999</v>
      </c>
      <c r="O1002" s="221" t="s">
        <v>624</v>
      </c>
      <c r="P1002" s="221" t="s">
        <v>627</v>
      </c>
      <c r="Q1002" s="221" t="s">
        <v>632</v>
      </c>
      <c r="R1002" s="221" t="s">
        <v>1668</v>
      </c>
      <c r="S1002" s="221" t="s">
        <v>1666</v>
      </c>
      <c r="T1002" s="221">
        <v>0.42949999999999999</v>
      </c>
      <c r="U1002" s="290">
        <v>2090000000</v>
      </c>
      <c r="V1002" s="290">
        <v>27300000000000</v>
      </c>
      <c r="W1002" s="290">
        <v>443000000</v>
      </c>
      <c r="X1002" s="221">
        <v>0.10440000000000001</v>
      </c>
      <c r="Y1002" s="221" t="s">
        <v>627</v>
      </c>
      <c r="Z1002" s="221" t="s">
        <v>627</v>
      </c>
    </row>
    <row r="1003" spans="1:26" x14ac:dyDescent="0.25">
      <c r="A1003" s="221" t="s">
        <v>1809</v>
      </c>
      <c r="B1003" s="221" t="s">
        <v>1040</v>
      </c>
      <c r="C1003" s="221">
        <v>1113.8599999999999</v>
      </c>
      <c r="D1003" s="221">
        <v>4.7600000000000003E-2</v>
      </c>
      <c r="E1003" s="221" t="s">
        <v>620</v>
      </c>
      <c r="F1003" s="221">
        <v>0.50890000000000002</v>
      </c>
      <c r="G1003" s="221">
        <v>1.2949999999999999</v>
      </c>
      <c r="H1003" s="221">
        <v>2.2856000000000001</v>
      </c>
      <c r="I1003" s="221">
        <v>3.1686000000000001</v>
      </c>
      <c r="J1003" s="221">
        <v>5.1416000000000004</v>
      </c>
      <c r="K1003" s="290">
        <v>42400000000</v>
      </c>
      <c r="L1003" s="221" t="s">
        <v>621</v>
      </c>
      <c r="M1003" s="221">
        <v>0</v>
      </c>
      <c r="N1003" s="221">
        <v>0</v>
      </c>
      <c r="O1003" s="221" t="s">
        <v>618</v>
      </c>
      <c r="P1003" s="221" t="s">
        <v>635</v>
      </c>
      <c r="Q1003" s="221" t="s">
        <v>630</v>
      </c>
      <c r="R1003" s="221" t="s">
        <v>1668</v>
      </c>
      <c r="S1003" s="221" t="s">
        <v>1666</v>
      </c>
      <c r="T1003" s="221">
        <v>0.50890000000000002</v>
      </c>
      <c r="U1003" s="221">
        <v>38246467</v>
      </c>
      <c r="V1003" s="290">
        <v>27300000000000</v>
      </c>
      <c r="W1003" s="290">
        <v>443000000</v>
      </c>
      <c r="X1003" s="221">
        <v>0.1673</v>
      </c>
      <c r="Y1003" s="221" t="s">
        <v>626</v>
      </c>
      <c r="Z1003" s="221" t="s">
        <v>626</v>
      </c>
    </row>
    <row r="1004" spans="1:26" x14ac:dyDescent="0.25">
      <c r="A1004" s="221" t="s">
        <v>2580</v>
      </c>
      <c r="B1004" s="221" t="s">
        <v>1040</v>
      </c>
      <c r="C1004" s="221">
        <v>1008.59</v>
      </c>
      <c r="D1004" s="221">
        <v>6.6500000000000004E-2</v>
      </c>
      <c r="E1004" s="221" t="s">
        <v>620</v>
      </c>
      <c r="F1004" s="221">
        <v>0.62450000000000006</v>
      </c>
      <c r="G1004" s="221">
        <v>0</v>
      </c>
      <c r="H1004" s="221">
        <v>0</v>
      </c>
      <c r="I1004" s="221">
        <v>0</v>
      </c>
      <c r="J1004" s="221">
        <v>0</v>
      </c>
      <c r="K1004" s="290">
        <v>156000000000</v>
      </c>
      <c r="L1004" s="221" t="s">
        <v>621</v>
      </c>
      <c r="M1004" s="221">
        <v>0</v>
      </c>
      <c r="N1004" s="221">
        <v>0</v>
      </c>
      <c r="O1004" s="221" t="s">
        <v>618</v>
      </c>
      <c r="P1004" s="221" t="s">
        <v>626</v>
      </c>
      <c r="Q1004" s="221" t="s">
        <v>626</v>
      </c>
      <c r="R1004" s="221" t="s">
        <v>1668</v>
      </c>
      <c r="S1004" s="221" t="s">
        <v>1671</v>
      </c>
      <c r="T1004" s="221">
        <v>0.62450000000000006</v>
      </c>
      <c r="U1004" s="290">
        <v>156000000</v>
      </c>
      <c r="V1004" s="290">
        <v>27300000000000</v>
      </c>
      <c r="W1004" s="290">
        <v>443000000</v>
      </c>
      <c r="X1004" s="221">
        <v>0.20369999999999999</v>
      </c>
      <c r="Y1004" s="221" t="s">
        <v>626</v>
      </c>
      <c r="Z1004" s="221" t="s">
        <v>626</v>
      </c>
    </row>
    <row r="1005" spans="1:26" x14ac:dyDescent="0.25">
      <c r="A1005" s="221" t="s">
        <v>2581</v>
      </c>
      <c r="B1005" s="221" t="s">
        <v>1040</v>
      </c>
      <c r="C1005" s="221">
        <v>1086.1590000000001</v>
      </c>
      <c r="D1005" s="221">
        <v>3.0099999999999998E-2</v>
      </c>
      <c r="E1005" s="221" t="s">
        <v>620</v>
      </c>
      <c r="F1005" s="221">
        <v>0.32590000000000002</v>
      </c>
      <c r="G1005" s="221">
        <v>0.72919999999999996</v>
      </c>
      <c r="H1005" s="221">
        <v>1.6323000000000001</v>
      </c>
      <c r="I1005" s="221">
        <v>0</v>
      </c>
      <c r="J1005" s="221">
        <v>1.8367</v>
      </c>
      <c r="K1005" s="290">
        <v>952000000000</v>
      </c>
      <c r="L1005" s="221" t="s">
        <v>621</v>
      </c>
      <c r="M1005" s="221">
        <v>0</v>
      </c>
      <c r="N1005" s="221">
        <v>0</v>
      </c>
      <c r="O1005" s="221" t="s">
        <v>624</v>
      </c>
      <c r="P1005" s="221" t="s">
        <v>626</v>
      </c>
      <c r="Q1005" s="221" t="s">
        <v>626</v>
      </c>
      <c r="R1005" s="221" t="s">
        <v>1668</v>
      </c>
      <c r="S1005" s="221" t="s">
        <v>2092</v>
      </c>
      <c r="T1005" s="221">
        <v>0.32590000000000002</v>
      </c>
      <c r="U1005" s="290">
        <v>879000000</v>
      </c>
      <c r="V1005" s="290">
        <v>27300000000000</v>
      </c>
      <c r="W1005" s="290">
        <v>443000000</v>
      </c>
      <c r="X1005" s="221">
        <v>7.0300000000000001E-2</v>
      </c>
      <c r="Y1005" s="221" t="s">
        <v>626</v>
      </c>
      <c r="Z1005" s="221" t="s">
        <v>626</v>
      </c>
    </row>
    <row r="1006" spans="1:26" x14ac:dyDescent="0.25">
      <c r="A1006" s="221" t="s">
        <v>2453</v>
      </c>
      <c r="B1006" s="221" t="s">
        <v>1040</v>
      </c>
      <c r="C1006" s="221">
        <v>9470.7199999999993</v>
      </c>
      <c r="D1006" s="221">
        <v>-2.3702000000000001</v>
      </c>
      <c r="E1006" s="221" t="s">
        <v>620</v>
      </c>
      <c r="F1006" s="221">
        <v>3.177</v>
      </c>
      <c r="G1006" s="221">
        <v>16.799199999999999</v>
      </c>
      <c r="H1006" s="221">
        <v>-4.9208999999999996</v>
      </c>
      <c r="I1006" s="221">
        <v>-18.1645</v>
      </c>
      <c r="J1006" s="221">
        <v>-19.538799999999998</v>
      </c>
      <c r="K1006" s="290">
        <v>2500000000000</v>
      </c>
      <c r="L1006" s="221" t="s">
        <v>621</v>
      </c>
      <c r="M1006" s="221">
        <v>-22.9665</v>
      </c>
      <c r="N1006" s="221">
        <v>-5.0351999999999997</v>
      </c>
      <c r="O1006" s="221" t="s">
        <v>624</v>
      </c>
      <c r="P1006" s="221" t="s">
        <v>630</v>
      </c>
      <c r="Q1006" s="221" t="s">
        <v>630</v>
      </c>
      <c r="R1006" s="221" t="s">
        <v>1667</v>
      </c>
      <c r="S1006" s="221" t="s">
        <v>2090</v>
      </c>
      <c r="T1006" s="221">
        <v>3.177</v>
      </c>
      <c r="U1006" s="290">
        <v>1220000000</v>
      </c>
      <c r="V1006" s="290">
        <v>27300000000000</v>
      </c>
      <c r="W1006" s="290">
        <v>443000000</v>
      </c>
      <c r="X1006" s="221">
        <v>-1.0883</v>
      </c>
      <c r="Y1006" s="221" t="s">
        <v>635</v>
      </c>
      <c r="Z1006" s="221" t="s">
        <v>630</v>
      </c>
    </row>
    <row r="1007" spans="1:26" x14ac:dyDescent="0.25">
      <c r="A1007" s="221" t="s">
        <v>2454</v>
      </c>
      <c r="B1007" s="221" t="s">
        <v>1040</v>
      </c>
      <c r="C1007" s="221">
        <v>1296.23</v>
      </c>
      <c r="D1007" s="221">
        <v>-2.3658999999999999</v>
      </c>
      <c r="E1007" s="221" t="s">
        <v>620</v>
      </c>
      <c r="F1007" s="221">
        <v>3.2473999999999998</v>
      </c>
      <c r="G1007" s="221">
        <v>17.045300000000001</v>
      </c>
      <c r="H1007" s="221">
        <v>0</v>
      </c>
      <c r="I1007" s="221">
        <v>0</v>
      </c>
      <c r="J1007" s="221">
        <v>0</v>
      </c>
      <c r="K1007" s="221">
        <v>0</v>
      </c>
      <c r="L1007" s="221" t="s">
        <v>621</v>
      </c>
      <c r="M1007" s="221">
        <v>0</v>
      </c>
      <c r="N1007" s="221">
        <v>0</v>
      </c>
      <c r="O1007" s="221" t="s">
        <v>624</v>
      </c>
      <c r="P1007" s="221" t="s">
        <v>626</v>
      </c>
      <c r="Q1007" s="221" t="s">
        <v>626</v>
      </c>
      <c r="R1007" s="221" t="s">
        <v>1667</v>
      </c>
      <c r="S1007" s="221" t="s">
        <v>2090</v>
      </c>
      <c r="T1007" s="221">
        <v>3.2473999999999998</v>
      </c>
      <c r="U1007" s="221">
        <v>0</v>
      </c>
      <c r="V1007" s="290">
        <v>27300000000000</v>
      </c>
      <c r="W1007" s="290">
        <v>443000000</v>
      </c>
      <c r="X1007" s="221">
        <v>-1.0768</v>
      </c>
      <c r="Y1007" s="221" t="s">
        <v>626</v>
      </c>
      <c r="Z1007" s="221" t="s">
        <v>626</v>
      </c>
    </row>
    <row r="1008" spans="1:26" x14ac:dyDescent="0.25">
      <c r="A1008" s="221" t="s">
        <v>841</v>
      </c>
      <c r="B1008" s="221" t="s">
        <v>1040</v>
      </c>
      <c r="C1008" s="221">
        <v>1157.25</v>
      </c>
      <c r="D1008" s="221">
        <v>-1.9827999999999999</v>
      </c>
      <c r="E1008" s="221" t="s">
        <v>620</v>
      </c>
      <c r="F1008" s="221">
        <v>4.6186999999999996</v>
      </c>
      <c r="G1008" s="221">
        <v>21.576499999999999</v>
      </c>
      <c r="H1008" s="221">
        <v>-0.61580000000000001</v>
      </c>
      <c r="I1008" s="221">
        <v>-16.011099999999999</v>
      </c>
      <c r="J1008" s="221">
        <v>-16.997800000000002</v>
      </c>
      <c r="K1008" s="290">
        <v>2020000000000</v>
      </c>
      <c r="L1008" s="221" t="s">
        <v>621</v>
      </c>
      <c r="M1008" s="221">
        <v>-11.9017</v>
      </c>
      <c r="N1008" s="221">
        <v>0</v>
      </c>
      <c r="O1008" s="221" t="s">
        <v>624</v>
      </c>
      <c r="P1008" s="221" t="s">
        <v>630</v>
      </c>
      <c r="Q1008" s="221" t="s">
        <v>635</v>
      </c>
      <c r="R1008" s="221" t="s">
        <v>1667</v>
      </c>
      <c r="S1008" s="221" t="s">
        <v>2090</v>
      </c>
      <c r="T1008" s="221">
        <v>4.6186999999999996</v>
      </c>
      <c r="U1008" s="290">
        <v>1820000000</v>
      </c>
      <c r="V1008" s="290">
        <v>27300000000000</v>
      </c>
      <c r="W1008" s="290">
        <v>443000000</v>
      </c>
      <c r="X1008" s="221">
        <v>-0.47299999999999998</v>
      </c>
      <c r="Y1008" s="221" t="s">
        <v>632</v>
      </c>
      <c r="Z1008" s="221" t="s">
        <v>626</v>
      </c>
    </row>
    <row r="1009" spans="1:26" x14ac:dyDescent="0.25">
      <c r="A1009" s="221" t="s">
        <v>35</v>
      </c>
      <c r="B1009" s="221" t="s">
        <v>1040</v>
      </c>
      <c r="C1009" s="221">
        <v>2476.42</v>
      </c>
      <c r="D1009" s="221">
        <v>0.13300000000000001</v>
      </c>
      <c r="E1009" s="221" t="s">
        <v>620</v>
      </c>
      <c r="F1009" s="221">
        <v>0.60740000000000005</v>
      </c>
      <c r="G1009" s="221">
        <v>5.6020000000000003</v>
      </c>
      <c r="H1009" s="221">
        <v>5.5044000000000004</v>
      </c>
      <c r="I1009" s="221">
        <v>7.6386000000000003</v>
      </c>
      <c r="J1009" s="221">
        <v>11.373900000000001</v>
      </c>
      <c r="K1009" s="290">
        <v>109000000000</v>
      </c>
      <c r="L1009" s="221" t="s">
        <v>621</v>
      </c>
      <c r="M1009" s="221">
        <v>21.967700000000001</v>
      </c>
      <c r="N1009" s="221">
        <v>54.503900000000002</v>
      </c>
      <c r="O1009" s="221" t="s">
        <v>624</v>
      </c>
      <c r="P1009" s="221" t="s">
        <v>651</v>
      </c>
      <c r="Q1009" s="221" t="s">
        <v>651</v>
      </c>
      <c r="R1009" s="221" t="s">
        <v>1662</v>
      </c>
      <c r="S1009" s="221" t="s">
        <v>2089</v>
      </c>
      <c r="T1009" s="221">
        <v>0.60740000000000005</v>
      </c>
      <c r="U1009" s="221">
        <v>44323386</v>
      </c>
      <c r="V1009" s="290">
        <v>27300000000000</v>
      </c>
      <c r="W1009" s="290">
        <v>443000000</v>
      </c>
      <c r="X1009" s="221">
        <v>-0.48259999999999997</v>
      </c>
      <c r="Y1009" s="221" t="s">
        <v>627</v>
      </c>
      <c r="Z1009" s="221" t="s">
        <v>632</v>
      </c>
    </row>
    <row r="1010" spans="1:26" x14ac:dyDescent="0.25">
      <c r="A1010" s="221" t="s">
        <v>842</v>
      </c>
      <c r="B1010" s="221" t="s">
        <v>1040</v>
      </c>
      <c r="C1010" s="221">
        <v>2287.27</v>
      </c>
      <c r="D1010" s="221">
        <v>0.1963</v>
      </c>
      <c r="E1010" s="221" t="s">
        <v>620</v>
      </c>
      <c r="F1010" s="221">
        <v>1.3147</v>
      </c>
      <c r="G1010" s="221">
        <v>6.9432</v>
      </c>
      <c r="H1010" s="221">
        <v>5.4424999999999999</v>
      </c>
      <c r="I1010" s="221">
        <v>8.2776999999999994</v>
      </c>
      <c r="J1010" s="221">
        <v>12.775600000000001</v>
      </c>
      <c r="K1010" s="290">
        <v>3950000000000</v>
      </c>
      <c r="L1010" s="221" t="s">
        <v>621</v>
      </c>
      <c r="M1010" s="221">
        <v>26.2471</v>
      </c>
      <c r="N1010" s="221">
        <v>67.763400000000004</v>
      </c>
      <c r="O1010" s="221" t="s">
        <v>624</v>
      </c>
      <c r="P1010" s="221" t="s">
        <v>632</v>
      </c>
      <c r="Q1010" s="221" t="s">
        <v>651</v>
      </c>
      <c r="R1010" s="221" t="s">
        <v>1662</v>
      </c>
      <c r="S1010" s="221" t="s">
        <v>2089</v>
      </c>
      <c r="T1010" s="221">
        <v>1.3147</v>
      </c>
      <c r="U1010" s="290">
        <v>1750000000</v>
      </c>
      <c r="V1010" s="290">
        <v>27300000000000</v>
      </c>
      <c r="W1010" s="290">
        <v>443000000</v>
      </c>
      <c r="X1010" s="221">
        <v>-0.19370000000000001</v>
      </c>
      <c r="Y1010" s="221" t="s">
        <v>651</v>
      </c>
      <c r="Z1010" s="221" t="s">
        <v>653</v>
      </c>
    </row>
    <row r="1011" spans="1:26" x14ac:dyDescent="0.25">
      <c r="A1011" s="221" t="s">
        <v>843</v>
      </c>
      <c r="B1011" s="221" t="s">
        <v>1040</v>
      </c>
      <c r="C1011" s="221">
        <v>1830.31</v>
      </c>
      <c r="D1011" s="221">
        <v>-1.2703</v>
      </c>
      <c r="E1011" s="221" t="s">
        <v>620</v>
      </c>
      <c r="F1011" s="221">
        <v>2.1389999999999998</v>
      </c>
      <c r="G1011" s="221">
        <v>9.2937999999999992</v>
      </c>
      <c r="H1011" s="221">
        <v>-0.50549999999999995</v>
      </c>
      <c r="I1011" s="221">
        <v>-9.0303000000000004</v>
      </c>
      <c r="J1011" s="221">
        <v>-10.562099999999999</v>
      </c>
      <c r="K1011" s="290">
        <v>143000000000</v>
      </c>
      <c r="L1011" s="221" t="s">
        <v>621</v>
      </c>
      <c r="M1011" s="221">
        <v>-11.787599999999999</v>
      </c>
      <c r="N1011" s="221">
        <v>6.3509000000000002</v>
      </c>
      <c r="O1011" s="221" t="s">
        <v>624</v>
      </c>
      <c r="P1011" s="221" t="s">
        <v>635</v>
      </c>
      <c r="Q1011" s="221" t="s">
        <v>635</v>
      </c>
      <c r="R1011" s="221" t="s">
        <v>1665</v>
      </c>
      <c r="S1011" s="221" t="s">
        <v>2089</v>
      </c>
      <c r="T1011" s="221">
        <v>2.1389999999999998</v>
      </c>
      <c r="U1011" s="221">
        <v>79858765</v>
      </c>
      <c r="V1011" s="290">
        <v>27300000000000</v>
      </c>
      <c r="W1011" s="290">
        <v>443000000</v>
      </c>
      <c r="X1011" s="221">
        <v>-0.51639999999999997</v>
      </c>
      <c r="Y1011" s="221" t="s">
        <v>622</v>
      </c>
      <c r="Z1011" s="221" t="s">
        <v>625</v>
      </c>
    </row>
    <row r="1012" spans="1:26" x14ac:dyDescent="0.25">
      <c r="A1012" s="221" t="s">
        <v>24</v>
      </c>
      <c r="B1012" s="221" t="s">
        <v>1040</v>
      </c>
      <c r="C1012" s="221">
        <v>0.85650000000000004</v>
      </c>
      <c r="D1012" s="221">
        <v>-0.89100000000000001</v>
      </c>
      <c r="E1012" s="221" t="s">
        <v>636</v>
      </c>
      <c r="F1012" s="221">
        <v>4.4130000000000003</v>
      </c>
      <c r="G1012" s="221">
        <v>20.5489</v>
      </c>
      <c r="H1012" s="221">
        <v>-4.3871000000000002</v>
      </c>
      <c r="I1012" s="221">
        <v>-20.936</v>
      </c>
      <c r="J1012" s="221">
        <v>-22.150500000000001</v>
      </c>
      <c r="K1012" s="221">
        <v>37342946</v>
      </c>
      <c r="L1012" s="221" t="s">
        <v>621</v>
      </c>
      <c r="M1012" s="221">
        <v>-24.123000000000001</v>
      </c>
      <c r="N1012" s="221">
        <v>-3.1547000000000001</v>
      </c>
      <c r="O1012" s="221" t="s">
        <v>624</v>
      </c>
      <c r="P1012" s="221" t="s">
        <v>626</v>
      </c>
      <c r="Q1012" s="221" t="s">
        <v>626</v>
      </c>
      <c r="R1012" s="221" t="s">
        <v>1667</v>
      </c>
      <c r="S1012" s="221" t="s">
        <v>2090</v>
      </c>
      <c r="T1012" s="221">
        <v>4.4130000000000003</v>
      </c>
      <c r="U1012" s="221">
        <v>45526233</v>
      </c>
      <c r="V1012" s="290">
        <v>27300000000000</v>
      </c>
      <c r="W1012" s="290">
        <v>443000000</v>
      </c>
      <c r="X1012" s="221">
        <v>1.1813</v>
      </c>
      <c r="Y1012" s="221" t="s">
        <v>626</v>
      </c>
      <c r="Z1012" s="221" t="s">
        <v>626</v>
      </c>
    </row>
    <row r="1013" spans="1:26" x14ac:dyDescent="0.25">
      <c r="A1013" s="221" t="s">
        <v>844</v>
      </c>
      <c r="B1013" s="221" t="s">
        <v>1040</v>
      </c>
      <c r="C1013" s="221">
        <v>1631.61</v>
      </c>
      <c r="D1013" s="221">
        <v>2.8799999999999999E-2</v>
      </c>
      <c r="E1013" s="221" t="s">
        <v>620</v>
      </c>
      <c r="F1013" s="221">
        <v>0.43149999999999999</v>
      </c>
      <c r="G1013" s="221">
        <v>1.2906</v>
      </c>
      <c r="H1013" s="221">
        <v>2.6027999999999998</v>
      </c>
      <c r="I1013" s="221">
        <v>3.5981999999999998</v>
      </c>
      <c r="J1013" s="221">
        <v>5.8696000000000002</v>
      </c>
      <c r="K1013" s="290">
        <v>3540000000000</v>
      </c>
      <c r="L1013" s="221" t="s">
        <v>621</v>
      </c>
      <c r="M1013" s="221">
        <v>18.825900000000001</v>
      </c>
      <c r="N1013" s="221">
        <v>35.645299999999999</v>
      </c>
      <c r="O1013" s="221" t="s">
        <v>624</v>
      </c>
      <c r="P1013" s="221" t="s">
        <v>627</v>
      </c>
      <c r="Q1013" s="221" t="s">
        <v>632</v>
      </c>
      <c r="R1013" s="221" t="s">
        <v>1668</v>
      </c>
      <c r="S1013" s="221" t="s">
        <v>2089</v>
      </c>
      <c r="T1013" s="221">
        <v>0.43149999999999999</v>
      </c>
      <c r="U1013" s="290">
        <v>2180000000</v>
      </c>
      <c r="V1013" s="290">
        <v>27300000000000</v>
      </c>
      <c r="W1013" s="290">
        <v>443000000</v>
      </c>
      <c r="X1013" s="221">
        <v>9.0200000000000002E-2</v>
      </c>
      <c r="Y1013" s="221" t="s">
        <v>632</v>
      </c>
      <c r="Z1013" s="221" t="s">
        <v>632</v>
      </c>
    </row>
    <row r="1014" spans="1:26" x14ac:dyDescent="0.25">
      <c r="A1014" s="221" t="s">
        <v>139</v>
      </c>
      <c r="B1014" s="221" t="s">
        <v>1040</v>
      </c>
      <c r="C1014" s="221">
        <v>1092.3499999999999</v>
      </c>
      <c r="D1014" s="221">
        <v>-1.8888</v>
      </c>
      <c r="E1014" s="221" t="s">
        <v>620</v>
      </c>
      <c r="F1014" s="221">
        <v>3.8759999999999999</v>
      </c>
      <c r="G1014" s="221">
        <v>19.750299999999999</v>
      </c>
      <c r="H1014" s="221">
        <v>-1.9188000000000001</v>
      </c>
      <c r="I1014" s="221">
        <v>-17.841200000000001</v>
      </c>
      <c r="J1014" s="221">
        <v>-19.9878</v>
      </c>
      <c r="K1014" s="290">
        <v>204000000000</v>
      </c>
      <c r="L1014" s="221" t="s">
        <v>621</v>
      </c>
      <c r="M1014" s="221">
        <v>-15.361700000000001</v>
      </c>
      <c r="N1014" s="221">
        <v>7.5762</v>
      </c>
      <c r="O1014" s="221" t="s">
        <v>624</v>
      </c>
      <c r="P1014" s="221" t="s">
        <v>635</v>
      </c>
      <c r="Q1014" s="221" t="s">
        <v>635</v>
      </c>
      <c r="R1014" s="221" t="s">
        <v>1667</v>
      </c>
      <c r="S1014" s="221" t="s">
        <v>1666</v>
      </c>
      <c r="T1014" s="221">
        <v>3.8759999999999999</v>
      </c>
      <c r="U1014" s="290">
        <v>194000000</v>
      </c>
      <c r="V1014" s="290">
        <v>27300000000000</v>
      </c>
      <c r="W1014" s="290">
        <v>443000000</v>
      </c>
      <c r="X1014" s="221">
        <v>-0.52910000000000001</v>
      </c>
      <c r="Y1014" s="221" t="s">
        <v>630</v>
      </c>
      <c r="Z1014" s="221" t="s">
        <v>627</v>
      </c>
    </row>
    <row r="1015" spans="1:26" x14ac:dyDescent="0.25">
      <c r="A1015" s="221" t="s">
        <v>2455</v>
      </c>
      <c r="B1015" s="221" t="s">
        <v>1040</v>
      </c>
      <c r="C1015" s="221">
        <v>2472.0700000000002</v>
      </c>
      <c r="D1015" s="221">
        <v>7.8899999999999998E-2</v>
      </c>
      <c r="E1015" s="221" t="s">
        <v>620</v>
      </c>
      <c r="F1015" s="221">
        <v>1.0212000000000001</v>
      </c>
      <c r="G1015" s="221">
        <v>5.8846999999999996</v>
      </c>
      <c r="H1015" s="221">
        <v>4.8269000000000002</v>
      </c>
      <c r="I1015" s="221">
        <v>7.5079000000000002</v>
      </c>
      <c r="J1015" s="221">
        <v>11.172700000000001</v>
      </c>
      <c r="K1015" s="290">
        <v>4070000000000</v>
      </c>
      <c r="L1015" s="221" t="s">
        <v>621</v>
      </c>
      <c r="M1015" s="221">
        <v>22.9879</v>
      </c>
      <c r="N1015" s="221">
        <v>58.032400000000003</v>
      </c>
      <c r="O1015" s="221" t="s">
        <v>624</v>
      </c>
      <c r="P1015" s="221" t="s">
        <v>632</v>
      </c>
      <c r="Q1015" s="221" t="s">
        <v>638</v>
      </c>
      <c r="R1015" s="221" t="s">
        <v>1662</v>
      </c>
      <c r="S1015" s="221" t="s">
        <v>1666</v>
      </c>
      <c r="T1015" s="221">
        <v>1.0212000000000001</v>
      </c>
      <c r="U1015" s="290">
        <v>2600000000</v>
      </c>
      <c r="V1015" s="290">
        <v>27300000000000</v>
      </c>
      <c r="W1015" s="290">
        <v>443000000</v>
      </c>
      <c r="X1015" s="221">
        <v>-0.50990000000000002</v>
      </c>
      <c r="Y1015" s="221" t="s">
        <v>632</v>
      </c>
      <c r="Z1015" s="221" t="s">
        <v>651</v>
      </c>
    </row>
    <row r="1016" spans="1:26" x14ac:dyDescent="0.25">
      <c r="A1016" s="221" t="s">
        <v>2484</v>
      </c>
      <c r="B1016" s="221" t="s">
        <v>1040</v>
      </c>
      <c r="C1016" s="221">
        <v>1097.83</v>
      </c>
      <c r="D1016" s="221">
        <v>8.3900000000000002E-2</v>
      </c>
      <c r="E1016" s="221" t="s">
        <v>620</v>
      </c>
      <c r="F1016" s="221">
        <v>1.0698000000000001</v>
      </c>
      <c r="G1016" s="221">
        <v>6.0336999999999996</v>
      </c>
      <c r="H1016" s="221">
        <v>0</v>
      </c>
      <c r="I1016" s="221">
        <v>0</v>
      </c>
      <c r="J1016" s="221">
        <v>0</v>
      </c>
      <c r="K1016" s="221">
        <v>0</v>
      </c>
      <c r="L1016" s="221" t="s">
        <v>621</v>
      </c>
      <c r="M1016" s="221">
        <v>0</v>
      </c>
      <c r="N1016" s="221">
        <v>0</v>
      </c>
      <c r="O1016" s="221" t="s">
        <v>624</v>
      </c>
      <c r="P1016" s="221" t="s">
        <v>626</v>
      </c>
      <c r="Q1016" s="221" t="s">
        <v>626</v>
      </c>
      <c r="R1016" s="221" t="s">
        <v>1662</v>
      </c>
      <c r="S1016" s="221" t="s">
        <v>1666</v>
      </c>
      <c r="T1016" s="221">
        <v>1.0698000000000001</v>
      </c>
      <c r="U1016" s="221">
        <v>0</v>
      </c>
      <c r="V1016" s="290">
        <v>27300000000000</v>
      </c>
      <c r="W1016" s="290">
        <v>443000000</v>
      </c>
      <c r="X1016" s="221">
        <v>-0.49940000000000001</v>
      </c>
      <c r="Y1016" s="221" t="s">
        <v>626</v>
      </c>
      <c r="Z1016" s="221" t="s">
        <v>626</v>
      </c>
    </row>
    <row r="1017" spans="1:26" x14ac:dyDescent="0.25">
      <c r="A1017" s="221" t="s">
        <v>2582</v>
      </c>
      <c r="B1017" s="221" t="s">
        <v>1040</v>
      </c>
      <c r="C1017" s="221">
        <v>1015.44</v>
      </c>
      <c r="D1017" s="221">
        <v>9.4600000000000004E-2</v>
      </c>
      <c r="E1017" s="221" t="s">
        <v>620</v>
      </c>
      <c r="F1017" s="221">
        <v>1.1868000000000001</v>
      </c>
      <c r="G1017" s="221">
        <v>0</v>
      </c>
      <c r="H1017" s="221">
        <v>0</v>
      </c>
      <c r="I1017" s="221">
        <v>0</v>
      </c>
      <c r="J1017" s="221">
        <v>0</v>
      </c>
      <c r="K1017" s="221">
        <v>0</v>
      </c>
      <c r="L1017" s="221" t="s">
        <v>621</v>
      </c>
      <c r="M1017" s="221">
        <v>0</v>
      </c>
      <c r="N1017" s="221">
        <v>0</v>
      </c>
      <c r="O1017" s="221" t="s">
        <v>624</v>
      </c>
      <c r="P1017" s="221" t="s">
        <v>626</v>
      </c>
      <c r="Q1017" s="221" t="s">
        <v>626</v>
      </c>
      <c r="R1017" s="221" t="s">
        <v>1662</v>
      </c>
      <c r="S1017" s="221" t="s">
        <v>1666</v>
      </c>
      <c r="T1017" s="221">
        <v>1.1868000000000001</v>
      </c>
      <c r="U1017" s="221">
        <v>0</v>
      </c>
      <c r="V1017" s="290">
        <v>27300000000000</v>
      </c>
      <c r="W1017" s="290">
        <v>443000000</v>
      </c>
      <c r="X1017" s="221">
        <v>-0.47439999999999999</v>
      </c>
      <c r="Y1017" s="221" t="s">
        <v>626</v>
      </c>
      <c r="Z1017" s="221" t="s">
        <v>626</v>
      </c>
    </row>
    <row r="1018" spans="1:26" x14ac:dyDescent="0.25">
      <c r="A1018" s="221" t="s">
        <v>2052</v>
      </c>
      <c r="B1018" s="221" t="s">
        <v>1040</v>
      </c>
      <c r="C1018" s="221">
        <v>3073.38</v>
      </c>
      <c r="D1018" s="221">
        <v>-0.53979999999999995</v>
      </c>
      <c r="E1018" s="221" t="s">
        <v>620</v>
      </c>
      <c r="F1018" s="221">
        <v>-0.50409999999999999</v>
      </c>
      <c r="G1018" s="221">
        <v>2.6379000000000001</v>
      </c>
      <c r="H1018" s="221">
        <v>5.2217000000000002</v>
      </c>
      <c r="I1018" s="221">
        <v>7.8480999999999996</v>
      </c>
      <c r="J1018" s="221">
        <v>8.7476000000000003</v>
      </c>
      <c r="K1018" s="290">
        <v>928000000000</v>
      </c>
      <c r="L1018" s="221" t="s">
        <v>621</v>
      </c>
      <c r="M1018" s="221">
        <v>21.666899999999998</v>
      </c>
      <c r="N1018" s="221">
        <v>57.938899999999997</v>
      </c>
      <c r="O1018" s="221" t="s">
        <v>624</v>
      </c>
      <c r="P1018" s="221" t="s">
        <v>651</v>
      </c>
      <c r="Q1018" s="221" t="s">
        <v>637</v>
      </c>
      <c r="R1018" s="221" t="s">
        <v>1662</v>
      </c>
      <c r="S1018" s="221" t="s">
        <v>1666</v>
      </c>
      <c r="T1018" s="221">
        <v>-0.50409999999999999</v>
      </c>
      <c r="U1018" s="290">
        <v>627000000</v>
      </c>
      <c r="V1018" s="290">
        <v>27300000000000</v>
      </c>
      <c r="W1018" s="290">
        <v>443000000</v>
      </c>
      <c r="X1018" s="221">
        <v>0.72460000000000002</v>
      </c>
      <c r="Y1018" s="221" t="s">
        <v>638</v>
      </c>
      <c r="Z1018" s="221" t="s">
        <v>653</v>
      </c>
    </row>
    <row r="1019" spans="1:26" x14ac:dyDescent="0.25">
      <c r="A1019" s="221" t="s">
        <v>2205</v>
      </c>
      <c r="B1019" s="221" t="s">
        <v>1040</v>
      </c>
      <c r="C1019" s="221">
        <v>1084.18</v>
      </c>
      <c r="D1019" s="221">
        <v>-0.53490000000000004</v>
      </c>
      <c r="E1019" s="221" t="s">
        <v>620</v>
      </c>
      <c r="F1019" s="221">
        <v>-2.1541999999999999</v>
      </c>
      <c r="G1019" s="221">
        <v>2.3786999999999998</v>
      </c>
      <c r="H1019" s="221">
        <v>3.2081</v>
      </c>
      <c r="I1019" s="221">
        <v>5.8800999999999997</v>
      </c>
      <c r="J1019" s="221">
        <v>0</v>
      </c>
      <c r="K1019" s="221">
        <v>0</v>
      </c>
      <c r="L1019" s="221" t="s">
        <v>621</v>
      </c>
      <c r="M1019" s="221">
        <v>0</v>
      </c>
      <c r="N1019" s="221">
        <v>0</v>
      </c>
      <c r="O1019" s="221" t="s">
        <v>624</v>
      </c>
      <c r="P1019" s="221" t="s">
        <v>626</v>
      </c>
      <c r="Q1019" s="221" t="s">
        <v>626</v>
      </c>
      <c r="R1019" s="221" t="s">
        <v>1662</v>
      </c>
      <c r="S1019" s="221" t="s">
        <v>1666</v>
      </c>
      <c r="T1019" s="221">
        <v>-2.1541999999999999</v>
      </c>
      <c r="U1019" s="221">
        <v>0</v>
      </c>
      <c r="V1019" s="290">
        <v>27300000000000</v>
      </c>
      <c r="W1019" s="290">
        <v>443000000</v>
      </c>
      <c r="X1019" s="221">
        <v>-0.98270000000000002</v>
      </c>
      <c r="Y1019" s="221" t="s">
        <v>626</v>
      </c>
      <c r="Z1019" s="221" t="s">
        <v>626</v>
      </c>
    </row>
    <row r="1020" spans="1:26" x14ac:dyDescent="0.25">
      <c r="A1020" s="221" t="s">
        <v>845</v>
      </c>
      <c r="B1020" s="221" t="s">
        <v>1040</v>
      </c>
      <c r="C1020" s="221">
        <v>1160.1600000000001</v>
      </c>
      <c r="D1020" s="221">
        <v>0</v>
      </c>
      <c r="E1020" s="221" t="s">
        <v>620</v>
      </c>
      <c r="F1020" s="221">
        <v>1.38</v>
      </c>
      <c r="G1020" s="221">
        <v>0</v>
      </c>
      <c r="H1020" s="221">
        <v>0</v>
      </c>
      <c r="I1020" s="221">
        <v>0</v>
      </c>
      <c r="J1020" s="221">
        <v>6.43</v>
      </c>
      <c r="K1020" s="290">
        <v>1410000000000</v>
      </c>
      <c r="L1020" s="221" t="s">
        <v>617</v>
      </c>
      <c r="M1020" s="221">
        <v>0</v>
      </c>
      <c r="N1020" s="221">
        <v>0</v>
      </c>
      <c r="O1020" s="221" t="s">
        <v>624</v>
      </c>
      <c r="P1020" s="221" t="s">
        <v>626</v>
      </c>
      <c r="Q1020" s="221" t="s">
        <v>626</v>
      </c>
      <c r="R1020" s="221" t="s">
        <v>1662</v>
      </c>
      <c r="S1020" s="221" t="s">
        <v>2089</v>
      </c>
      <c r="T1020" s="221">
        <v>0</v>
      </c>
      <c r="U1020" s="290">
        <v>1220000000</v>
      </c>
      <c r="V1020" s="290">
        <v>27300000000000</v>
      </c>
      <c r="W1020" s="290">
        <v>443000000</v>
      </c>
      <c r="X1020" s="221">
        <v>0</v>
      </c>
      <c r="Y1020" s="221" t="s">
        <v>626</v>
      </c>
      <c r="Z1020" s="221" t="s">
        <v>626</v>
      </c>
    </row>
    <row r="1021" spans="1:26" x14ac:dyDescent="0.25">
      <c r="A1021" s="221" t="s">
        <v>26</v>
      </c>
      <c r="B1021" s="221" t="s">
        <v>1040</v>
      </c>
      <c r="C1021" s="221">
        <v>1571.66</v>
      </c>
      <c r="D1021" s="221">
        <v>-1.8736999999999999</v>
      </c>
      <c r="E1021" s="221" t="s">
        <v>620</v>
      </c>
      <c r="F1021" s="221">
        <v>3.7871999999999999</v>
      </c>
      <c r="G1021" s="221">
        <v>19.1374</v>
      </c>
      <c r="H1021" s="221">
        <v>-1.5374000000000001</v>
      </c>
      <c r="I1021" s="221">
        <v>-17.784700000000001</v>
      </c>
      <c r="J1021" s="221">
        <v>-20.4255</v>
      </c>
      <c r="K1021" s="290">
        <v>424000000000</v>
      </c>
      <c r="L1021" s="221" t="s">
        <v>621</v>
      </c>
      <c r="M1021" s="221">
        <v>-18.064599999999999</v>
      </c>
      <c r="N1021" s="221">
        <v>0.28010000000000002</v>
      </c>
      <c r="O1021" s="221" t="s">
        <v>624</v>
      </c>
      <c r="P1021" s="221" t="s">
        <v>630</v>
      </c>
      <c r="Q1021" s="221" t="s">
        <v>635</v>
      </c>
      <c r="R1021" s="221" t="s">
        <v>1667</v>
      </c>
      <c r="S1021" s="221" t="s">
        <v>2089</v>
      </c>
      <c r="T1021" s="221">
        <v>3.7871999999999999</v>
      </c>
      <c r="U1021" s="290">
        <v>280000000</v>
      </c>
      <c r="V1021" s="290">
        <v>27300000000000</v>
      </c>
      <c r="W1021" s="290">
        <v>443000000</v>
      </c>
      <c r="X1021" s="221">
        <v>-0.51270000000000004</v>
      </c>
      <c r="Y1021" s="221" t="s">
        <v>630</v>
      </c>
      <c r="Z1021" s="221" t="s">
        <v>635</v>
      </c>
    </row>
    <row r="1022" spans="1:26" x14ac:dyDescent="0.25">
      <c r="A1022" s="221" t="s">
        <v>846</v>
      </c>
      <c r="B1022" s="221" t="s">
        <v>1040</v>
      </c>
      <c r="C1022" s="221">
        <v>573.92999999999995</v>
      </c>
      <c r="D1022" s="221">
        <v>-1.5861000000000001</v>
      </c>
      <c r="E1022" s="221" t="s">
        <v>620</v>
      </c>
      <c r="F1022" s="221">
        <v>3.7509999999999999</v>
      </c>
      <c r="G1022" s="221">
        <v>21.079699999999999</v>
      </c>
      <c r="H1022" s="221">
        <v>0.17280000000000001</v>
      </c>
      <c r="I1022" s="221">
        <v>-20.5732</v>
      </c>
      <c r="J1022" s="221">
        <v>-22.064900000000002</v>
      </c>
      <c r="K1022" s="290">
        <v>70500000000</v>
      </c>
      <c r="L1022" s="221" t="s">
        <v>621</v>
      </c>
      <c r="M1022" s="221">
        <v>-27.848400000000002</v>
      </c>
      <c r="N1022" s="221">
        <v>-21.088699999999999</v>
      </c>
      <c r="O1022" s="221" t="s">
        <v>624</v>
      </c>
      <c r="P1022" s="221" t="s">
        <v>635</v>
      </c>
      <c r="Q1022" s="221" t="s">
        <v>622</v>
      </c>
      <c r="R1022" s="221" t="s">
        <v>1667</v>
      </c>
      <c r="S1022" s="221" t="s">
        <v>2089</v>
      </c>
      <c r="T1022" s="221">
        <v>3.7509999999999999</v>
      </c>
      <c r="U1022" s="290">
        <v>128000000</v>
      </c>
      <c r="V1022" s="290">
        <v>27300000000000</v>
      </c>
      <c r="W1022" s="290">
        <v>443000000</v>
      </c>
      <c r="X1022" s="221">
        <v>5.0599999999999999E-2</v>
      </c>
      <c r="Y1022" s="221" t="s">
        <v>625</v>
      </c>
      <c r="Z1022" s="221" t="s">
        <v>622</v>
      </c>
    </row>
    <row r="1023" spans="1:26" x14ac:dyDescent="0.25">
      <c r="A1023" s="221" t="s">
        <v>1051</v>
      </c>
      <c r="B1023" s="221" t="s">
        <v>1040</v>
      </c>
      <c r="C1023" s="221">
        <v>1.2907</v>
      </c>
      <c r="D1023" s="221">
        <v>0</v>
      </c>
      <c r="E1023" s="221" t="s">
        <v>636</v>
      </c>
      <c r="F1023" s="221">
        <v>2.1528</v>
      </c>
      <c r="G1023" s="221">
        <v>17.947500000000002</v>
      </c>
      <c r="H1023" s="221">
        <v>9.0025999999999993</v>
      </c>
      <c r="I1023" s="221">
        <v>-1.8106</v>
      </c>
      <c r="J1023" s="221">
        <v>9.9029000000000007</v>
      </c>
      <c r="K1023" s="290">
        <v>253000000</v>
      </c>
      <c r="L1023" s="221" t="s">
        <v>621</v>
      </c>
      <c r="M1023" s="221">
        <v>2.4365000000000001</v>
      </c>
      <c r="N1023" s="221">
        <v>0</v>
      </c>
      <c r="O1023" s="221" t="s">
        <v>618</v>
      </c>
      <c r="P1023" s="221" t="s">
        <v>626</v>
      </c>
      <c r="Q1023" s="221" t="s">
        <v>626</v>
      </c>
      <c r="R1023" s="221" t="s">
        <v>1667</v>
      </c>
      <c r="S1023" s="221" t="s">
        <v>2090</v>
      </c>
      <c r="T1023" s="221">
        <v>2.1528</v>
      </c>
      <c r="U1023" s="290">
        <v>200000000</v>
      </c>
      <c r="V1023" s="290">
        <v>27300000000000</v>
      </c>
      <c r="W1023" s="290">
        <v>443000000</v>
      </c>
      <c r="X1023" s="221">
        <v>0.87529999999999997</v>
      </c>
      <c r="Y1023" s="221" t="s">
        <v>626</v>
      </c>
      <c r="Z1023" s="221" t="s">
        <v>626</v>
      </c>
    </row>
    <row r="1024" spans="1:26" x14ac:dyDescent="0.25">
      <c r="A1024" s="221" t="s">
        <v>2117</v>
      </c>
      <c r="B1024" s="221" t="s">
        <v>1040</v>
      </c>
      <c r="C1024" s="221">
        <v>1021.58</v>
      </c>
      <c r="D1024" s="221">
        <v>0</v>
      </c>
      <c r="E1024" s="221" t="s">
        <v>620</v>
      </c>
      <c r="F1024" s="221">
        <v>0.59</v>
      </c>
      <c r="G1024" s="221">
        <v>0</v>
      </c>
      <c r="H1024" s="221">
        <v>0</v>
      </c>
      <c r="I1024" s="221">
        <v>0</v>
      </c>
      <c r="J1024" s="221">
        <v>1.22</v>
      </c>
      <c r="K1024" s="290">
        <v>1630000000000</v>
      </c>
      <c r="L1024" s="221" t="s">
        <v>621</v>
      </c>
      <c r="M1024" s="221">
        <v>0</v>
      </c>
      <c r="N1024" s="221">
        <v>0</v>
      </c>
      <c r="O1024" s="221" t="s">
        <v>618</v>
      </c>
      <c r="P1024" s="221" t="s">
        <v>626</v>
      </c>
      <c r="Q1024" s="221" t="s">
        <v>626</v>
      </c>
      <c r="R1024" s="221" t="s">
        <v>1669</v>
      </c>
      <c r="S1024" s="221" t="s">
        <v>1671</v>
      </c>
      <c r="T1024" s="221">
        <v>0</v>
      </c>
      <c r="U1024" s="290">
        <v>1600000000</v>
      </c>
      <c r="V1024" s="290">
        <v>27300000000000</v>
      </c>
      <c r="W1024" s="290">
        <v>443000000</v>
      </c>
      <c r="X1024" s="221">
        <v>0</v>
      </c>
      <c r="Y1024" s="221" t="s">
        <v>626</v>
      </c>
      <c r="Z1024" s="221" t="s">
        <v>626</v>
      </c>
    </row>
    <row r="1025" spans="1:26" x14ac:dyDescent="0.25">
      <c r="A1025" s="221" t="s">
        <v>2660</v>
      </c>
      <c r="B1025" s="221" t="s">
        <v>1040</v>
      </c>
      <c r="C1025" s="221">
        <v>1001.31</v>
      </c>
      <c r="D1025" s="221">
        <v>0</v>
      </c>
      <c r="E1025" s="221" t="s">
        <v>620</v>
      </c>
      <c r="F1025" s="221">
        <v>0</v>
      </c>
      <c r="G1025" s="221">
        <v>0</v>
      </c>
      <c r="H1025" s="221">
        <v>0</v>
      </c>
      <c r="I1025" s="221">
        <v>0</v>
      </c>
      <c r="J1025" s="221">
        <v>0</v>
      </c>
      <c r="K1025" s="221">
        <v>0</v>
      </c>
      <c r="L1025" s="221" t="s">
        <v>621</v>
      </c>
      <c r="M1025" s="221">
        <v>0</v>
      </c>
      <c r="N1025" s="221">
        <v>0</v>
      </c>
      <c r="O1025" s="221" t="s">
        <v>618</v>
      </c>
      <c r="R1025" s="221" t="s">
        <v>1669</v>
      </c>
      <c r="S1025" s="221" t="s">
        <v>1671</v>
      </c>
      <c r="T1025" s="221">
        <v>0</v>
      </c>
      <c r="U1025" s="221">
        <v>0</v>
      </c>
      <c r="V1025" s="290">
        <v>27300000000000</v>
      </c>
      <c r="W1025" s="290">
        <v>443000000</v>
      </c>
      <c r="X1025" s="221">
        <v>0</v>
      </c>
    </row>
    <row r="1026" spans="1:26" x14ac:dyDescent="0.25">
      <c r="A1026" s="221" t="s">
        <v>2456</v>
      </c>
      <c r="B1026" s="221" t="s">
        <v>1040</v>
      </c>
      <c r="C1026" s="221">
        <v>2968.02</v>
      </c>
      <c r="D1026" s="221">
        <v>-1.6107</v>
      </c>
      <c r="E1026" s="221" t="s">
        <v>620</v>
      </c>
      <c r="F1026" s="221">
        <v>1.8013999999999999</v>
      </c>
      <c r="G1026" s="221">
        <v>13.0976</v>
      </c>
      <c r="H1026" s="221">
        <v>-0.9607</v>
      </c>
      <c r="I1026" s="221">
        <v>-18.939800000000002</v>
      </c>
      <c r="J1026" s="221">
        <v>-21.849599999999999</v>
      </c>
      <c r="K1026" s="290">
        <v>224000000000</v>
      </c>
      <c r="L1026" s="221" t="s">
        <v>621</v>
      </c>
      <c r="M1026" s="221">
        <v>-23.958500000000001</v>
      </c>
      <c r="N1026" s="221">
        <v>-7.6996000000000002</v>
      </c>
      <c r="O1026" s="221" t="s">
        <v>618</v>
      </c>
      <c r="P1026" s="221" t="s">
        <v>630</v>
      </c>
      <c r="Q1026" s="221" t="s">
        <v>630</v>
      </c>
      <c r="R1026" s="221" t="s">
        <v>1667</v>
      </c>
      <c r="S1026" s="221" t="s">
        <v>2089</v>
      </c>
      <c r="T1026" s="221">
        <v>1.8013999999999999</v>
      </c>
      <c r="U1026" s="221">
        <v>76968574</v>
      </c>
      <c r="V1026" s="290">
        <v>27300000000000</v>
      </c>
      <c r="W1026" s="290">
        <v>443000000</v>
      </c>
      <c r="X1026" s="221">
        <v>-0.48580000000000001</v>
      </c>
      <c r="Y1026" s="221" t="s">
        <v>635</v>
      </c>
      <c r="Z1026" s="221" t="s">
        <v>635</v>
      </c>
    </row>
    <row r="1027" spans="1:26" x14ac:dyDescent="0.25">
      <c r="A1027" s="221" t="s">
        <v>1338</v>
      </c>
      <c r="B1027" s="221" t="s">
        <v>1040</v>
      </c>
      <c r="C1027" s="221">
        <v>1099.72</v>
      </c>
      <c r="D1027" s="221">
        <v>-7.1800000000000003E-2</v>
      </c>
      <c r="E1027" s="221" t="s">
        <v>620</v>
      </c>
      <c r="F1027" s="221">
        <v>-5.4999999999999997E-3</v>
      </c>
      <c r="G1027" s="221">
        <v>1.4623999999999999</v>
      </c>
      <c r="H1027" s="221">
        <v>-0.79120000000000001</v>
      </c>
      <c r="I1027" s="221">
        <v>0.54310000000000003</v>
      </c>
      <c r="J1027" s="221">
        <v>2.4396</v>
      </c>
      <c r="K1027" s="290">
        <v>300000000000</v>
      </c>
      <c r="L1027" s="221" t="s">
        <v>621</v>
      </c>
      <c r="M1027" s="221">
        <v>7.3221999999999996</v>
      </c>
      <c r="N1027" s="221">
        <v>0</v>
      </c>
      <c r="O1027" s="221" t="s">
        <v>618</v>
      </c>
      <c r="P1027" s="221" t="s">
        <v>625</v>
      </c>
      <c r="Q1027" s="221" t="s">
        <v>625</v>
      </c>
      <c r="R1027" s="221" t="s">
        <v>1662</v>
      </c>
      <c r="S1027" s="221" t="s">
        <v>1666</v>
      </c>
      <c r="T1027" s="221">
        <v>-5.4999999999999997E-3</v>
      </c>
      <c r="U1027" s="290">
        <v>273000000</v>
      </c>
      <c r="V1027" s="290">
        <v>27300000000000</v>
      </c>
      <c r="W1027" s="290">
        <v>443000000</v>
      </c>
      <c r="X1027" s="221">
        <v>-1.1718999999999999</v>
      </c>
      <c r="Y1027" s="221" t="s">
        <v>635</v>
      </c>
      <c r="Z1027" s="221" t="s">
        <v>626</v>
      </c>
    </row>
    <row r="1028" spans="1:26" x14ac:dyDescent="0.25">
      <c r="A1028" s="221" t="s">
        <v>847</v>
      </c>
      <c r="B1028" s="221" t="s">
        <v>1040</v>
      </c>
      <c r="C1028" s="221">
        <v>1.2229000000000001</v>
      </c>
      <c r="D1028" s="221">
        <v>5.7299999999999997E-2</v>
      </c>
      <c r="E1028" s="221" t="s">
        <v>636</v>
      </c>
      <c r="F1028" s="221">
        <v>0.22950000000000001</v>
      </c>
      <c r="G1028" s="221">
        <v>1.9593</v>
      </c>
      <c r="H1028" s="221">
        <v>1.8829</v>
      </c>
      <c r="I1028" s="221">
        <v>2.4805000000000001</v>
      </c>
      <c r="J1028" s="221">
        <v>3.1808999999999998</v>
      </c>
      <c r="K1028" s="290">
        <v>149000000</v>
      </c>
      <c r="L1028" s="221" t="s">
        <v>621</v>
      </c>
      <c r="M1028" s="221">
        <v>4.6466000000000003</v>
      </c>
      <c r="N1028" s="221">
        <v>14.589600000000001</v>
      </c>
      <c r="O1028" s="221" t="s">
        <v>624</v>
      </c>
      <c r="P1028" s="221" t="s">
        <v>625</v>
      </c>
      <c r="Q1028" s="221" t="s">
        <v>625</v>
      </c>
      <c r="R1028" s="221" t="s">
        <v>1662</v>
      </c>
      <c r="S1028" s="221" t="s">
        <v>2089</v>
      </c>
      <c r="T1028" s="221">
        <v>0.22950000000000001</v>
      </c>
      <c r="U1028" s="290">
        <v>122000000</v>
      </c>
      <c r="V1028" s="290">
        <v>27300000000000</v>
      </c>
      <c r="W1028" s="290">
        <v>443000000</v>
      </c>
      <c r="X1028" s="221">
        <v>2.4500000000000001E-2</v>
      </c>
      <c r="Y1028" s="221" t="s">
        <v>634</v>
      </c>
      <c r="Z1028" s="221" t="s">
        <v>625</v>
      </c>
    </row>
    <row r="1029" spans="1:26" x14ac:dyDescent="0.25">
      <c r="A1029" s="221" t="s">
        <v>1776</v>
      </c>
      <c r="B1029" s="221" t="s">
        <v>849</v>
      </c>
      <c r="C1029" s="221">
        <v>1004.83</v>
      </c>
      <c r="D1029" s="221">
        <v>0</v>
      </c>
      <c r="E1029" s="221" t="s">
        <v>620</v>
      </c>
      <c r="F1029" s="221">
        <v>1.19</v>
      </c>
      <c r="G1029" s="221">
        <v>0</v>
      </c>
      <c r="H1029" s="221">
        <v>0</v>
      </c>
      <c r="I1029" s="221">
        <v>0</v>
      </c>
      <c r="J1029" s="221">
        <v>11.02</v>
      </c>
      <c r="K1029" s="290">
        <v>197000000000</v>
      </c>
      <c r="L1029" s="221" t="s">
        <v>621</v>
      </c>
      <c r="M1029" s="221">
        <v>0</v>
      </c>
      <c r="N1029" s="221">
        <v>0</v>
      </c>
      <c r="O1029" s="221" t="s">
        <v>624</v>
      </c>
      <c r="P1029" s="221" t="s">
        <v>626</v>
      </c>
      <c r="Q1029" s="221" t="s">
        <v>626</v>
      </c>
      <c r="R1029" s="221" t="s">
        <v>1669</v>
      </c>
      <c r="S1029" s="221" t="s">
        <v>1663</v>
      </c>
      <c r="T1029" s="221">
        <v>0</v>
      </c>
      <c r="U1029" s="290">
        <v>199000000</v>
      </c>
      <c r="V1029" s="290">
        <v>6410000000000</v>
      </c>
      <c r="W1029" s="221">
        <v>0</v>
      </c>
      <c r="X1029" s="221">
        <v>0</v>
      </c>
      <c r="Y1029" s="221" t="s">
        <v>626</v>
      </c>
      <c r="Z1029" s="221" t="s">
        <v>626</v>
      </c>
    </row>
    <row r="1030" spans="1:26" x14ac:dyDescent="0.25">
      <c r="A1030" s="221" t="s">
        <v>1564</v>
      </c>
      <c r="B1030" s="221" t="s">
        <v>849</v>
      </c>
      <c r="C1030" s="221">
        <v>1029.33</v>
      </c>
      <c r="D1030" s="221">
        <v>0</v>
      </c>
      <c r="E1030" s="221" t="s">
        <v>620</v>
      </c>
      <c r="F1030" s="221">
        <v>0.28999999999999998</v>
      </c>
      <c r="G1030" s="221">
        <v>0</v>
      </c>
      <c r="H1030" s="221">
        <v>0</v>
      </c>
      <c r="I1030" s="221">
        <v>0</v>
      </c>
      <c r="J1030" s="221">
        <v>8.83</v>
      </c>
      <c r="K1030" s="290">
        <v>173000000000</v>
      </c>
      <c r="L1030" s="221" t="s">
        <v>621</v>
      </c>
      <c r="M1030" s="221">
        <v>0</v>
      </c>
      <c r="N1030" s="221">
        <v>0</v>
      </c>
      <c r="O1030" s="221" t="s">
        <v>624</v>
      </c>
      <c r="P1030" s="221" t="s">
        <v>626</v>
      </c>
      <c r="Q1030" s="221" t="s">
        <v>626</v>
      </c>
      <c r="R1030" s="221" t="s">
        <v>1669</v>
      </c>
      <c r="S1030" s="221" t="s">
        <v>1663</v>
      </c>
      <c r="T1030" s="221">
        <v>0</v>
      </c>
      <c r="U1030" s="290">
        <v>169000000</v>
      </c>
      <c r="V1030" s="290">
        <v>6410000000000</v>
      </c>
      <c r="W1030" s="221">
        <v>0</v>
      </c>
      <c r="X1030" s="221">
        <v>0</v>
      </c>
      <c r="Y1030" s="221" t="s">
        <v>626</v>
      </c>
      <c r="Z1030" s="221" t="s">
        <v>626</v>
      </c>
    </row>
    <row r="1031" spans="1:26" x14ac:dyDescent="0.25">
      <c r="A1031" s="221" t="s">
        <v>2206</v>
      </c>
      <c r="B1031" s="221" t="s">
        <v>849</v>
      </c>
      <c r="C1031" s="221">
        <v>1020.542</v>
      </c>
      <c r="D1031" s="221">
        <v>0</v>
      </c>
      <c r="E1031" s="221" t="s">
        <v>620</v>
      </c>
      <c r="F1031" s="221">
        <v>0.63</v>
      </c>
      <c r="G1031" s="221">
        <v>0</v>
      </c>
      <c r="H1031" s="221">
        <v>0</v>
      </c>
      <c r="I1031" s="221">
        <v>0</v>
      </c>
      <c r="J1031" s="221">
        <v>0</v>
      </c>
      <c r="K1031" s="290">
        <v>1600000000000</v>
      </c>
      <c r="L1031" s="221" t="s">
        <v>621</v>
      </c>
      <c r="M1031" s="221">
        <v>0</v>
      </c>
      <c r="N1031" s="221">
        <v>0</v>
      </c>
      <c r="O1031" s="221" t="s">
        <v>618</v>
      </c>
      <c r="P1031" s="221" t="s">
        <v>626</v>
      </c>
      <c r="Q1031" s="221" t="s">
        <v>626</v>
      </c>
      <c r="R1031" s="221" t="s">
        <v>1669</v>
      </c>
      <c r="S1031" s="221" t="s">
        <v>1671</v>
      </c>
      <c r="T1031" s="221">
        <v>0</v>
      </c>
      <c r="U1031" s="290">
        <v>1580000000</v>
      </c>
      <c r="V1031" s="290">
        <v>6410000000000</v>
      </c>
      <c r="W1031" s="221">
        <v>0</v>
      </c>
      <c r="X1031" s="221">
        <v>0</v>
      </c>
      <c r="Y1031" s="221" t="s">
        <v>626</v>
      </c>
      <c r="Z1031" s="221" t="s">
        <v>626</v>
      </c>
    </row>
    <row r="1032" spans="1:26" x14ac:dyDescent="0.25">
      <c r="A1032" s="221" t="s">
        <v>1481</v>
      </c>
      <c r="B1032" s="221" t="s">
        <v>849</v>
      </c>
      <c r="C1032" s="221">
        <v>1025.3699999999999</v>
      </c>
      <c r="D1032" s="221">
        <v>0</v>
      </c>
      <c r="E1032" s="221" t="s">
        <v>620</v>
      </c>
      <c r="F1032" s="221">
        <v>0.24</v>
      </c>
      <c r="G1032" s="221">
        <v>0</v>
      </c>
      <c r="H1032" s="221">
        <v>0</v>
      </c>
      <c r="I1032" s="221">
        <v>0</v>
      </c>
      <c r="J1032" s="221">
        <v>8.75</v>
      </c>
      <c r="K1032" s="290">
        <v>512000000000</v>
      </c>
      <c r="L1032" s="221" t="s">
        <v>621</v>
      </c>
      <c r="M1032" s="221">
        <v>0</v>
      </c>
      <c r="N1032" s="221">
        <v>0</v>
      </c>
      <c r="O1032" s="221" t="s">
        <v>624</v>
      </c>
      <c r="P1032" s="221" t="s">
        <v>626</v>
      </c>
      <c r="Q1032" s="221" t="s">
        <v>626</v>
      </c>
      <c r="R1032" s="221" t="s">
        <v>1669</v>
      </c>
      <c r="S1032" s="221" t="s">
        <v>1666</v>
      </c>
      <c r="T1032" s="221">
        <v>0</v>
      </c>
      <c r="U1032" s="290">
        <v>501000000</v>
      </c>
      <c r="V1032" s="290">
        <v>6410000000000</v>
      </c>
      <c r="W1032" s="221">
        <v>0</v>
      </c>
      <c r="X1032" s="221">
        <v>0</v>
      </c>
      <c r="Y1032" s="221" t="s">
        <v>626</v>
      </c>
      <c r="Z1032" s="221" t="s">
        <v>626</v>
      </c>
    </row>
    <row r="1033" spans="1:26" x14ac:dyDescent="0.25">
      <c r="A1033" s="221" t="s">
        <v>2167</v>
      </c>
      <c r="B1033" s="221" t="s">
        <v>849</v>
      </c>
      <c r="C1033" s="221">
        <v>1050.8499999999999</v>
      </c>
      <c r="D1033" s="221">
        <v>0</v>
      </c>
      <c r="E1033" s="221" t="s">
        <v>620</v>
      </c>
      <c r="F1033" s="221">
        <v>0.28999999999999998</v>
      </c>
      <c r="G1033" s="221">
        <v>0</v>
      </c>
      <c r="H1033" s="221">
        <v>0</v>
      </c>
      <c r="I1033" s="221">
        <v>0</v>
      </c>
      <c r="J1033" s="221">
        <v>12.44</v>
      </c>
      <c r="K1033" s="290">
        <v>157000000000</v>
      </c>
      <c r="L1033" s="221" t="s">
        <v>621</v>
      </c>
      <c r="M1033" s="221">
        <v>0</v>
      </c>
      <c r="N1033" s="221">
        <v>0</v>
      </c>
      <c r="O1033" s="221" t="s">
        <v>624</v>
      </c>
      <c r="P1033" s="221" t="s">
        <v>626</v>
      </c>
      <c r="Q1033" s="221" t="s">
        <v>626</v>
      </c>
      <c r="R1033" s="221" t="s">
        <v>1669</v>
      </c>
      <c r="S1033" s="221" t="s">
        <v>2089</v>
      </c>
      <c r="T1033" s="221">
        <v>0</v>
      </c>
      <c r="U1033" s="290">
        <v>150000000</v>
      </c>
      <c r="V1033" s="290">
        <v>6410000000000</v>
      </c>
      <c r="W1033" s="221">
        <v>0</v>
      </c>
      <c r="X1033" s="221">
        <v>0</v>
      </c>
      <c r="Y1033" s="221" t="s">
        <v>626</v>
      </c>
      <c r="Z1033" s="221" t="s">
        <v>626</v>
      </c>
    </row>
    <row r="1034" spans="1:26" x14ac:dyDescent="0.25">
      <c r="A1034" s="221" t="s">
        <v>2347</v>
      </c>
      <c r="B1034" s="221" t="s">
        <v>849</v>
      </c>
      <c r="C1034" s="221">
        <v>1047.22</v>
      </c>
      <c r="D1034" s="221">
        <v>0</v>
      </c>
      <c r="E1034" s="221" t="s">
        <v>620</v>
      </c>
      <c r="F1034" s="221">
        <v>0.44</v>
      </c>
      <c r="G1034" s="221">
        <v>0</v>
      </c>
      <c r="H1034" s="221">
        <v>0</v>
      </c>
      <c r="I1034" s="221">
        <v>0</v>
      </c>
      <c r="J1034" s="221">
        <v>0</v>
      </c>
      <c r="K1034" s="290">
        <v>263000000000</v>
      </c>
      <c r="L1034" s="221" t="s">
        <v>621</v>
      </c>
      <c r="M1034" s="221">
        <v>0</v>
      </c>
      <c r="N1034" s="221">
        <v>0</v>
      </c>
      <c r="O1034" s="221" t="s">
        <v>624</v>
      </c>
      <c r="P1034" s="221" t="s">
        <v>626</v>
      </c>
      <c r="Q1034" s="221" t="s">
        <v>626</v>
      </c>
      <c r="R1034" s="221" t="s">
        <v>1669</v>
      </c>
      <c r="S1034" s="221" t="s">
        <v>2089</v>
      </c>
      <c r="T1034" s="221">
        <v>0</v>
      </c>
      <c r="U1034" s="290">
        <v>253000000</v>
      </c>
      <c r="V1034" s="290">
        <v>6410000000000</v>
      </c>
      <c r="W1034" s="221">
        <v>0</v>
      </c>
      <c r="X1034" s="221">
        <v>0</v>
      </c>
      <c r="Y1034" s="221" t="s">
        <v>626</v>
      </c>
      <c r="Z1034" s="221" t="s">
        <v>626</v>
      </c>
    </row>
    <row r="1035" spans="1:26" x14ac:dyDescent="0.25">
      <c r="A1035" s="221" t="s">
        <v>2505</v>
      </c>
      <c r="B1035" s="221" t="s">
        <v>849</v>
      </c>
      <c r="C1035" s="221">
        <v>1050.04</v>
      </c>
      <c r="D1035" s="221">
        <v>0</v>
      </c>
      <c r="E1035" s="221" t="s">
        <v>620</v>
      </c>
      <c r="F1035" s="221">
        <v>-0.3</v>
      </c>
      <c r="G1035" s="221">
        <v>0</v>
      </c>
      <c r="H1035" s="221">
        <v>0</v>
      </c>
      <c r="I1035" s="221">
        <v>0</v>
      </c>
      <c r="J1035" s="221">
        <v>0</v>
      </c>
      <c r="K1035" s="290">
        <v>167000000000</v>
      </c>
      <c r="L1035" s="221" t="s">
        <v>621</v>
      </c>
      <c r="M1035" s="221">
        <v>0</v>
      </c>
      <c r="N1035" s="221">
        <v>0</v>
      </c>
      <c r="O1035" s="221" t="s">
        <v>624</v>
      </c>
      <c r="P1035" s="221" t="s">
        <v>626</v>
      </c>
      <c r="Q1035" s="221" t="s">
        <v>626</v>
      </c>
      <c r="R1035" s="221" t="s">
        <v>1669</v>
      </c>
      <c r="S1035" s="221" t="s">
        <v>2089</v>
      </c>
      <c r="T1035" s="221">
        <v>0</v>
      </c>
      <c r="U1035" s="290">
        <v>156000000</v>
      </c>
      <c r="V1035" s="290">
        <v>6410000000000</v>
      </c>
      <c r="W1035" s="221">
        <v>0</v>
      </c>
      <c r="X1035" s="221">
        <v>0</v>
      </c>
      <c r="Y1035" s="221" t="s">
        <v>626</v>
      </c>
      <c r="Z1035" s="221" t="s">
        <v>626</v>
      </c>
    </row>
    <row r="1036" spans="1:26" x14ac:dyDescent="0.25">
      <c r="A1036" s="221" t="s">
        <v>2543</v>
      </c>
      <c r="B1036" s="221" t="s">
        <v>849</v>
      </c>
      <c r="C1036" s="221">
        <v>1011.85</v>
      </c>
      <c r="D1036" s="221">
        <v>0</v>
      </c>
      <c r="E1036" s="221" t="s">
        <v>620</v>
      </c>
      <c r="F1036" s="221">
        <v>-0.4</v>
      </c>
      <c r="G1036" s="221">
        <v>0</v>
      </c>
      <c r="H1036" s="221">
        <v>0</v>
      </c>
      <c r="I1036" s="221">
        <v>0</v>
      </c>
      <c r="J1036" s="221">
        <v>0</v>
      </c>
      <c r="K1036" s="290">
        <v>254000000000</v>
      </c>
      <c r="L1036" s="221" t="s">
        <v>621</v>
      </c>
      <c r="M1036" s="221">
        <v>0</v>
      </c>
      <c r="N1036" s="221">
        <v>0</v>
      </c>
      <c r="O1036" s="221" t="s">
        <v>624</v>
      </c>
      <c r="P1036" s="221" t="s">
        <v>626</v>
      </c>
      <c r="Q1036" s="221" t="s">
        <v>626</v>
      </c>
      <c r="R1036" s="221" t="s">
        <v>1669</v>
      </c>
      <c r="S1036" s="221" t="s">
        <v>2089</v>
      </c>
      <c r="T1036" s="221">
        <v>0</v>
      </c>
      <c r="U1036" s="290">
        <v>250000000</v>
      </c>
      <c r="V1036" s="290">
        <v>6410000000000</v>
      </c>
      <c r="W1036" s="221">
        <v>0</v>
      </c>
      <c r="X1036" s="221">
        <v>0</v>
      </c>
      <c r="Y1036" s="221" t="s">
        <v>626</v>
      </c>
      <c r="Z1036" s="221" t="s">
        <v>626</v>
      </c>
    </row>
    <row r="1037" spans="1:26" x14ac:dyDescent="0.25">
      <c r="A1037" s="221" t="s">
        <v>848</v>
      </c>
      <c r="B1037" s="221" t="s">
        <v>849</v>
      </c>
      <c r="C1037" s="221">
        <v>1151.3720000000001</v>
      </c>
      <c r="D1037" s="221">
        <v>-1.5438000000000001</v>
      </c>
      <c r="E1037" s="221" t="s">
        <v>620</v>
      </c>
      <c r="F1037" s="221">
        <v>0.63480000000000003</v>
      </c>
      <c r="G1037" s="221">
        <v>5.8262999999999998</v>
      </c>
      <c r="H1037" s="221">
        <v>-5.2507000000000001</v>
      </c>
      <c r="I1037" s="221">
        <v>-14.7501</v>
      </c>
      <c r="J1037" s="221">
        <v>-15.6473</v>
      </c>
      <c r="K1037" s="290">
        <v>5430000000</v>
      </c>
      <c r="L1037" s="221" t="s">
        <v>621</v>
      </c>
      <c r="M1037" s="221">
        <v>2.6638999999999999</v>
      </c>
      <c r="N1037" s="221">
        <v>0</v>
      </c>
      <c r="O1037" s="221" t="s">
        <v>624</v>
      </c>
      <c r="P1037" s="221" t="s">
        <v>2012</v>
      </c>
      <c r="Q1037" s="221" t="s">
        <v>2012</v>
      </c>
      <c r="R1037" s="221" t="s">
        <v>1665</v>
      </c>
      <c r="S1037" s="221" t="s">
        <v>2094</v>
      </c>
      <c r="T1037" s="221">
        <v>0.63480000000000003</v>
      </c>
      <c r="U1037" s="221">
        <v>4749868</v>
      </c>
      <c r="V1037" s="290">
        <v>6410000000000</v>
      </c>
      <c r="W1037" s="221">
        <v>0</v>
      </c>
      <c r="X1037" s="221">
        <v>-0.86529999999999996</v>
      </c>
      <c r="Y1037" s="221" t="s">
        <v>2012</v>
      </c>
      <c r="Z1037" s="221" t="s">
        <v>626</v>
      </c>
    </row>
    <row r="1038" spans="1:26" x14ac:dyDescent="0.25">
      <c r="A1038" s="221" t="s">
        <v>1075</v>
      </c>
      <c r="B1038" s="221" t="s">
        <v>849</v>
      </c>
      <c r="C1038" s="221">
        <v>3206.69</v>
      </c>
      <c r="D1038" s="221">
        <v>-2.0987</v>
      </c>
      <c r="E1038" s="221" t="s">
        <v>620</v>
      </c>
      <c r="F1038" s="221">
        <v>0.89859999999999995</v>
      </c>
      <c r="G1038" s="221">
        <v>10.288399999999999</v>
      </c>
      <c r="H1038" s="221">
        <v>-0.88090000000000002</v>
      </c>
      <c r="I1038" s="221">
        <v>-13.7683</v>
      </c>
      <c r="J1038" s="221">
        <v>-14.909599999999999</v>
      </c>
      <c r="K1038" s="290">
        <v>16000000000</v>
      </c>
      <c r="L1038" s="221" t="s">
        <v>621</v>
      </c>
      <c r="M1038" s="221">
        <v>-8.7437000000000005</v>
      </c>
      <c r="N1038" s="221">
        <v>12.4795</v>
      </c>
      <c r="O1038" s="221" t="s">
        <v>624</v>
      </c>
      <c r="P1038" s="221" t="s">
        <v>627</v>
      </c>
      <c r="Q1038" s="221" t="s">
        <v>632</v>
      </c>
      <c r="R1038" s="221" t="s">
        <v>1667</v>
      </c>
      <c r="S1038" s="221" t="s">
        <v>2089</v>
      </c>
      <c r="T1038" s="221">
        <v>0.89859999999999995</v>
      </c>
      <c r="U1038" s="221">
        <v>5025878</v>
      </c>
      <c r="V1038" s="290">
        <v>6410000000000</v>
      </c>
      <c r="W1038" s="221">
        <v>0</v>
      </c>
      <c r="X1038" s="221">
        <v>-1.3101</v>
      </c>
      <c r="Y1038" s="221" t="s">
        <v>632</v>
      </c>
      <c r="Z1038" s="221" t="s">
        <v>632</v>
      </c>
    </row>
    <row r="1039" spans="1:26" x14ac:dyDescent="0.25">
      <c r="A1039" s="221" t="s">
        <v>1161</v>
      </c>
      <c r="B1039" s="221" t="s">
        <v>849</v>
      </c>
      <c r="C1039" s="221">
        <v>309.33699999999999</v>
      </c>
      <c r="D1039" s="221">
        <v>-1.3569</v>
      </c>
      <c r="E1039" s="221" t="s">
        <v>620</v>
      </c>
      <c r="F1039" s="221">
        <v>-0.14069999999999999</v>
      </c>
      <c r="G1039" s="221">
        <v>6.2922000000000002</v>
      </c>
      <c r="H1039" s="221">
        <v>-4.0464000000000002</v>
      </c>
      <c r="I1039" s="221">
        <v>-22.7486</v>
      </c>
      <c r="J1039" s="221">
        <v>-30.1555</v>
      </c>
      <c r="K1039" s="290">
        <v>157000000000</v>
      </c>
      <c r="L1039" s="221" t="s">
        <v>621</v>
      </c>
      <c r="M1039" s="221">
        <v>-71.359899999999996</v>
      </c>
      <c r="N1039" s="221">
        <v>0</v>
      </c>
      <c r="O1039" s="221" t="s">
        <v>618</v>
      </c>
      <c r="P1039" s="221" t="s">
        <v>632</v>
      </c>
      <c r="Q1039" s="221" t="s">
        <v>635</v>
      </c>
      <c r="R1039" s="221" t="s">
        <v>1667</v>
      </c>
      <c r="S1039" s="221" t="s">
        <v>2094</v>
      </c>
      <c r="T1039" s="221">
        <v>-0.14069999999999999</v>
      </c>
      <c r="U1039" s="290">
        <v>507000000</v>
      </c>
      <c r="V1039" s="290">
        <v>6410000000000</v>
      </c>
      <c r="W1039" s="221">
        <v>0</v>
      </c>
      <c r="X1039" s="221">
        <v>-0.96050000000000002</v>
      </c>
      <c r="Y1039" s="221" t="s">
        <v>664</v>
      </c>
      <c r="Z1039" s="221" t="s">
        <v>626</v>
      </c>
    </row>
    <row r="1040" spans="1:26" x14ac:dyDescent="0.25">
      <c r="A1040" s="221" t="s">
        <v>1076</v>
      </c>
      <c r="B1040" s="221" t="s">
        <v>849</v>
      </c>
      <c r="C1040" s="221">
        <v>1600.43</v>
      </c>
      <c r="D1040" s="221">
        <v>3.44E-2</v>
      </c>
      <c r="E1040" s="221" t="s">
        <v>620</v>
      </c>
      <c r="F1040" s="221">
        <v>0.40970000000000001</v>
      </c>
      <c r="G1040" s="221">
        <v>1.3399000000000001</v>
      </c>
      <c r="H1040" s="221">
        <v>2.8586999999999998</v>
      </c>
      <c r="I1040" s="221">
        <v>4.0281000000000002</v>
      </c>
      <c r="J1040" s="221">
        <v>6.4093999999999998</v>
      </c>
      <c r="K1040" s="290">
        <v>206000000000</v>
      </c>
      <c r="L1040" s="221" t="s">
        <v>621</v>
      </c>
      <c r="M1040" s="221">
        <v>19.937200000000001</v>
      </c>
      <c r="N1040" s="221">
        <v>36.9375</v>
      </c>
      <c r="O1040" s="221" t="s">
        <v>624</v>
      </c>
      <c r="P1040" s="221" t="s">
        <v>632</v>
      </c>
      <c r="Q1040" s="221" t="s">
        <v>638</v>
      </c>
      <c r="R1040" s="221" t="s">
        <v>1668</v>
      </c>
      <c r="S1040" s="221" t="s">
        <v>2089</v>
      </c>
      <c r="T1040" s="221">
        <v>0.40970000000000001</v>
      </c>
      <c r="U1040" s="290">
        <v>129000000</v>
      </c>
      <c r="V1040" s="290">
        <v>6410000000000</v>
      </c>
      <c r="W1040" s="221">
        <v>0</v>
      </c>
      <c r="X1040" s="221">
        <v>7.0000000000000007E-2</v>
      </c>
      <c r="Y1040" s="221" t="s">
        <v>651</v>
      </c>
      <c r="Z1040" s="221" t="s">
        <v>638</v>
      </c>
    </row>
    <row r="1041" spans="1:26" x14ac:dyDescent="0.25">
      <c r="A1041" s="221" t="s">
        <v>1077</v>
      </c>
      <c r="B1041" s="221" t="s">
        <v>849</v>
      </c>
      <c r="C1041" s="221">
        <v>2693.56</v>
      </c>
      <c r="D1041" s="221">
        <v>0.10589999999999999</v>
      </c>
      <c r="E1041" s="221" t="s">
        <v>620</v>
      </c>
      <c r="F1041" s="221">
        <v>0.26169999999999999</v>
      </c>
      <c r="G1041" s="221">
        <v>4.556</v>
      </c>
      <c r="H1041" s="221">
        <v>3.1608000000000001</v>
      </c>
      <c r="I1041" s="221">
        <v>5.3464</v>
      </c>
      <c r="J1041" s="221">
        <v>8.4312000000000005</v>
      </c>
      <c r="K1041" s="290">
        <v>44400000000</v>
      </c>
      <c r="L1041" s="221" t="s">
        <v>621</v>
      </c>
      <c r="M1041" s="221">
        <v>18.3691</v>
      </c>
      <c r="N1041" s="221">
        <v>44.888300000000001</v>
      </c>
      <c r="O1041" s="221" t="s">
        <v>624</v>
      </c>
      <c r="P1041" s="221" t="s">
        <v>630</v>
      </c>
      <c r="Q1041" s="221" t="s">
        <v>630</v>
      </c>
      <c r="R1041" s="221" t="s">
        <v>1662</v>
      </c>
      <c r="S1041" s="221" t="s">
        <v>2089</v>
      </c>
      <c r="T1041" s="221">
        <v>0.26169999999999999</v>
      </c>
      <c r="U1041" s="221">
        <v>16510381</v>
      </c>
      <c r="V1041" s="290">
        <v>6410000000000</v>
      </c>
      <c r="W1041" s="221">
        <v>0</v>
      </c>
      <c r="X1041" s="221">
        <v>-0.2928</v>
      </c>
      <c r="Y1041" s="221" t="s">
        <v>630</v>
      </c>
      <c r="Z1041" s="221" t="s">
        <v>630</v>
      </c>
    </row>
    <row r="1042" spans="1:26" x14ac:dyDescent="0.25">
      <c r="A1042" s="221" t="s">
        <v>1162</v>
      </c>
      <c r="B1042" s="221" t="s">
        <v>849</v>
      </c>
      <c r="C1042" s="221">
        <v>987.37</v>
      </c>
      <c r="D1042" s="221">
        <v>0</v>
      </c>
      <c r="E1042" s="221" t="s">
        <v>620</v>
      </c>
      <c r="F1042" s="221">
        <v>0.46</v>
      </c>
      <c r="G1042" s="221">
        <v>0</v>
      </c>
      <c r="H1042" s="221">
        <v>0</v>
      </c>
      <c r="I1042" s="221">
        <v>0</v>
      </c>
      <c r="J1042" s="221">
        <v>5.26</v>
      </c>
      <c r="K1042" s="290">
        <v>43300000000</v>
      </c>
      <c r="L1042" s="221" t="s">
        <v>621</v>
      </c>
      <c r="M1042" s="221">
        <v>0</v>
      </c>
      <c r="N1042" s="221">
        <v>0</v>
      </c>
      <c r="O1042" s="221" t="s">
        <v>624</v>
      </c>
      <c r="P1042" s="221" t="s">
        <v>626</v>
      </c>
      <c r="Q1042" s="221" t="s">
        <v>626</v>
      </c>
      <c r="R1042" s="221" t="s">
        <v>1669</v>
      </c>
      <c r="S1042" s="221" t="s">
        <v>2091</v>
      </c>
      <c r="T1042" s="221">
        <v>0</v>
      </c>
      <c r="U1042" s="221">
        <v>44100000</v>
      </c>
      <c r="V1042" s="290">
        <v>6410000000000</v>
      </c>
      <c r="W1042" s="221">
        <v>0</v>
      </c>
      <c r="X1042" s="221">
        <v>0</v>
      </c>
      <c r="Y1042" s="221" t="s">
        <v>626</v>
      </c>
      <c r="Z1042" s="221" t="s">
        <v>626</v>
      </c>
    </row>
    <row r="1043" spans="1:26" x14ac:dyDescent="0.25">
      <c r="A1043" s="221" t="s">
        <v>1936</v>
      </c>
      <c r="B1043" s="221" t="s">
        <v>849</v>
      </c>
      <c r="C1043" s="221">
        <v>1041.23</v>
      </c>
      <c r="D1043" s="221">
        <v>0</v>
      </c>
      <c r="E1043" s="221" t="s">
        <v>620</v>
      </c>
      <c r="F1043" s="221">
        <v>0.44</v>
      </c>
      <c r="G1043" s="221">
        <v>0</v>
      </c>
      <c r="H1043" s="221">
        <v>0</v>
      </c>
      <c r="I1043" s="221">
        <v>0</v>
      </c>
      <c r="J1043" s="221">
        <v>9.99</v>
      </c>
      <c r="K1043" s="290">
        <v>159000000000</v>
      </c>
      <c r="L1043" s="221" t="s">
        <v>621</v>
      </c>
      <c r="M1043" s="221">
        <v>0</v>
      </c>
      <c r="N1043" s="221">
        <v>0</v>
      </c>
      <c r="O1043" s="221" t="s">
        <v>624</v>
      </c>
      <c r="P1043" s="221" t="s">
        <v>626</v>
      </c>
      <c r="Q1043" s="221" t="s">
        <v>626</v>
      </c>
      <c r="R1043" s="221" t="s">
        <v>1669</v>
      </c>
      <c r="S1043" s="221" t="s">
        <v>2089</v>
      </c>
      <c r="T1043" s="221">
        <v>0</v>
      </c>
      <c r="U1043" s="290">
        <v>153000000</v>
      </c>
      <c r="V1043" s="290">
        <v>6410000000000</v>
      </c>
      <c r="W1043" s="221">
        <v>0</v>
      </c>
      <c r="X1043" s="221">
        <v>0</v>
      </c>
      <c r="Y1043" s="221" t="s">
        <v>626</v>
      </c>
      <c r="Z1043" s="221" t="s">
        <v>626</v>
      </c>
    </row>
    <row r="1044" spans="1:26" x14ac:dyDescent="0.25">
      <c r="A1044" s="221" t="s">
        <v>2053</v>
      </c>
      <c r="B1044" s="221" t="s">
        <v>849</v>
      </c>
      <c r="C1044" s="221">
        <v>1043.44</v>
      </c>
      <c r="D1044" s="221">
        <v>0</v>
      </c>
      <c r="E1044" s="221" t="s">
        <v>620</v>
      </c>
      <c r="F1044" s="221">
        <v>0.08</v>
      </c>
      <c r="G1044" s="221">
        <v>0</v>
      </c>
      <c r="H1044" s="221">
        <v>0</v>
      </c>
      <c r="I1044" s="221">
        <v>0</v>
      </c>
      <c r="J1044" s="221">
        <v>10.130000000000001</v>
      </c>
      <c r="K1044" s="290">
        <v>122000000000</v>
      </c>
      <c r="L1044" s="221" t="s">
        <v>621</v>
      </c>
      <c r="M1044" s="221">
        <v>0</v>
      </c>
      <c r="N1044" s="221">
        <v>0</v>
      </c>
      <c r="O1044" s="221" t="s">
        <v>624</v>
      </c>
      <c r="P1044" s="221" t="s">
        <v>626</v>
      </c>
      <c r="Q1044" s="221" t="s">
        <v>626</v>
      </c>
      <c r="R1044" s="221" t="s">
        <v>1669</v>
      </c>
      <c r="S1044" s="221" t="s">
        <v>2089</v>
      </c>
      <c r="T1044" s="221">
        <v>0</v>
      </c>
      <c r="U1044" s="290">
        <v>117000000</v>
      </c>
      <c r="V1044" s="290">
        <v>6410000000000</v>
      </c>
      <c r="W1044" s="221">
        <v>0</v>
      </c>
      <c r="X1044" s="221">
        <v>0</v>
      </c>
      <c r="Y1044" s="221" t="s">
        <v>626</v>
      </c>
      <c r="Z1044" s="221" t="s">
        <v>626</v>
      </c>
    </row>
    <row r="1045" spans="1:26" x14ac:dyDescent="0.25">
      <c r="A1045" s="221" t="s">
        <v>2207</v>
      </c>
      <c r="B1045" s="221" t="s">
        <v>849</v>
      </c>
      <c r="C1045" s="221">
        <v>993.51400000000001</v>
      </c>
      <c r="D1045" s="221">
        <v>0</v>
      </c>
      <c r="E1045" s="221" t="s">
        <v>620</v>
      </c>
      <c r="F1045" s="221">
        <v>-0.88</v>
      </c>
      <c r="G1045" s="221">
        <v>0</v>
      </c>
      <c r="H1045" s="221">
        <v>0</v>
      </c>
      <c r="I1045" s="221">
        <v>0</v>
      </c>
      <c r="J1045" s="221">
        <v>0</v>
      </c>
      <c r="K1045" s="290">
        <v>39000000000</v>
      </c>
      <c r="L1045" s="221" t="s">
        <v>621</v>
      </c>
      <c r="M1045" s="221">
        <v>0</v>
      </c>
      <c r="N1045" s="221">
        <v>0</v>
      </c>
      <c r="O1045" s="221" t="s">
        <v>624</v>
      </c>
      <c r="P1045" s="221" t="s">
        <v>626</v>
      </c>
      <c r="Q1045" s="221" t="s">
        <v>626</v>
      </c>
      <c r="R1045" s="221" t="s">
        <v>1669</v>
      </c>
      <c r="S1045" s="221" t="s">
        <v>2094</v>
      </c>
      <c r="T1045" s="221">
        <v>0</v>
      </c>
      <c r="U1045" s="221">
        <v>38900000</v>
      </c>
      <c r="V1045" s="290">
        <v>6410000000000</v>
      </c>
      <c r="W1045" s="221">
        <v>0</v>
      </c>
      <c r="X1045" s="221">
        <v>0</v>
      </c>
      <c r="Y1045" s="221" t="s">
        <v>626</v>
      </c>
      <c r="Z1045" s="221" t="s">
        <v>626</v>
      </c>
    </row>
    <row r="1046" spans="1:26" x14ac:dyDescent="0.25">
      <c r="A1046" s="221" t="s">
        <v>2118</v>
      </c>
      <c r="B1046" s="221" t="s">
        <v>849</v>
      </c>
      <c r="C1046" s="221">
        <v>1053.02</v>
      </c>
      <c r="D1046" s="221">
        <v>0</v>
      </c>
      <c r="E1046" s="221" t="s">
        <v>620</v>
      </c>
      <c r="F1046" s="221">
        <v>0.28000000000000003</v>
      </c>
      <c r="G1046" s="221">
        <v>0</v>
      </c>
      <c r="H1046" s="221">
        <v>0</v>
      </c>
      <c r="I1046" s="221">
        <v>0</v>
      </c>
      <c r="J1046" s="221">
        <v>12.54</v>
      </c>
      <c r="K1046" s="290">
        <v>166000000000</v>
      </c>
      <c r="L1046" s="221" t="s">
        <v>621</v>
      </c>
      <c r="M1046" s="221">
        <v>0</v>
      </c>
      <c r="N1046" s="221">
        <v>0</v>
      </c>
      <c r="O1046" s="221" t="s">
        <v>624</v>
      </c>
      <c r="P1046" s="221" t="s">
        <v>626</v>
      </c>
      <c r="Q1046" s="221" t="s">
        <v>626</v>
      </c>
      <c r="R1046" s="221" t="s">
        <v>1669</v>
      </c>
      <c r="S1046" s="221" t="s">
        <v>2089</v>
      </c>
      <c r="T1046" s="221">
        <v>0</v>
      </c>
      <c r="U1046" s="290">
        <v>158000000</v>
      </c>
      <c r="V1046" s="290">
        <v>6410000000000</v>
      </c>
      <c r="W1046" s="221">
        <v>0</v>
      </c>
      <c r="X1046" s="221">
        <v>0</v>
      </c>
      <c r="Y1046" s="221" t="s">
        <v>626</v>
      </c>
      <c r="Z1046" s="221" t="s">
        <v>626</v>
      </c>
    </row>
    <row r="1047" spans="1:26" x14ac:dyDescent="0.25">
      <c r="A1047" s="221" t="s">
        <v>1565</v>
      </c>
      <c r="B1047" s="221" t="s">
        <v>849</v>
      </c>
      <c r="C1047" s="221">
        <v>1025.213</v>
      </c>
      <c r="D1047" s="221">
        <v>0</v>
      </c>
      <c r="E1047" s="221" t="s">
        <v>620</v>
      </c>
      <c r="F1047" s="221">
        <v>0.48</v>
      </c>
      <c r="G1047" s="221">
        <v>0</v>
      </c>
      <c r="H1047" s="221">
        <v>0</v>
      </c>
      <c r="I1047" s="221">
        <v>0</v>
      </c>
      <c r="J1047" s="221">
        <v>1.32</v>
      </c>
      <c r="K1047" s="290">
        <v>209000000000</v>
      </c>
      <c r="L1047" s="221" t="s">
        <v>621</v>
      </c>
      <c r="M1047" s="221">
        <v>0</v>
      </c>
      <c r="N1047" s="221">
        <v>0</v>
      </c>
      <c r="O1047" s="221" t="s">
        <v>624</v>
      </c>
      <c r="P1047" s="221" t="s">
        <v>626</v>
      </c>
      <c r="Q1047" s="221" t="s">
        <v>626</v>
      </c>
      <c r="R1047" s="221" t="s">
        <v>1669</v>
      </c>
      <c r="S1047" s="221" t="s">
        <v>2094</v>
      </c>
      <c r="T1047" s="221">
        <v>0</v>
      </c>
      <c r="U1047" s="290">
        <v>205000000</v>
      </c>
      <c r="V1047" s="290">
        <v>6410000000000</v>
      </c>
      <c r="W1047" s="221">
        <v>0</v>
      </c>
      <c r="X1047" s="221">
        <v>0</v>
      </c>
      <c r="Y1047" s="221" t="s">
        <v>626</v>
      </c>
      <c r="Z1047" s="221" t="s">
        <v>626</v>
      </c>
    </row>
    <row r="1048" spans="1:26" x14ac:dyDescent="0.25">
      <c r="A1048" s="221" t="s">
        <v>1525</v>
      </c>
      <c r="B1048" s="221" t="s">
        <v>849</v>
      </c>
      <c r="C1048" s="221">
        <v>1023.2</v>
      </c>
      <c r="D1048" s="221">
        <v>0</v>
      </c>
      <c r="E1048" s="221" t="s">
        <v>620</v>
      </c>
      <c r="F1048" s="221">
        <v>0.31</v>
      </c>
      <c r="G1048" s="221">
        <v>0</v>
      </c>
      <c r="H1048" s="221">
        <v>0</v>
      </c>
      <c r="I1048" s="221">
        <v>0</v>
      </c>
      <c r="J1048" s="221">
        <v>6.54</v>
      </c>
      <c r="K1048" s="290">
        <v>306000000000</v>
      </c>
      <c r="L1048" s="221" t="s">
        <v>621</v>
      </c>
      <c r="M1048" s="221">
        <v>0</v>
      </c>
      <c r="N1048" s="221">
        <v>0</v>
      </c>
      <c r="O1048" s="221" t="s">
        <v>624</v>
      </c>
      <c r="P1048" s="221" t="s">
        <v>626</v>
      </c>
      <c r="Q1048" s="221" t="s">
        <v>626</v>
      </c>
      <c r="R1048" s="221" t="s">
        <v>1669</v>
      </c>
      <c r="S1048" s="221" t="s">
        <v>2089</v>
      </c>
      <c r="T1048" s="221">
        <v>0</v>
      </c>
      <c r="U1048" s="290">
        <v>300000000</v>
      </c>
      <c r="V1048" s="290">
        <v>6410000000000</v>
      </c>
      <c r="W1048" s="221">
        <v>0</v>
      </c>
      <c r="X1048" s="221">
        <v>0</v>
      </c>
      <c r="Y1048" s="221" t="s">
        <v>626</v>
      </c>
      <c r="Z1048" s="221" t="s">
        <v>626</v>
      </c>
    </row>
    <row r="1049" spans="1:26" x14ac:dyDescent="0.25">
      <c r="A1049" s="221" t="s">
        <v>1566</v>
      </c>
      <c r="B1049" s="221" t="s">
        <v>849</v>
      </c>
      <c r="C1049" s="221">
        <v>1011.66</v>
      </c>
      <c r="D1049" s="221">
        <v>0</v>
      </c>
      <c r="E1049" s="221" t="s">
        <v>620</v>
      </c>
      <c r="F1049" s="221">
        <v>0.69</v>
      </c>
      <c r="G1049" s="221">
        <v>0</v>
      </c>
      <c r="H1049" s="221">
        <v>0</v>
      </c>
      <c r="I1049" s="221">
        <v>0</v>
      </c>
      <c r="J1049" s="221">
        <v>8.91</v>
      </c>
      <c r="K1049" s="290">
        <v>280000000000</v>
      </c>
      <c r="L1049" s="221" t="s">
        <v>621</v>
      </c>
      <c r="M1049" s="221">
        <v>0</v>
      </c>
      <c r="N1049" s="221">
        <v>0</v>
      </c>
      <c r="O1049" s="221" t="s">
        <v>624</v>
      </c>
      <c r="P1049" s="221" t="s">
        <v>626</v>
      </c>
      <c r="Q1049" s="221" t="s">
        <v>626</v>
      </c>
      <c r="R1049" s="221" t="s">
        <v>1669</v>
      </c>
      <c r="S1049" s="221" t="s">
        <v>2089</v>
      </c>
      <c r="T1049" s="221">
        <v>0</v>
      </c>
      <c r="U1049" s="290">
        <v>274000000</v>
      </c>
      <c r="V1049" s="290">
        <v>6410000000000</v>
      </c>
      <c r="W1049" s="221">
        <v>0</v>
      </c>
      <c r="X1049" s="221">
        <v>0</v>
      </c>
      <c r="Y1049" s="221" t="s">
        <v>626</v>
      </c>
      <c r="Z1049" s="221" t="s">
        <v>626</v>
      </c>
    </row>
    <row r="1050" spans="1:26" x14ac:dyDescent="0.25">
      <c r="A1050" s="221" t="s">
        <v>1616</v>
      </c>
      <c r="B1050" s="221" t="s">
        <v>849</v>
      </c>
      <c r="C1050" s="221">
        <v>1013.81</v>
      </c>
      <c r="D1050" s="221">
        <v>0</v>
      </c>
      <c r="E1050" s="221" t="s">
        <v>620</v>
      </c>
      <c r="F1050" s="221">
        <v>0.79</v>
      </c>
      <c r="G1050" s="221">
        <v>0</v>
      </c>
      <c r="H1050" s="221">
        <v>0</v>
      </c>
      <c r="I1050" s="221">
        <v>0</v>
      </c>
      <c r="J1050" s="221">
        <v>10.57</v>
      </c>
      <c r="K1050" s="290">
        <v>287000000000</v>
      </c>
      <c r="L1050" s="221" t="s">
        <v>621</v>
      </c>
      <c r="M1050" s="221">
        <v>0</v>
      </c>
      <c r="N1050" s="221">
        <v>0</v>
      </c>
      <c r="O1050" s="221" t="s">
        <v>624</v>
      </c>
      <c r="P1050" s="221" t="s">
        <v>626</v>
      </c>
      <c r="Q1050" s="221" t="s">
        <v>626</v>
      </c>
      <c r="R1050" s="221" t="s">
        <v>1669</v>
      </c>
      <c r="S1050" s="221" t="s">
        <v>2089</v>
      </c>
      <c r="T1050" s="221">
        <v>0</v>
      </c>
      <c r="U1050" s="290">
        <v>280000000</v>
      </c>
      <c r="V1050" s="290">
        <v>6410000000000</v>
      </c>
      <c r="W1050" s="221">
        <v>0</v>
      </c>
      <c r="X1050" s="221">
        <v>0</v>
      </c>
      <c r="Y1050" s="221" t="s">
        <v>626</v>
      </c>
      <c r="Z1050" s="221" t="s">
        <v>626</v>
      </c>
    </row>
    <row r="1051" spans="1:26" x14ac:dyDescent="0.25">
      <c r="A1051" s="221" t="s">
        <v>1754</v>
      </c>
      <c r="B1051" s="221" t="s">
        <v>849</v>
      </c>
      <c r="C1051" s="221">
        <v>1034.0170000000001</v>
      </c>
      <c r="D1051" s="221">
        <v>0</v>
      </c>
      <c r="E1051" s="221" t="s">
        <v>620</v>
      </c>
      <c r="F1051" s="221">
        <v>-0.57999999999999996</v>
      </c>
      <c r="G1051" s="221">
        <v>0</v>
      </c>
      <c r="H1051" s="221">
        <v>0</v>
      </c>
      <c r="I1051" s="221">
        <v>0</v>
      </c>
      <c r="J1051" s="221">
        <v>0.08</v>
      </c>
      <c r="K1051" s="290">
        <v>129000000000</v>
      </c>
      <c r="L1051" s="221" t="s">
        <v>621</v>
      </c>
      <c r="M1051" s="221">
        <v>0</v>
      </c>
      <c r="N1051" s="221">
        <v>0</v>
      </c>
      <c r="O1051" s="221" t="s">
        <v>624</v>
      </c>
      <c r="P1051" s="221" t="s">
        <v>626</v>
      </c>
      <c r="Q1051" s="221" t="s">
        <v>626</v>
      </c>
      <c r="R1051" s="221" t="s">
        <v>1669</v>
      </c>
      <c r="S1051" s="221" t="s">
        <v>2094</v>
      </c>
      <c r="T1051" s="221">
        <v>0</v>
      </c>
      <c r="U1051" s="290">
        <v>124000000</v>
      </c>
      <c r="V1051" s="290">
        <v>6410000000000</v>
      </c>
      <c r="W1051" s="221">
        <v>0</v>
      </c>
      <c r="X1051" s="221">
        <v>0</v>
      </c>
      <c r="Y1051" s="221" t="s">
        <v>626</v>
      </c>
      <c r="Z1051" s="221" t="s">
        <v>626</v>
      </c>
    </row>
    <row r="1052" spans="1:26" x14ac:dyDescent="0.25">
      <c r="A1052" s="221" t="s">
        <v>1732</v>
      </c>
      <c r="B1052" s="221" t="s">
        <v>849</v>
      </c>
      <c r="C1052" s="221">
        <v>1018.34</v>
      </c>
      <c r="D1052" s="221">
        <v>0</v>
      </c>
      <c r="E1052" s="221" t="s">
        <v>620</v>
      </c>
      <c r="F1052" s="221">
        <v>0.77</v>
      </c>
      <c r="G1052" s="221">
        <v>0</v>
      </c>
      <c r="H1052" s="221">
        <v>0</v>
      </c>
      <c r="I1052" s="221">
        <v>0</v>
      </c>
      <c r="J1052" s="221">
        <v>9.6</v>
      </c>
      <c r="K1052" s="290">
        <v>303000000000</v>
      </c>
      <c r="L1052" s="221" t="s">
        <v>621</v>
      </c>
      <c r="M1052" s="221">
        <v>0</v>
      </c>
      <c r="N1052" s="221">
        <v>0</v>
      </c>
      <c r="O1052" s="221" t="s">
        <v>624</v>
      </c>
      <c r="P1052" s="221" t="s">
        <v>626</v>
      </c>
      <c r="Q1052" s="221" t="s">
        <v>626</v>
      </c>
      <c r="R1052" s="221" t="s">
        <v>1669</v>
      </c>
      <c r="S1052" s="221" t="s">
        <v>2089</v>
      </c>
      <c r="T1052" s="221">
        <v>0</v>
      </c>
      <c r="U1052" s="290">
        <v>300000000</v>
      </c>
      <c r="V1052" s="290">
        <v>6410000000000</v>
      </c>
      <c r="W1052" s="221">
        <v>0</v>
      </c>
      <c r="X1052" s="221">
        <v>0</v>
      </c>
      <c r="Y1052" s="221" t="s">
        <v>626</v>
      </c>
      <c r="Z1052" s="221" t="s">
        <v>626</v>
      </c>
    </row>
    <row r="1053" spans="1:26" x14ac:dyDescent="0.25">
      <c r="A1053" s="221" t="s">
        <v>1449</v>
      </c>
      <c r="B1053" s="221" t="s">
        <v>849</v>
      </c>
      <c r="C1053" s="221">
        <v>1018.5069999999999</v>
      </c>
      <c r="D1053" s="221">
        <v>0</v>
      </c>
      <c r="E1053" s="221" t="s">
        <v>620</v>
      </c>
      <c r="F1053" s="221">
        <v>0.38</v>
      </c>
      <c r="G1053" s="221">
        <v>0</v>
      </c>
      <c r="H1053" s="221">
        <v>0</v>
      </c>
      <c r="I1053" s="221">
        <v>0</v>
      </c>
      <c r="J1053" s="221">
        <v>1.08</v>
      </c>
      <c r="K1053" s="290">
        <v>293000000000</v>
      </c>
      <c r="L1053" s="221" t="s">
        <v>621</v>
      </c>
      <c r="M1053" s="221">
        <v>0</v>
      </c>
      <c r="N1053" s="221">
        <v>0</v>
      </c>
      <c r="O1053" s="221" t="s">
        <v>624</v>
      </c>
      <c r="P1053" s="221" t="s">
        <v>626</v>
      </c>
      <c r="Q1053" s="221" t="s">
        <v>626</v>
      </c>
      <c r="R1053" s="221" t="s">
        <v>1669</v>
      </c>
      <c r="S1053" s="221" t="s">
        <v>2094</v>
      </c>
      <c r="T1053" s="221">
        <v>0</v>
      </c>
      <c r="U1053" s="290">
        <v>289000000</v>
      </c>
      <c r="V1053" s="290">
        <v>6410000000000</v>
      </c>
      <c r="W1053" s="221">
        <v>0</v>
      </c>
      <c r="X1053" s="221">
        <v>0</v>
      </c>
      <c r="Y1053" s="221" t="s">
        <v>626</v>
      </c>
      <c r="Z1053" s="221" t="s">
        <v>626</v>
      </c>
    </row>
    <row r="1054" spans="1:26" x14ac:dyDescent="0.25">
      <c r="A1054" s="221" t="s">
        <v>2348</v>
      </c>
      <c r="B1054" s="221" t="s">
        <v>849</v>
      </c>
      <c r="C1054" s="221">
        <v>1038.51</v>
      </c>
      <c r="D1054" s="221">
        <v>-2.5000000000000001E-2</v>
      </c>
      <c r="E1054" s="221" t="s">
        <v>620</v>
      </c>
      <c r="F1054" s="221">
        <v>0.93500000000000005</v>
      </c>
      <c r="G1054" s="221">
        <v>3.1772999999999998</v>
      </c>
      <c r="H1054" s="221">
        <v>3.3014000000000001</v>
      </c>
      <c r="I1054" s="221">
        <v>3.1311</v>
      </c>
      <c r="J1054" s="221">
        <v>0</v>
      </c>
      <c r="K1054" s="290">
        <v>609000000</v>
      </c>
      <c r="L1054" s="221" t="s">
        <v>621</v>
      </c>
      <c r="M1054" s="221">
        <v>0</v>
      </c>
      <c r="N1054" s="221">
        <v>0</v>
      </c>
      <c r="O1054" s="221" t="s">
        <v>624</v>
      </c>
      <c r="P1054" s="221" t="s">
        <v>2012</v>
      </c>
      <c r="Q1054" s="221" t="s">
        <v>626</v>
      </c>
      <c r="R1054" s="221" t="s">
        <v>1668</v>
      </c>
      <c r="S1054" s="221" t="s">
        <v>2089</v>
      </c>
      <c r="T1054" s="221">
        <v>0.93500000000000005</v>
      </c>
      <c r="U1054" s="221">
        <v>592301.80000000005</v>
      </c>
      <c r="V1054" s="290">
        <v>6410000000000</v>
      </c>
      <c r="W1054" s="221">
        <v>0</v>
      </c>
      <c r="X1054" s="221">
        <v>-5.0999999999999997E-2</v>
      </c>
      <c r="Y1054" s="221" t="s">
        <v>626</v>
      </c>
      <c r="Z1054" s="221" t="s">
        <v>626</v>
      </c>
    </row>
    <row r="1055" spans="1:26" x14ac:dyDescent="0.25">
      <c r="A1055" s="221" t="s">
        <v>2544</v>
      </c>
      <c r="B1055" s="221" t="s">
        <v>849</v>
      </c>
      <c r="C1055" s="221">
        <v>1047.31</v>
      </c>
      <c r="D1055" s="221">
        <v>0</v>
      </c>
      <c r="E1055" s="221" t="s">
        <v>620</v>
      </c>
      <c r="F1055" s="221">
        <v>-0.19</v>
      </c>
      <c r="G1055" s="221">
        <v>0</v>
      </c>
      <c r="H1055" s="221">
        <v>0</v>
      </c>
      <c r="I1055" s="221">
        <v>0</v>
      </c>
      <c r="J1055" s="221">
        <v>0</v>
      </c>
      <c r="K1055" s="290">
        <v>35000000000</v>
      </c>
      <c r="L1055" s="221" t="s">
        <v>621</v>
      </c>
      <c r="M1055" s="221">
        <v>0</v>
      </c>
      <c r="N1055" s="221">
        <v>0</v>
      </c>
      <c r="O1055" s="221" t="s">
        <v>624</v>
      </c>
      <c r="P1055" s="221" t="s">
        <v>626</v>
      </c>
      <c r="Q1055" s="221" t="s">
        <v>626</v>
      </c>
      <c r="R1055" s="221" t="s">
        <v>1669</v>
      </c>
      <c r="S1055" s="221" t="s">
        <v>2089</v>
      </c>
      <c r="T1055" s="221">
        <v>0</v>
      </c>
      <c r="U1055" s="221">
        <v>33048500</v>
      </c>
      <c r="V1055" s="290">
        <v>6410000000000</v>
      </c>
      <c r="W1055" s="221">
        <v>0</v>
      </c>
      <c r="X1055" s="221">
        <v>0</v>
      </c>
      <c r="Y1055" s="221" t="s">
        <v>626</v>
      </c>
      <c r="Z1055" s="221" t="s">
        <v>626</v>
      </c>
    </row>
    <row r="1056" spans="1:26" x14ac:dyDescent="0.25">
      <c r="A1056" s="221" t="s">
        <v>850</v>
      </c>
      <c r="B1056" s="221" t="s">
        <v>851</v>
      </c>
      <c r="C1056" s="221">
        <v>995.40800000000002</v>
      </c>
      <c r="D1056" s="221">
        <v>-2.4916999999999998</v>
      </c>
      <c r="E1056" s="221" t="s">
        <v>620</v>
      </c>
      <c r="F1056" s="221">
        <v>2.0257999999999998</v>
      </c>
      <c r="G1056" s="221">
        <v>11.825699999999999</v>
      </c>
      <c r="H1056" s="221">
        <v>-4.4264999999999999</v>
      </c>
      <c r="I1056" s="221">
        <v>-16.714500000000001</v>
      </c>
      <c r="J1056" s="221">
        <v>-16.569099999999999</v>
      </c>
      <c r="K1056" s="290">
        <v>21100000000</v>
      </c>
      <c r="L1056" s="221" t="s">
        <v>621</v>
      </c>
      <c r="M1056" s="221">
        <v>-18.6357</v>
      </c>
      <c r="N1056" s="221">
        <v>-12.2477</v>
      </c>
      <c r="O1056" s="221" t="s">
        <v>624</v>
      </c>
      <c r="P1056" s="221" t="s">
        <v>635</v>
      </c>
      <c r="Q1056" s="221" t="s">
        <v>627</v>
      </c>
      <c r="R1056" s="221" t="s">
        <v>1667</v>
      </c>
      <c r="S1056" s="221" t="s">
        <v>1671</v>
      </c>
      <c r="T1056" s="221">
        <v>2.0257999999999998</v>
      </c>
      <c r="U1056" s="221">
        <v>21617507</v>
      </c>
      <c r="V1056" s="290">
        <v>746000000000</v>
      </c>
      <c r="W1056" s="221">
        <v>0</v>
      </c>
      <c r="X1056" s="221">
        <v>-1.5306999999999999</v>
      </c>
      <c r="Y1056" s="221" t="s">
        <v>630</v>
      </c>
      <c r="Z1056" s="221" t="s">
        <v>622</v>
      </c>
    </row>
    <row r="1057" spans="1:26" x14ac:dyDescent="0.25">
      <c r="A1057" s="221" t="s">
        <v>852</v>
      </c>
      <c r="B1057" s="221" t="s">
        <v>851</v>
      </c>
      <c r="C1057" s="221">
        <v>1151.605</v>
      </c>
      <c r="D1057" s="221">
        <v>-8.5800000000000001E-2</v>
      </c>
      <c r="E1057" s="221" t="s">
        <v>620</v>
      </c>
      <c r="F1057" s="221">
        <v>3.3500000000000002E-2</v>
      </c>
      <c r="G1057" s="221">
        <v>9.7171000000000003</v>
      </c>
      <c r="H1057" s="221">
        <v>15.290100000000001</v>
      </c>
      <c r="I1057" s="221">
        <v>12.5076</v>
      </c>
      <c r="J1057" s="221">
        <v>14.0749</v>
      </c>
      <c r="K1057" s="290">
        <v>6080000000</v>
      </c>
      <c r="L1057" s="221" t="s">
        <v>621</v>
      </c>
      <c r="M1057" s="221">
        <v>12.419600000000001</v>
      </c>
      <c r="N1057" s="221">
        <v>22.3659</v>
      </c>
      <c r="O1057" s="221" t="s">
        <v>618</v>
      </c>
      <c r="P1057" s="221" t="s">
        <v>2012</v>
      </c>
      <c r="Q1057" s="221" t="s">
        <v>2012</v>
      </c>
      <c r="R1057" s="221" t="s">
        <v>1665</v>
      </c>
      <c r="S1057" s="221" t="s">
        <v>1692</v>
      </c>
      <c r="T1057" s="221">
        <v>3.3500000000000002E-2</v>
      </c>
      <c r="U1057" s="221">
        <v>5280353</v>
      </c>
      <c r="V1057" s="290">
        <v>746000000000</v>
      </c>
      <c r="W1057" s="221">
        <v>0</v>
      </c>
      <c r="X1057" s="221">
        <v>-0.30209999999999998</v>
      </c>
      <c r="Y1057" s="221" t="s">
        <v>2012</v>
      </c>
      <c r="Z1057" s="221" t="s">
        <v>2012</v>
      </c>
    </row>
    <row r="1058" spans="1:26" x14ac:dyDescent="0.25">
      <c r="A1058" s="221" t="s">
        <v>853</v>
      </c>
      <c r="B1058" s="221" t="s">
        <v>851</v>
      </c>
      <c r="C1058" s="221">
        <v>1782.6289999999999</v>
      </c>
      <c r="D1058" s="221">
        <v>0.66310000000000002</v>
      </c>
      <c r="E1058" s="221" t="s">
        <v>620</v>
      </c>
      <c r="F1058" s="221">
        <v>1.744</v>
      </c>
      <c r="G1058" s="221">
        <v>2.9841000000000002</v>
      </c>
      <c r="H1058" s="221">
        <v>1.5301</v>
      </c>
      <c r="I1058" s="221">
        <v>3.9678</v>
      </c>
      <c r="J1058" s="221">
        <v>6.8856000000000002</v>
      </c>
      <c r="K1058" s="290">
        <v>10800000000</v>
      </c>
      <c r="L1058" s="221" t="s">
        <v>621</v>
      </c>
      <c r="M1058" s="221">
        <v>13.718999999999999</v>
      </c>
      <c r="N1058" s="221">
        <v>48.742100000000001</v>
      </c>
      <c r="O1058" s="221" t="s">
        <v>624</v>
      </c>
      <c r="P1058" s="221" t="s">
        <v>664</v>
      </c>
      <c r="Q1058" s="221" t="s">
        <v>625</v>
      </c>
      <c r="R1058" s="221" t="s">
        <v>1662</v>
      </c>
      <c r="S1058" s="221" t="s">
        <v>2092</v>
      </c>
      <c r="T1058" s="221">
        <v>1.744</v>
      </c>
      <c r="U1058" s="221">
        <v>6169609</v>
      </c>
      <c r="V1058" s="290">
        <v>746000000000</v>
      </c>
      <c r="W1058" s="221">
        <v>0</v>
      </c>
      <c r="X1058" s="221">
        <v>0.31209999999999999</v>
      </c>
      <c r="Y1058" s="221" t="s">
        <v>635</v>
      </c>
      <c r="Z1058" s="221" t="s">
        <v>625</v>
      </c>
    </row>
    <row r="1059" spans="1:26" x14ac:dyDescent="0.25">
      <c r="A1059" s="221" t="s">
        <v>854</v>
      </c>
      <c r="B1059" s="221" t="s">
        <v>851</v>
      </c>
      <c r="C1059" s="221">
        <v>1421.0050000000001</v>
      </c>
      <c r="D1059" s="221">
        <v>7.3000000000000001E-3</v>
      </c>
      <c r="E1059" s="221" t="s">
        <v>620</v>
      </c>
      <c r="F1059" s="221">
        <v>0.28360000000000002</v>
      </c>
      <c r="G1059" s="221">
        <v>2.1078999999999999</v>
      </c>
      <c r="H1059" s="221">
        <v>4.3289</v>
      </c>
      <c r="I1059" s="221">
        <v>6.1744000000000003</v>
      </c>
      <c r="J1059" s="221">
        <v>9.7270000000000003</v>
      </c>
      <c r="K1059" s="290">
        <v>20200000000</v>
      </c>
      <c r="L1059" s="221" t="s">
        <v>621</v>
      </c>
      <c r="M1059" s="221">
        <v>-4.1295999999999999</v>
      </c>
      <c r="N1059" s="221">
        <v>22.1477</v>
      </c>
      <c r="O1059" s="221" t="s">
        <v>624</v>
      </c>
      <c r="P1059" s="221" t="s">
        <v>637</v>
      </c>
      <c r="Q1059" s="221" t="s">
        <v>638</v>
      </c>
      <c r="R1059" s="221" t="s">
        <v>1662</v>
      </c>
      <c r="S1059" s="221" t="s">
        <v>1671</v>
      </c>
      <c r="T1059" s="221">
        <v>0.28360000000000002</v>
      </c>
      <c r="U1059" s="221">
        <v>14236141</v>
      </c>
      <c r="V1059" s="290">
        <v>746000000000</v>
      </c>
      <c r="W1059" s="221">
        <v>0</v>
      </c>
      <c r="X1059" s="221">
        <v>-0.30249999999999999</v>
      </c>
      <c r="Y1059" s="221" t="s">
        <v>634</v>
      </c>
      <c r="Z1059" s="221" t="s">
        <v>664</v>
      </c>
    </row>
    <row r="1060" spans="1:26" x14ac:dyDescent="0.25">
      <c r="A1060" s="221" t="s">
        <v>855</v>
      </c>
      <c r="B1060" s="221" t="s">
        <v>851</v>
      </c>
      <c r="C1060" s="221">
        <v>858.40530000000001</v>
      </c>
      <c r="D1060" s="221">
        <v>-2.339</v>
      </c>
      <c r="E1060" s="221" t="s">
        <v>620</v>
      </c>
      <c r="F1060" s="221">
        <v>1.0729</v>
      </c>
      <c r="G1060" s="221">
        <v>14.2668</v>
      </c>
      <c r="H1060" s="221">
        <v>0.58620000000000005</v>
      </c>
      <c r="I1060" s="221">
        <v>-11.0458</v>
      </c>
      <c r="J1060" s="221">
        <v>-10.772600000000001</v>
      </c>
      <c r="K1060" s="290">
        <v>2660000000</v>
      </c>
      <c r="L1060" s="221" t="s">
        <v>621</v>
      </c>
      <c r="M1060" s="221">
        <v>-4.6055999999999999</v>
      </c>
      <c r="N1060" s="221">
        <v>4.8174000000000001</v>
      </c>
      <c r="O1060" s="221" t="s">
        <v>624</v>
      </c>
      <c r="P1060" s="221" t="s">
        <v>2012</v>
      </c>
      <c r="Q1060" s="221" t="s">
        <v>2012</v>
      </c>
      <c r="R1060" s="221" t="s">
        <v>1667</v>
      </c>
      <c r="S1060" s="221" t="s">
        <v>1671</v>
      </c>
      <c r="T1060" s="221">
        <v>1.0729</v>
      </c>
      <c r="U1060" s="221">
        <v>3128561</v>
      </c>
      <c r="V1060" s="290">
        <v>746000000000</v>
      </c>
      <c r="W1060" s="221">
        <v>0</v>
      </c>
      <c r="X1060" s="221">
        <v>-1.4738</v>
      </c>
      <c r="Y1060" s="221" t="s">
        <v>2012</v>
      </c>
      <c r="Z1060" s="221" t="s">
        <v>2012</v>
      </c>
    </row>
    <row r="1061" spans="1:26" x14ac:dyDescent="0.25">
      <c r="A1061" s="221" t="s">
        <v>856</v>
      </c>
      <c r="B1061" s="221" t="s">
        <v>851</v>
      </c>
      <c r="C1061" s="221">
        <v>1602.404</v>
      </c>
      <c r="D1061" s="221">
        <v>-1.11E-2</v>
      </c>
      <c r="E1061" s="221" t="s">
        <v>620</v>
      </c>
      <c r="F1061" s="221">
        <v>0.40150000000000002</v>
      </c>
      <c r="G1061" s="221">
        <v>1.47</v>
      </c>
      <c r="H1061" s="221">
        <v>3.1488</v>
      </c>
      <c r="I1061" s="221">
        <v>4.3907999999999996</v>
      </c>
      <c r="J1061" s="221">
        <v>6.7769000000000004</v>
      </c>
      <c r="K1061" s="290">
        <v>26100000000</v>
      </c>
      <c r="L1061" s="221" t="s">
        <v>621</v>
      </c>
      <c r="M1061" s="221">
        <v>18.5487</v>
      </c>
      <c r="N1061" s="221">
        <v>34.882199999999997</v>
      </c>
      <c r="O1061" s="221" t="s">
        <v>624</v>
      </c>
      <c r="P1061" s="221" t="s">
        <v>651</v>
      </c>
      <c r="Q1061" s="221" t="s">
        <v>651</v>
      </c>
      <c r="R1061" s="221" t="s">
        <v>1668</v>
      </c>
      <c r="S1061" s="221" t="s">
        <v>1671</v>
      </c>
      <c r="T1061" s="221">
        <v>0.40150000000000002</v>
      </c>
      <c r="U1061" s="221">
        <v>16384612</v>
      </c>
      <c r="V1061" s="290">
        <v>746000000000</v>
      </c>
      <c r="W1061" s="221">
        <v>0</v>
      </c>
      <c r="X1061" s="221">
        <v>2.8199999999999999E-2</v>
      </c>
      <c r="Y1061" s="221" t="s">
        <v>630</v>
      </c>
      <c r="Z1061" s="221" t="s">
        <v>630</v>
      </c>
    </row>
    <row r="1062" spans="1:26" x14ac:dyDescent="0.25">
      <c r="A1062" s="221" t="s">
        <v>1323</v>
      </c>
      <c r="B1062" s="221" t="s">
        <v>851</v>
      </c>
      <c r="C1062" s="221">
        <v>436.09100000000001</v>
      </c>
      <c r="D1062" s="221">
        <v>2.8199999999999999E-2</v>
      </c>
      <c r="E1062" s="221" t="s">
        <v>620</v>
      </c>
      <c r="F1062" s="221">
        <v>0.25640000000000002</v>
      </c>
      <c r="G1062" s="221">
        <v>1.1711</v>
      </c>
      <c r="H1062" s="221">
        <v>2.2972000000000001</v>
      </c>
      <c r="I1062" s="221">
        <v>-1.0864</v>
      </c>
      <c r="J1062" s="221">
        <v>-23.3461</v>
      </c>
      <c r="K1062" s="290">
        <v>25600000000</v>
      </c>
      <c r="L1062" s="221" t="s">
        <v>621</v>
      </c>
      <c r="M1062" s="221">
        <v>-61.2971</v>
      </c>
      <c r="N1062" s="221">
        <v>0</v>
      </c>
      <c r="O1062" s="221" t="s">
        <v>618</v>
      </c>
      <c r="P1062" s="221" t="s">
        <v>635</v>
      </c>
      <c r="Q1062" s="221" t="s">
        <v>622</v>
      </c>
      <c r="R1062" s="221" t="s">
        <v>1668</v>
      </c>
      <c r="S1062" s="221" t="s">
        <v>1671</v>
      </c>
      <c r="T1062" s="221">
        <v>0.25640000000000002</v>
      </c>
      <c r="U1062" s="221">
        <v>58871388</v>
      </c>
      <c r="V1062" s="290">
        <v>746000000000</v>
      </c>
      <c r="W1062" s="221">
        <v>0</v>
      </c>
      <c r="X1062" s="221">
        <v>7.46E-2</v>
      </c>
      <c r="Y1062" s="221" t="s">
        <v>622</v>
      </c>
      <c r="Z1062" s="221" t="s">
        <v>626</v>
      </c>
    </row>
    <row r="1063" spans="1:26" x14ac:dyDescent="0.25">
      <c r="A1063" s="221" t="s">
        <v>857</v>
      </c>
      <c r="B1063" s="221" t="s">
        <v>851</v>
      </c>
      <c r="C1063" s="221">
        <v>1181.4110000000001</v>
      </c>
      <c r="D1063" s="221">
        <v>-1.3079000000000001</v>
      </c>
      <c r="E1063" s="221" t="s">
        <v>620</v>
      </c>
      <c r="F1063" s="221">
        <v>3.1493000000000002</v>
      </c>
      <c r="G1063" s="221">
        <v>11.1874</v>
      </c>
      <c r="H1063" s="221">
        <v>5.0763999999999996</v>
      </c>
      <c r="I1063" s="221">
        <v>-6.3874000000000004</v>
      </c>
      <c r="J1063" s="221">
        <v>-1.0820000000000001</v>
      </c>
      <c r="K1063" s="290">
        <v>95100000000</v>
      </c>
      <c r="L1063" s="221" t="s">
        <v>621</v>
      </c>
      <c r="M1063" s="221">
        <v>15.4161</v>
      </c>
      <c r="N1063" s="221">
        <v>25.703800000000001</v>
      </c>
      <c r="O1063" s="221" t="s">
        <v>624</v>
      </c>
      <c r="P1063" s="221" t="s">
        <v>627</v>
      </c>
      <c r="Q1063" s="221" t="s">
        <v>630</v>
      </c>
      <c r="R1063" s="221" t="s">
        <v>1665</v>
      </c>
      <c r="S1063" s="221" t="s">
        <v>1671</v>
      </c>
      <c r="T1063" s="221">
        <v>3.1493000000000002</v>
      </c>
      <c r="U1063" s="221">
        <v>83010302</v>
      </c>
      <c r="V1063" s="290">
        <v>746000000000</v>
      </c>
      <c r="W1063" s="221">
        <v>0</v>
      </c>
      <c r="X1063" s="221">
        <v>-0.35909999999999997</v>
      </c>
      <c r="Y1063" s="221" t="s">
        <v>626</v>
      </c>
      <c r="Z1063" s="221" t="s">
        <v>626</v>
      </c>
    </row>
    <row r="1064" spans="1:26" x14ac:dyDescent="0.25">
      <c r="A1064" s="221" t="s">
        <v>1893</v>
      </c>
      <c r="B1064" s="221" t="s">
        <v>851</v>
      </c>
      <c r="C1064" s="221">
        <v>1020.87</v>
      </c>
      <c r="D1064" s="221">
        <v>0</v>
      </c>
      <c r="E1064" s="221" t="s">
        <v>620</v>
      </c>
      <c r="F1064" s="221">
        <v>-1.32</v>
      </c>
      <c r="G1064" s="221">
        <v>0</v>
      </c>
      <c r="H1064" s="221">
        <v>0</v>
      </c>
      <c r="I1064" s="221">
        <v>0</v>
      </c>
      <c r="J1064" s="221">
        <v>0.46</v>
      </c>
      <c r="K1064" s="290">
        <v>52100000000</v>
      </c>
      <c r="L1064" s="221" t="s">
        <v>621</v>
      </c>
      <c r="M1064" s="221">
        <v>0</v>
      </c>
      <c r="N1064" s="221">
        <v>0</v>
      </c>
      <c r="O1064" s="221" t="s">
        <v>624</v>
      </c>
      <c r="P1064" s="221" t="s">
        <v>626</v>
      </c>
      <c r="Q1064" s="221" t="s">
        <v>626</v>
      </c>
      <c r="R1064" s="221" t="s">
        <v>1669</v>
      </c>
      <c r="S1064" s="221" t="s">
        <v>2092</v>
      </c>
      <c r="T1064" s="221">
        <v>0</v>
      </c>
      <c r="U1064" s="221">
        <v>50339770</v>
      </c>
      <c r="V1064" s="290">
        <v>746000000000</v>
      </c>
      <c r="W1064" s="221">
        <v>0</v>
      </c>
      <c r="X1064" s="221">
        <v>0</v>
      </c>
      <c r="Y1064" s="221" t="s">
        <v>626</v>
      </c>
      <c r="Z1064" s="221" t="s">
        <v>626</v>
      </c>
    </row>
    <row r="1065" spans="1:26" x14ac:dyDescent="0.25">
      <c r="A1065" s="221" t="s">
        <v>2119</v>
      </c>
      <c r="B1065" s="221" t="s">
        <v>851</v>
      </c>
      <c r="C1065" s="221">
        <v>1045.9680000000001</v>
      </c>
      <c r="D1065" s="221">
        <v>0</v>
      </c>
      <c r="E1065" s="221" t="s">
        <v>620</v>
      </c>
      <c r="F1065" s="221">
        <v>0.91</v>
      </c>
      <c r="G1065" s="221">
        <v>0</v>
      </c>
      <c r="H1065" s="221">
        <v>0</v>
      </c>
      <c r="I1065" s="221">
        <v>0</v>
      </c>
      <c r="J1065" s="221">
        <v>3.34</v>
      </c>
      <c r="K1065" s="290">
        <v>108000000000</v>
      </c>
      <c r="L1065" s="221" t="s">
        <v>621</v>
      </c>
      <c r="M1065" s="221">
        <v>0</v>
      </c>
      <c r="N1065" s="221">
        <v>0</v>
      </c>
      <c r="O1065" s="221" t="s">
        <v>624</v>
      </c>
      <c r="P1065" s="221" t="s">
        <v>626</v>
      </c>
      <c r="Q1065" s="221" t="s">
        <v>626</v>
      </c>
      <c r="R1065" s="221" t="s">
        <v>1669</v>
      </c>
      <c r="S1065" s="221" t="s">
        <v>1692</v>
      </c>
      <c r="T1065" s="221">
        <v>0</v>
      </c>
      <c r="U1065" s="290">
        <v>104000000</v>
      </c>
      <c r="V1065" s="290">
        <v>746000000000</v>
      </c>
      <c r="W1065" s="221">
        <v>0</v>
      </c>
      <c r="X1065" s="221">
        <v>0</v>
      </c>
      <c r="Y1065" s="221" t="s">
        <v>626</v>
      </c>
      <c r="Z1065" s="221" t="s">
        <v>626</v>
      </c>
    </row>
    <row r="1066" spans="1:26" x14ac:dyDescent="0.25">
      <c r="A1066" s="221" t="s">
        <v>2349</v>
      </c>
      <c r="B1066" s="221" t="s">
        <v>851</v>
      </c>
      <c r="C1066" s="221">
        <v>1051.115</v>
      </c>
      <c r="D1066" s="221">
        <v>0</v>
      </c>
      <c r="E1066" s="221" t="s">
        <v>620</v>
      </c>
      <c r="F1066" s="221">
        <v>1.43</v>
      </c>
      <c r="G1066" s="221">
        <v>0</v>
      </c>
      <c r="H1066" s="221">
        <v>0</v>
      </c>
      <c r="I1066" s="221">
        <v>0</v>
      </c>
      <c r="J1066" s="221">
        <v>0</v>
      </c>
      <c r="K1066" s="290">
        <v>116000000000</v>
      </c>
      <c r="L1066" s="221" t="s">
        <v>621</v>
      </c>
      <c r="M1066" s="221">
        <v>0</v>
      </c>
      <c r="N1066" s="221">
        <v>0</v>
      </c>
      <c r="O1066" s="221" t="s">
        <v>624</v>
      </c>
      <c r="P1066" s="221" t="s">
        <v>626</v>
      </c>
      <c r="Q1066" s="221" t="s">
        <v>626</v>
      </c>
      <c r="R1066" s="221" t="s">
        <v>1669</v>
      </c>
      <c r="S1066" s="221" t="s">
        <v>1692</v>
      </c>
      <c r="T1066" s="221">
        <v>0</v>
      </c>
      <c r="U1066" s="290">
        <v>112000000</v>
      </c>
      <c r="V1066" s="290">
        <v>746000000000</v>
      </c>
      <c r="W1066" s="221">
        <v>0</v>
      </c>
      <c r="X1066" s="221">
        <v>0</v>
      </c>
      <c r="Y1066" s="221" t="s">
        <v>626</v>
      </c>
      <c r="Z1066" s="221" t="s">
        <v>626</v>
      </c>
    </row>
    <row r="1067" spans="1:26" x14ac:dyDescent="0.25">
      <c r="A1067" s="221" t="s">
        <v>2457</v>
      </c>
      <c r="B1067" s="221" t="s">
        <v>851</v>
      </c>
      <c r="C1067" s="221">
        <v>1051.9929999999999</v>
      </c>
      <c r="D1067" s="221">
        <v>0</v>
      </c>
      <c r="E1067" s="221" t="s">
        <v>620</v>
      </c>
      <c r="F1067" s="221">
        <v>2.72</v>
      </c>
      <c r="G1067" s="221">
        <v>0</v>
      </c>
      <c r="H1067" s="221">
        <v>0</v>
      </c>
      <c r="I1067" s="221">
        <v>0</v>
      </c>
      <c r="J1067" s="221">
        <v>0</v>
      </c>
      <c r="K1067" s="290">
        <v>37400000000</v>
      </c>
      <c r="L1067" s="221" t="s">
        <v>621</v>
      </c>
      <c r="M1067" s="221">
        <v>0</v>
      </c>
      <c r="N1067" s="221">
        <v>0</v>
      </c>
      <c r="O1067" s="221" t="s">
        <v>624</v>
      </c>
      <c r="P1067" s="221" t="s">
        <v>626</v>
      </c>
      <c r="Q1067" s="221" t="s">
        <v>626</v>
      </c>
      <c r="R1067" s="221" t="s">
        <v>1669</v>
      </c>
      <c r="S1067" s="221" t="s">
        <v>1692</v>
      </c>
      <c r="T1067" s="221">
        <v>0</v>
      </c>
      <c r="U1067" s="221">
        <v>36522250</v>
      </c>
      <c r="V1067" s="290">
        <v>746000000000</v>
      </c>
      <c r="W1067" s="221">
        <v>0</v>
      </c>
      <c r="X1067" s="221">
        <v>0</v>
      </c>
      <c r="Y1067" s="221" t="s">
        <v>626</v>
      </c>
      <c r="Z1067" s="221" t="s">
        <v>626</v>
      </c>
    </row>
    <row r="1068" spans="1:26" x14ac:dyDescent="0.25">
      <c r="A1068" s="221" t="s">
        <v>1339</v>
      </c>
      <c r="B1068" s="221" t="s">
        <v>851</v>
      </c>
      <c r="C1068" s="221">
        <v>1036.9010000000001</v>
      </c>
      <c r="D1068" s="221">
        <v>0</v>
      </c>
      <c r="E1068" s="221" t="s">
        <v>620</v>
      </c>
      <c r="F1068" s="221">
        <v>2.4300000000000002</v>
      </c>
      <c r="G1068" s="221">
        <v>0</v>
      </c>
      <c r="H1068" s="221">
        <v>0</v>
      </c>
      <c r="I1068" s="221">
        <v>0</v>
      </c>
      <c r="J1068" s="221">
        <v>0.45</v>
      </c>
      <c r="K1068" s="290">
        <v>183000000000</v>
      </c>
      <c r="L1068" s="221" t="s">
        <v>621</v>
      </c>
      <c r="M1068" s="221">
        <v>0</v>
      </c>
      <c r="N1068" s="221">
        <v>0</v>
      </c>
      <c r="O1068" s="221" t="s">
        <v>624</v>
      </c>
      <c r="P1068" s="221" t="s">
        <v>626</v>
      </c>
      <c r="Q1068" s="221" t="s">
        <v>626</v>
      </c>
      <c r="R1068" s="221" t="s">
        <v>1669</v>
      </c>
      <c r="S1068" s="221" t="s">
        <v>2092</v>
      </c>
      <c r="T1068" s="221">
        <v>0</v>
      </c>
      <c r="U1068" s="290">
        <v>181000000</v>
      </c>
      <c r="V1068" s="290">
        <v>746000000000</v>
      </c>
      <c r="W1068" s="221">
        <v>0</v>
      </c>
      <c r="X1068" s="221">
        <v>0</v>
      </c>
      <c r="Y1068" s="221" t="s">
        <v>626</v>
      </c>
      <c r="Z1068" s="221" t="s">
        <v>626</v>
      </c>
    </row>
    <row r="1069" spans="1:26" x14ac:dyDescent="0.25">
      <c r="A1069" s="221" t="s">
        <v>1640</v>
      </c>
      <c r="B1069" s="221" t="s">
        <v>851</v>
      </c>
      <c r="C1069" s="221">
        <v>998.6191</v>
      </c>
      <c r="D1069" s="221">
        <v>0</v>
      </c>
      <c r="E1069" s="221" t="s">
        <v>620</v>
      </c>
      <c r="F1069" s="221">
        <v>0.36</v>
      </c>
      <c r="G1069" s="221">
        <v>0</v>
      </c>
      <c r="H1069" s="221">
        <v>0</v>
      </c>
      <c r="I1069" s="221">
        <v>0</v>
      </c>
      <c r="J1069" s="221">
        <v>-1.24</v>
      </c>
      <c r="K1069" s="290">
        <v>21000000000</v>
      </c>
      <c r="L1069" s="221" t="s">
        <v>621</v>
      </c>
      <c r="M1069" s="221">
        <v>0</v>
      </c>
      <c r="N1069" s="221">
        <v>0</v>
      </c>
      <c r="O1069" s="221" t="s">
        <v>624</v>
      </c>
      <c r="P1069" s="221" t="s">
        <v>626</v>
      </c>
      <c r="Q1069" s="221" t="s">
        <v>626</v>
      </c>
      <c r="R1069" s="221" t="s">
        <v>1669</v>
      </c>
      <c r="S1069" s="221" t="s">
        <v>2092</v>
      </c>
      <c r="T1069" s="221">
        <v>0</v>
      </c>
      <c r="U1069" s="221">
        <v>21052100</v>
      </c>
      <c r="V1069" s="290">
        <v>746000000000</v>
      </c>
      <c r="W1069" s="221">
        <v>0</v>
      </c>
      <c r="X1069" s="221">
        <v>0</v>
      </c>
      <c r="Y1069" s="221" t="s">
        <v>626</v>
      </c>
      <c r="Z1069" s="221" t="s">
        <v>626</v>
      </c>
    </row>
    <row r="1070" spans="1:26" x14ac:dyDescent="0.25">
      <c r="A1070" s="221" t="s">
        <v>1708</v>
      </c>
      <c r="B1070" s="221" t="s">
        <v>851</v>
      </c>
      <c r="C1070" s="221">
        <v>984.71939999999995</v>
      </c>
      <c r="D1070" s="221">
        <v>0</v>
      </c>
      <c r="E1070" s="221" t="s">
        <v>620</v>
      </c>
      <c r="F1070" s="221">
        <v>0</v>
      </c>
      <c r="G1070" s="221">
        <v>0</v>
      </c>
      <c r="H1070" s="221">
        <v>0</v>
      </c>
      <c r="I1070" s="221">
        <v>0</v>
      </c>
      <c r="J1070" s="221">
        <v>-2.48</v>
      </c>
      <c r="K1070" s="290">
        <v>21500000000</v>
      </c>
      <c r="L1070" s="221" t="s">
        <v>621</v>
      </c>
      <c r="M1070" s="221">
        <v>0</v>
      </c>
      <c r="N1070" s="221">
        <v>0</v>
      </c>
      <c r="O1070" s="221" t="s">
        <v>624</v>
      </c>
      <c r="P1070" s="221" t="s">
        <v>626</v>
      </c>
      <c r="Q1070" s="221" t="s">
        <v>626</v>
      </c>
      <c r="R1070" s="221" t="s">
        <v>1669</v>
      </c>
      <c r="S1070" s="221" t="s">
        <v>1692</v>
      </c>
      <c r="T1070" s="221">
        <v>0</v>
      </c>
      <c r="U1070" s="221">
        <v>22034613</v>
      </c>
      <c r="V1070" s="290">
        <v>746000000000</v>
      </c>
      <c r="W1070" s="221">
        <v>0</v>
      </c>
      <c r="X1070" s="221">
        <v>0</v>
      </c>
      <c r="Y1070" s="221" t="s">
        <v>626</v>
      </c>
      <c r="Z1070" s="221" t="s">
        <v>626</v>
      </c>
    </row>
    <row r="1071" spans="1:26" x14ac:dyDescent="0.25">
      <c r="A1071" s="221" t="s">
        <v>858</v>
      </c>
      <c r="B1071" s="221" t="s">
        <v>1430</v>
      </c>
      <c r="C1071" s="221">
        <v>692.06230000000005</v>
      </c>
      <c r="D1071" s="221">
        <v>-1.6696</v>
      </c>
      <c r="E1071" s="221" t="s">
        <v>620</v>
      </c>
      <c r="F1071" s="221">
        <v>0.55889999999999995</v>
      </c>
      <c r="G1071" s="221">
        <v>12.1287</v>
      </c>
      <c r="H1071" s="221">
        <v>-5.5445000000000002</v>
      </c>
      <c r="I1071" s="221">
        <v>-25.155899999999999</v>
      </c>
      <c r="J1071" s="221">
        <v>-28.990100000000002</v>
      </c>
      <c r="K1071" s="290">
        <v>5540000000</v>
      </c>
      <c r="L1071" s="221" t="s">
        <v>621</v>
      </c>
      <c r="M1071" s="221">
        <v>-32.045999999999999</v>
      </c>
      <c r="N1071" s="221">
        <v>-22.499199999999998</v>
      </c>
      <c r="O1071" s="221" t="s">
        <v>624</v>
      </c>
      <c r="P1071" s="221" t="s">
        <v>2012</v>
      </c>
      <c r="Q1071" s="221" t="s">
        <v>2012</v>
      </c>
      <c r="R1071" s="221" t="s">
        <v>1667</v>
      </c>
      <c r="S1071" s="221" t="s">
        <v>1671</v>
      </c>
      <c r="T1071" s="221">
        <v>0.55889999999999995</v>
      </c>
      <c r="U1071" s="221">
        <v>8052594</v>
      </c>
      <c r="V1071" s="290">
        <v>1790000000000</v>
      </c>
      <c r="W1071" s="221">
        <v>0</v>
      </c>
      <c r="X1071" s="221">
        <v>-1.8926000000000001</v>
      </c>
      <c r="Y1071" s="221" t="s">
        <v>2012</v>
      </c>
      <c r="Z1071" s="221" t="s">
        <v>2012</v>
      </c>
    </row>
    <row r="1072" spans="1:26" x14ac:dyDescent="0.25">
      <c r="A1072" s="221" t="s">
        <v>859</v>
      </c>
      <c r="B1072" s="221" t="s">
        <v>1430</v>
      </c>
      <c r="C1072" s="221">
        <v>1719.0160000000001</v>
      </c>
      <c r="D1072" s="221">
        <v>2.8299999999999999E-2</v>
      </c>
      <c r="E1072" s="221" t="s">
        <v>620</v>
      </c>
      <c r="F1072" s="221">
        <v>0.48720000000000002</v>
      </c>
      <c r="G1072" s="221">
        <v>1.8387</v>
      </c>
      <c r="H1072" s="221">
        <v>3.3597999999999999</v>
      </c>
      <c r="I1072" s="221">
        <v>4.5381</v>
      </c>
      <c r="J1072" s="221">
        <v>7.0041000000000002</v>
      </c>
      <c r="K1072" s="290">
        <v>458000000000</v>
      </c>
      <c r="L1072" s="221" t="s">
        <v>621</v>
      </c>
      <c r="M1072" s="221">
        <v>21.153700000000001</v>
      </c>
      <c r="N1072" s="221">
        <v>37.572600000000001</v>
      </c>
      <c r="O1072" s="221" t="s">
        <v>624</v>
      </c>
      <c r="P1072" s="221" t="s">
        <v>638</v>
      </c>
      <c r="Q1072" s="221" t="s">
        <v>637</v>
      </c>
      <c r="R1072" s="221" t="s">
        <v>1668</v>
      </c>
      <c r="S1072" s="221" t="s">
        <v>1671</v>
      </c>
      <c r="T1072" s="221">
        <v>0.48720000000000002</v>
      </c>
      <c r="U1072" s="290">
        <v>268000000</v>
      </c>
      <c r="V1072" s="290">
        <v>1790000000000</v>
      </c>
      <c r="W1072" s="221">
        <v>0</v>
      </c>
      <c r="X1072" s="221">
        <v>8.0600000000000005E-2</v>
      </c>
      <c r="Y1072" s="221" t="s">
        <v>637</v>
      </c>
      <c r="Z1072" s="221" t="s">
        <v>651</v>
      </c>
    </row>
    <row r="1073" spans="1:26" x14ac:dyDescent="0.25">
      <c r="A1073" s="221" t="s">
        <v>1255</v>
      </c>
      <c r="B1073" s="221" t="s">
        <v>1430</v>
      </c>
      <c r="C1073" s="221">
        <v>1460.2919999999999</v>
      </c>
      <c r="D1073" s="221">
        <v>3.4599999999999999E-2</v>
      </c>
      <c r="E1073" s="221" t="s">
        <v>620</v>
      </c>
      <c r="F1073" s="221">
        <v>0.42430000000000001</v>
      </c>
      <c r="G1073" s="221">
        <v>1.5126999999999999</v>
      </c>
      <c r="H1073" s="221">
        <v>2.2843</v>
      </c>
      <c r="I1073" s="221">
        <v>2.1981000000000002</v>
      </c>
      <c r="J1073" s="221">
        <v>1.6997</v>
      </c>
      <c r="K1073" s="290">
        <v>10200000000</v>
      </c>
      <c r="L1073" s="221" t="s">
        <v>621</v>
      </c>
      <c r="M1073" s="221">
        <v>35.835099999999997</v>
      </c>
      <c r="N1073" s="221">
        <v>0</v>
      </c>
      <c r="O1073" s="221" t="s">
        <v>618</v>
      </c>
      <c r="P1073" s="221" t="s">
        <v>625</v>
      </c>
      <c r="Q1073" s="221" t="s">
        <v>622</v>
      </c>
      <c r="R1073" s="221" t="s">
        <v>1668</v>
      </c>
      <c r="S1073" s="221" t="s">
        <v>2092</v>
      </c>
      <c r="T1073" s="221">
        <v>0.42430000000000001</v>
      </c>
      <c r="U1073" s="221">
        <v>6990617</v>
      </c>
      <c r="V1073" s="290">
        <v>1790000000000</v>
      </c>
      <c r="W1073" s="221">
        <v>0</v>
      </c>
      <c r="X1073" s="221">
        <v>8.4699999999999998E-2</v>
      </c>
      <c r="Y1073" s="221" t="s">
        <v>630</v>
      </c>
      <c r="Z1073" s="221" t="s">
        <v>626</v>
      </c>
    </row>
    <row r="1074" spans="1:26" x14ac:dyDescent="0.25">
      <c r="A1074" s="221" t="s">
        <v>860</v>
      </c>
      <c r="B1074" s="221" t="s">
        <v>1430</v>
      </c>
      <c r="C1074" s="221">
        <v>605.56650000000002</v>
      </c>
      <c r="D1074" s="221">
        <v>-0.82099999999999995</v>
      </c>
      <c r="E1074" s="221" t="s">
        <v>620</v>
      </c>
      <c r="F1074" s="221">
        <v>-0.65529999999999999</v>
      </c>
      <c r="G1074" s="221">
        <v>6.3495999999999997</v>
      </c>
      <c r="H1074" s="221">
        <v>-3.7660999999999998</v>
      </c>
      <c r="I1074" s="221">
        <v>-12.3469</v>
      </c>
      <c r="J1074" s="221">
        <v>-17.738</v>
      </c>
      <c r="K1074" s="290">
        <v>123000000000</v>
      </c>
      <c r="L1074" s="221" t="s">
        <v>621</v>
      </c>
      <c r="M1074" s="221">
        <v>-23.4023</v>
      </c>
      <c r="N1074" s="221">
        <v>-25.9833</v>
      </c>
      <c r="O1074" s="221" t="s">
        <v>624</v>
      </c>
      <c r="P1074" s="221" t="s">
        <v>630</v>
      </c>
      <c r="Q1074" s="221" t="s">
        <v>635</v>
      </c>
      <c r="R1074" s="221" t="s">
        <v>1665</v>
      </c>
      <c r="S1074" s="221" t="s">
        <v>1671</v>
      </c>
      <c r="T1074" s="221">
        <v>-0.65529999999999999</v>
      </c>
      <c r="U1074" s="290">
        <v>203000000</v>
      </c>
      <c r="V1074" s="290">
        <v>1790000000000</v>
      </c>
      <c r="W1074" s="221">
        <v>0</v>
      </c>
      <c r="X1074" s="221">
        <v>-0.78269999999999995</v>
      </c>
      <c r="Y1074" s="221" t="s">
        <v>622</v>
      </c>
      <c r="Z1074" s="221" t="s">
        <v>623</v>
      </c>
    </row>
    <row r="1075" spans="1:26" x14ac:dyDescent="0.25">
      <c r="A1075" s="221" t="s">
        <v>1894</v>
      </c>
      <c r="B1075" s="221" t="s">
        <v>1430</v>
      </c>
      <c r="C1075" s="221">
        <v>2167.08</v>
      </c>
      <c r="D1075" s="221">
        <v>-4.0599999999999997E-2</v>
      </c>
      <c r="E1075" s="221" t="s">
        <v>620</v>
      </c>
      <c r="F1075" s="221">
        <v>0.42359999999999998</v>
      </c>
      <c r="G1075" s="221">
        <v>4.4255000000000004</v>
      </c>
      <c r="H1075" s="221">
        <v>3.8620000000000001</v>
      </c>
      <c r="I1075" s="221">
        <v>6.4474999999999998</v>
      </c>
      <c r="J1075" s="221">
        <v>9.7039000000000009</v>
      </c>
      <c r="K1075" s="290">
        <v>1830000000</v>
      </c>
      <c r="L1075" s="221" t="s">
        <v>621</v>
      </c>
      <c r="M1075" s="221">
        <v>17.767099999999999</v>
      </c>
      <c r="N1075" s="221">
        <v>41.620699999999999</v>
      </c>
      <c r="O1075" s="221" t="s">
        <v>624</v>
      </c>
      <c r="P1075" s="221" t="s">
        <v>2012</v>
      </c>
      <c r="Q1075" s="221" t="s">
        <v>2012</v>
      </c>
      <c r="R1075" s="221" t="s">
        <v>1662</v>
      </c>
      <c r="S1075" s="221" t="s">
        <v>1666</v>
      </c>
      <c r="T1075" s="221">
        <v>0.42359999999999998</v>
      </c>
      <c r="U1075" s="221">
        <v>849188</v>
      </c>
      <c r="V1075" s="290">
        <v>1790000000000</v>
      </c>
      <c r="W1075" s="221">
        <v>0</v>
      </c>
      <c r="X1075" s="221">
        <v>-0.68920000000000003</v>
      </c>
      <c r="Y1075" s="221" t="s">
        <v>2012</v>
      </c>
      <c r="Z1075" s="221" t="s">
        <v>2012</v>
      </c>
    </row>
    <row r="1076" spans="1:26" x14ac:dyDescent="0.25">
      <c r="A1076" s="221" t="s">
        <v>1895</v>
      </c>
      <c r="B1076" s="221" t="s">
        <v>1430</v>
      </c>
      <c r="C1076" s="221">
        <v>1784.23</v>
      </c>
      <c r="D1076" s="221">
        <v>4.99E-2</v>
      </c>
      <c r="E1076" s="221" t="s">
        <v>620</v>
      </c>
      <c r="F1076" s="221">
        <v>0.90890000000000004</v>
      </c>
      <c r="G1076" s="221">
        <v>1.3979999999999999</v>
      </c>
      <c r="H1076" s="221">
        <v>-3.0436000000000001</v>
      </c>
      <c r="I1076" s="221">
        <v>-0.50519999999999998</v>
      </c>
      <c r="J1076" s="221">
        <v>2.7414999999999998</v>
      </c>
      <c r="K1076" s="290">
        <v>1130000000</v>
      </c>
      <c r="L1076" s="221" t="s">
        <v>621</v>
      </c>
      <c r="M1076" s="221">
        <v>4.9756999999999998</v>
      </c>
      <c r="N1076" s="221">
        <v>12.6244</v>
      </c>
      <c r="O1076" s="221" t="s">
        <v>618</v>
      </c>
      <c r="P1076" s="221" t="s">
        <v>2012</v>
      </c>
      <c r="Q1076" s="221" t="s">
        <v>2012</v>
      </c>
      <c r="R1076" s="221" t="s">
        <v>1662</v>
      </c>
      <c r="S1076" s="221" t="s">
        <v>1666</v>
      </c>
      <c r="T1076" s="221">
        <v>0.90890000000000004</v>
      </c>
      <c r="U1076" s="221">
        <v>636749.6</v>
      </c>
      <c r="V1076" s="290">
        <v>1790000000000</v>
      </c>
      <c r="W1076" s="221">
        <v>0</v>
      </c>
      <c r="X1076" s="221">
        <v>0.2016</v>
      </c>
      <c r="Y1076" s="221" t="s">
        <v>2012</v>
      </c>
      <c r="Z1076" s="221" t="s">
        <v>2012</v>
      </c>
    </row>
    <row r="1077" spans="1:26" x14ac:dyDescent="0.25">
      <c r="A1077" s="221" t="s">
        <v>861</v>
      </c>
      <c r="B1077" s="221" t="s">
        <v>1430</v>
      </c>
      <c r="C1077" s="221">
        <v>2445.5390000000002</v>
      </c>
      <c r="D1077" s="221">
        <v>6.8400000000000002E-2</v>
      </c>
      <c r="E1077" s="221" t="s">
        <v>620</v>
      </c>
      <c r="F1077" s="221">
        <v>0.72309999999999997</v>
      </c>
      <c r="G1077" s="221">
        <v>6.7423999999999999</v>
      </c>
      <c r="H1077" s="221">
        <v>7.0232000000000001</v>
      </c>
      <c r="I1077" s="221">
        <v>9.7516999999999996</v>
      </c>
      <c r="J1077" s="221">
        <v>14.2088</v>
      </c>
      <c r="K1077" s="290">
        <v>72100000000</v>
      </c>
      <c r="L1077" s="221" t="s">
        <v>621</v>
      </c>
      <c r="M1077" s="221">
        <v>26.3781</v>
      </c>
      <c r="N1077" s="221">
        <v>73.522599999999997</v>
      </c>
      <c r="O1077" s="221" t="s">
        <v>624</v>
      </c>
      <c r="P1077" s="221" t="s">
        <v>638</v>
      </c>
      <c r="Q1077" s="221" t="s">
        <v>651</v>
      </c>
      <c r="R1077" s="221" t="s">
        <v>1662</v>
      </c>
      <c r="S1077" s="221" t="s">
        <v>1671</v>
      </c>
      <c r="T1077" s="221">
        <v>0.72309999999999997</v>
      </c>
      <c r="U1077" s="221">
        <v>29691221</v>
      </c>
      <c r="V1077" s="290">
        <v>1790000000000</v>
      </c>
      <c r="W1077" s="221">
        <v>0</v>
      </c>
      <c r="X1077" s="221">
        <v>-1.0648</v>
      </c>
      <c r="Y1077" s="221" t="s">
        <v>630</v>
      </c>
      <c r="Z1077" s="221" t="s">
        <v>630</v>
      </c>
    </row>
    <row r="1078" spans="1:26" x14ac:dyDescent="0.25">
      <c r="A1078" s="221" t="s">
        <v>862</v>
      </c>
      <c r="B1078" s="221" t="s">
        <v>1430</v>
      </c>
      <c r="C1078" s="221">
        <v>1371.067</v>
      </c>
      <c r="D1078" s="221">
        <v>0.21859999999999999</v>
      </c>
      <c r="E1078" s="221" t="s">
        <v>620</v>
      </c>
      <c r="F1078" s="221">
        <v>1.0265</v>
      </c>
      <c r="G1078" s="221">
        <v>7.1683000000000003</v>
      </c>
      <c r="H1078" s="221">
        <v>4.2392000000000003</v>
      </c>
      <c r="I1078" s="221">
        <v>8.609</v>
      </c>
      <c r="J1078" s="221">
        <v>11.9122</v>
      </c>
      <c r="K1078" s="290">
        <v>121000000000</v>
      </c>
      <c r="L1078" s="221" t="s">
        <v>621</v>
      </c>
      <c r="M1078" s="221">
        <v>23.5138</v>
      </c>
      <c r="N1078" s="221">
        <v>67.122699999999995</v>
      </c>
      <c r="O1078" s="221" t="s">
        <v>624</v>
      </c>
      <c r="P1078" s="221" t="s">
        <v>632</v>
      </c>
      <c r="Q1078" s="221" t="s">
        <v>635</v>
      </c>
      <c r="R1078" s="221" t="s">
        <v>1662</v>
      </c>
      <c r="S1078" s="221" t="s">
        <v>1671</v>
      </c>
      <c r="T1078" s="221">
        <v>1.0265</v>
      </c>
      <c r="U1078" s="221">
        <v>89152832</v>
      </c>
      <c r="V1078" s="290">
        <v>1790000000000</v>
      </c>
      <c r="W1078" s="221">
        <v>0</v>
      </c>
      <c r="X1078" s="221">
        <v>-0.35049999999999998</v>
      </c>
      <c r="Y1078" s="221" t="s">
        <v>635</v>
      </c>
      <c r="Z1078" s="221" t="s">
        <v>630</v>
      </c>
    </row>
    <row r="1079" spans="1:26" x14ac:dyDescent="0.25">
      <c r="A1079" s="221" t="s">
        <v>1777</v>
      </c>
      <c r="B1079" s="221" t="s">
        <v>1430</v>
      </c>
      <c r="C1079" s="221">
        <v>1083.268</v>
      </c>
      <c r="D1079" s="221">
        <v>0.11700000000000001</v>
      </c>
      <c r="E1079" s="221" t="s">
        <v>620</v>
      </c>
      <c r="F1079" s="221">
        <v>0.28689999999999999</v>
      </c>
      <c r="G1079" s="221">
        <v>4.2888000000000002</v>
      </c>
      <c r="H1079" s="221">
        <v>1.3157000000000001</v>
      </c>
      <c r="I1079" s="221">
        <v>3.63</v>
      </c>
      <c r="J1079" s="221">
        <v>4.3034999999999997</v>
      </c>
      <c r="K1079" s="290">
        <v>27600000000</v>
      </c>
      <c r="L1079" s="221" t="s">
        <v>621</v>
      </c>
      <c r="M1079" s="221">
        <v>0</v>
      </c>
      <c r="N1079" s="221">
        <v>0</v>
      </c>
      <c r="O1079" s="221" t="s">
        <v>618</v>
      </c>
      <c r="P1079" s="221" t="s">
        <v>625</v>
      </c>
      <c r="Q1079" s="221" t="s">
        <v>625</v>
      </c>
      <c r="R1079" s="221" t="s">
        <v>1662</v>
      </c>
      <c r="S1079" s="221" t="s">
        <v>2092</v>
      </c>
      <c r="T1079" s="221">
        <v>0.28689999999999999</v>
      </c>
      <c r="U1079" s="221">
        <v>25581520</v>
      </c>
      <c r="V1079" s="290">
        <v>1790000000000</v>
      </c>
      <c r="W1079" s="221">
        <v>0</v>
      </c>
      <c r="X1079" s="221">
        <v>-0.61639999999999995</v>
      </c>
      <c r="Y1079" s="221" t="s">
        <v>626</v>
      </c>
      <c r="Z1079" s="221" t="s">
        <v>626</v>
      </c>
    </row>
    <row r="1080" spans="1:26" x14ac:dyDescent="0.25">
      <c r="A1080" s="221" t="s">
        <v>863</v>
      </c>
      <c r="B1080" s="221" t="s">
        <v>1430</v>
      </c>
      <c r="C1080" s="221">
        <v>2729.21</v>
      </c>
      <c r="D1080" s="221">
        <v>-6.6E-3</v>
      </c>
      <c r="E1080" s="221" t="s">
        <v>620</v>
      </c>
      <c r="F1080" s="221">
        <v>1.1226</v>
      </c>
      <c r="G1080" s="221">
        <v>5.8350999999999997</v>
      </c>
      <c r="H1080" s="221">
        <v>6.0694999999999997</v>
      </c>
      <c r="I1080" s="221">
        <v>8.3953000000000007</v>
      </c>
      <c r="J1080" s="221">
        <v>12.890499999999999</v>
      </c>
      <c r="K1080" s="290">
        <v>235000000000</v>
      </c>
      <c r="L1080" s="221" t="s">
        <v>621</v>
      </c>
      <c r="M1080" s="221">
        <v>22.284600000000001</v>
      </c>
      <c r="N1080" s="221">
        <v>44.162399999999998</v>
      </c>
      <c r="O1080" s="221" t="s">
        <v>624</v>
      </c>
      <c r="P1080" s="221" t="s">
        <v>638</v>
      </c>
      <c r="Q1080" s="221" t="s">
        <v>638</v>
      </c>
      <c r="R1080" s="221" t="s">
        <v>1662</v>
      </c>
      <c r="S1080" s="221" t="s">
        <v>2092</v>
      </c>
      <c r="T1080" s="221">
        <v>1.1226</v>
      </c>
      <c r="U1080" s="221">
        <v>86936196</v>
      </c>
      <c r="V1080" s="290">
        <v>1790000000000</v>
      </c>
      <c r="W1080" s="221">
        <v>0</v>
      </c>
      <c r="X1080" s="221">
        <v>-0.55449999999999999</v>
      </c>
      <c r="Y1080" s="221" t="s">
        <v>627</v>
      </c>
      <c r="Z1080" s="221" t="s">
        <v>635</v>
      </c>
    </row>
    <row r="1081" spans="1:26" x14ac:dyDescent="0.25">
      <c r="A1081" s="221" t="s">
        <v>1063</v>
      </c>
      <c r="B1081" s="221" t="s">
        <v>1430</v>
      </c>
      <c r="C1081" s="221">
        <v>1117.424</v>
      </c>
      <c r="D1081" s="221">
        <v>0.12479999999999999</v>
      </c>
      <c r="E1081" s="221" t="s">
        <v>620</v>
      </c>
      <c r="F1081" s="221">
        <v>-17.556699999999999</v>
      </c>
      <c r="G1081" s="221">
        <v>-13.795299999999999</v>
      </c>
      <c r="H1081" s="221">
        <v>-15.150600000000001</v>
      </c>
      <c r="I1081" s="221">
        <v>-13.0466</v>
      </c>
      <c r="J1081" s="221">
        <v>-10.2094</v>
      </c>
      <c r="K1081" s="290">
        <v>471000000000</v>
      </c>
      <c r="L1081" s="221" t="s">
        <v>621</v>
      </c>
      <c r="M1081" s="221">
        <v>-3.9695999999999998</v>
      </c>
      <c r="N1081" s="221">
        <v>0</v>
      </c>
      <c r="O1081" s="221" t="s">
        <v>624</v>
      </c>
      <c r="P1081" s="221" t="s">
        <v>630</v>
      </c>
      <c r="Q1081" s="221" t="s">
        <v>630</v>
      </c>
      <c r="R1081" s="221" t="s">
        <v>1662</v>
      </c>
      <c r="S1081" s="221" t="s">
        <v>2092</v>
      </c>
      <c r="T1081" s="221">
        <v>-17.556699999999999</v>
      </c>
      <c r="U1081" s="290">
        <v>348000000</v>
      </c>
      <c r="V1081" s="290">
        <v>1790000000000</v>
      </c>
      <c r="W1081" s="221">
        <v>0</v>
      </c>
      <c r="X1081" s="221">
        <v>-0.47460000000000002</v>
      </c>
      <c r="Y1081" s="221" t="s">
        <v>630</v>
      </c>
      <c r="Z1081" s="221" t="s">
        <v>626</v>
      </c>
    </row>
    <row r="1082" spans="1:26" x14ac:dyDescent="0.25">
      <c r="A1082" s="221" t="s">
        <v>1367</v>
      </c>
      <c r="B1082" s="221" t="s">
        <v>1430</v>
      </c>
      <c r="C1082" s="221">
        <v>1076.03</v>
      </c>
      <c r="D1082" s="221">
        <v>0</v>
      </c>
      <c r="E1082" s="221" t="s">
        <v>620</v>
      </c>
      <c r="F1082" s="221">
        <v>3.11</v>
      </c>
      <c r="G1082" s="221">
        <v>0</v>
      </c>
      <c r="H1082" s="221">
        <v>0</v>
      </c>
      <c r="I1082" s="221">
        <v>0</v>
      </c>
      <c r="J1082" s="221">
        <v>5.1100000000000003</v>
      </c>
      <c r="K1082" s="290">
        <v>80900000000</v>
      </c>
      <c r="L1082" s="221" t="s">
        <v>621</v>
      </c>
      <c r="M1082" s="221">
        <v>0</v>
      </c>
      <c r="N1082" s="221">
        <v>0</v>
      </c>
      <c r="O1082" s="221" t="s">
        <v>624</v>
      </c>
      <c r="P1082" s="221" t="s">
        <v>626</v>
      </c>
      <c r="Q1082" s="221" t="s">
        <v>626</v>
      </c>
      <c r="R1082" s="221" t="s">
        <v>1669</v>
      </c>
      <c r="S1082" s="221" t="s">
        <v>2092</v>
      </c>
      <c r="T1082" s="221">
        <v>0</v>
      </c>
      <c r="U1082" s="221">
        <v>77475000</v>
      </c>
      <c r="V1082" s="290">
        <v>1790000000000</v>
      </c>
      <c r="W1082" s="221">
        <v>0</v>
      </c>
      <c r="X1082" s="221">
        <v>0</v>
      </c>
      <c r="Y1082" s="221" t="s">
        <v>626</v>
      </c>
      <c r="Z1082" s="221" t="s">
        <v>626</v>
      </c>
    </row>
    <row r="1083" spans="1:26" x14ac:dyDescent="0.25">
      <c r="A1083" s="221" t="s">
        <v>864</v>
      </c>
      <c r="B1083" s="221" t="s">
        <v>865</v>
      </c>
      <c r="C1083" s="221">
        <v>266.47379999999998</v>
      </c>
      <c r="D1083" s="221">
        <v>-0.28260000000000002</v>
      </c>
      <c r="E1083" s="221" t="s">
        <v>620</v>
      </c>
      <c r="F1083" s="221">
        <v>0.64190000000000003</v>
      </c>
      <c r="G1083" s="221">
        <v>-1.0933999999999999</v>
      </c>
      <c r="H1083" s="221">
        <v>-1.028</v>
      </c>
      <c r="I1083" s="221">
        <v>-3.1164999999999998</v>
      </c>
      <c r="J1083" s="221">
        <v>-15.4604</v>
      </c>
      <c r="K1083" s="290">
        <v>57900000000</v>
      </c>
      <c r="L1083" s="221" t="s">
        <v>621</v>
      </c>
      <c r="M1083" s="221">
        <v>-37.220300000000002</v>
      </c>
      <c r="N1083" s="221">
        <v>-66.153499999999994</v>
      </c>
      <c r="O1083" s="221" t="s">
        <v>624</v>
      </c>
      <c r="P1083" s="221" t="s">
        <v>632</v>
      </c>
      <c r="Q1083" s="221" t="s">
        <v>635</v>
      </c>
      <c r="R1083" s="221" t="s">
        <v>1665</v>
      </c>
      <c r="S1083" s="221" t="s">
        <v>1692</v>
      </c>
      <c r="T1083" s="221">
        <v>0.64190000000000003</v>
      </c>
      <c r="U1083" s="290">
        <v>219000000</v>
      </c>
      <c r="V1083" s="290">
        <v>284000000000</v>
      </c>
      <c r="W1083" s="221">
        <v>0</v>
      </c>
      <c r="X1083" s="221">
        <v>0.36180000000000001</v>
      </c>
      <c r="Y1083" s="221" t="s">
        <v>634</v>
      </c>
      <c r="Z1083" s="221" t="s">
        <v>622</v>
      </c>
    </row>
    <row r="1084" spans="1:26" x14ac:dyDescent="0.25">
      <c r="A1084" s="221" t="s">
        <v>866</v>
      </c>
      <c r="B1084" s="221" t="s">
        <v>865</v>
      </c>
      <c r="C1084" s="221">
        <v>608.24580000000003</v>
      </c>
      <c r="D1084" s="221">
        <v>-1.3871</v>
      </c>
      <c r="E1084" s="221" t="s">
        <v>620</v>
      </c>
      <c r="F1084" s="221">
        <v>2.9106999999999998</v>
      </c>
      <c r="G1084" s="221">
        <v>9.9307999999999996</v>
      </c>
      <c r="H1084" s="221">
        <v>-0.50770000000000004</v>
      </c>
      <c r="I1084" s="221">
        <v>-8.9155999999999995</v>
      </c>
      <c r="J1084" s="221">
        <v>-12.0045</v>
      </c>
      <c r="K1084" s="290">
        <v>28300000000</v>
      </c>
      <c r="L1084" s="221" t="s">
        <v>621</v>
      </c>
      <c r="M1084" s="221">
        <v>-24.837800000000001</v>
      </c>
      <c r="N1084" s="221">
        <v>-42.789299999999997</v>
      </c>
      <c r="O1084" s="221" t="s">
        <v>624</v>
      </c>
      <c r="P1084" s="221" t="s">
        <v>632</v>
      </c>
      <c r="Q1084" s="221" t="s">
        <v>651</v>
      </c>
      <c r="R1084" s="221" t="s">
        <v>1667</v>
      </c>
      <c r="S1084" s="221" t="s">
        <v>1692</v>
      </c>
      <c r="T1084" s="221">
        <v>2.9106999999999998</v>
      </c>
      <c r="U1084" s="221">
        <v>47919912</v>
      </c>
      <c r="V1084" s="290">
        <v>284000000000</v>
      </c>
      <c r="W1084" s="221">
        <v>0</v>
      </c>
      <c r="X1084" s="221">
        <v>-0.50549999999999995</v>
      </c>
      <c r="Y1084" s="221" t="s">
        <v>630</v>
      </c>
      <c r="Z1084" s="221" t="s">
        <v>664</v>
      </c>
    </row>
    <row r="1085" spans="1:26" x14ac:dyDescent="0.25">
      <c r="A1085" s="221" t="s">
        <v>867</v>
      </c>
      <c r="B1085" s="221" t="s">
        <v>865</v>
      </c>
      <c r="C1085" s="221">
        <v>311.80239999999998</v>
      </c>
      <c r="D1085" s="221">
        <v>-1.837</v>
      </c>
      <c r="E1085" s="221" t="s">
        <v>620</v>
      </c>
      <c r="F1085" s="221">
        <v>1.1302000000000001</v>
      </c>
      <c r="G1085" s="221">
        <v>9.2408000000000001</v>
      </c>
      <c r="H1085" s="221">
        <v>0.68859999999999999</v>
      </c>
      <c r="I1085" s="221">
        <v>-9.3840000000000003</v>
      </c>
      <c r="J1085" s="221">
        <v>-11.8573</v>
      </c>
      <c r="K1085" s="290">
        <v>14600000000</v>
      </c>
      <c r="L1085" s="221" t="s">
        <v>621</v>
      </c>
      <c r="M1085" s="221">
        <v>-36.871200000000002</v>
      </c>
      <c r="N1085" s="221">
        <v>-70.201499999999996</v>
      </c>
      <c r="O1085" s="221" t="s">
        <v>624</v>
      </c>
      <c r="P1085" s="221" t="s">
        <v>651</v>
      </c>
      <c r="Q1085" s="221" t="s">
        <v>638</v>
      </c>
      <c r="R1085" s="221" t="s">
        <v>1667</v>
      </c>
      <c r="S1085" s="221" t="s">
        <v>2092</v>
      </c>
      <c r="T1085" s="221">
        <v>1.1302000000000001</v>
      </c>
      <c r="U1085" s="221">
        <v>47316633</v>
      </c>
      <c r="V1085" s="290">
        <v>284000000000</v>
      </c>
      <c r="W1085" s="221">
        <v>0</v>
      </c>
      <c r="X1085" s="221">
        <v>-1.1572</v>
      </c>
      <c r="Y1085" s="221" t="s">
        <v>623</v>
      </c>
      <c r="Z1085" s="221" t="s">
        <v>634</v>
      </c>
    </row>
    <row r="1086" spans="1:26" x14ac:dyDescent="0.25">
      <c r="A1086" s="221" t="s">
        <v>868</v>
      </c>
      <c r="B1086" s="221" t="s">
        <v>865</v>
      </c>
      <c r="C1086" s="221">
        <v>143.52799999999999</v>
      </c>
      <c r="D1086" s="221">
        <v>-5.7999999999999996E-3</v>
      </c>
      <c r="E1086" s="221" t="s">
        <v>620</v>
      </c>
      <c r="F1086" s="221">
        <v>4.0599999999999997E-2</v>
      </c>
      <c r="G1086" s="221">
        <v>1.9400000000000001E-2</v>
      </c>
      <c r="H1086" s="221">
        <v>0.10100000000000001</v>
      </c>
      <c r="I1086" s="221">
        <v>-6.4695</v>
      </c>
      <c r="J1086" s="221">
        <v>-46.270800000000001</v>
      </c>
      <c r="K1086" s="290">
        <v>115000000000</v>
      </c>
      <c r="L1086" s="221" t="s">
        <v>621</v>
      </c>
      <c r="M1086" s="221">
        <v>-81.960899999999995</v>
      </c>
      <c r="N1086" s="221">
        <v>-77.852999999999994</v>
      </c>
      <c r="O1086" s="221" t="s">
        <v>624</v>
      </c>
      <c r="P1086" s="221" t="s">
        <v>651</v>
      </c>
      <c r="Q1086" s="221" t="s">
        <v>664</v>
      </c>
      <c r="R1086" s="221" t="s">
        <v>1667</v>
      </c>
      <c r="S1086" s="221" t="s">
        <v>2092</v>
      </c>
      <c r="T1086" s="221">
        <v>4.0599999999999997E-2</v>
      </c>
      <c r="U1086" s="290">
        <v>799000000</v>
      </c>
      <c r="V1086" s="290">
        <v>284000000000</v>
      </c>
      <c r="W1086" s="221">
        <v>0</v>
      </c>
      <c r="X1086" s="221">
        <v>-8.0000000000000004E-4</v>
      </c>
      <c r="Y1086" s="221" t="s">
        <v>634</v>
      </c>
      <c r="Z1086" s="221" t="s">
        <v>626</v>
      </c>
    </row>
    <row r="1087" spans="1:26" x14ac:dyDescent="0.25">
      <c r="A1087" s="221" t="s">
        <v>1064</v>
      </c>
      <c r="B1087" s="221" t="s">
        <v>865</v>
      </c>
      <c r="C1087" s="221">
        <v>206.57570000000001</v>
      </c>
      <c r="D1087" s="221">
        <v>0.1183</v>
      </c>
      <c r="E1087" s="221" t="s">
        <v>620</v>
      </c>
      <c r="F1087" s="221">
        <v>-1.2045999999999999</v>
      </c>
      <c r="G1087" s="221">
        <v>3.6147</v>
      </c>
      <c r="H1087" s="221">
        <v>-0.4345</v>
      </c>
      <c r="I1087" s="221">
        <v>-15.1485</v>
      </c>
      <c r="J1087" s="221">
        <v>-65.094300000000004</v>
      </c>
      <c r="K1087" s="290">
        <v>69000000000</v>
      </c>
      <c r="L1087" s="221" t="s">
        <v>621</v>
      </c>
      <c r="M1087" s="221">
        <v>-87.306299999999993</v>
      </c>
      <c r="N1087" s="221">
        <v>0</v>
      </c>
      <c r="O1087" s="221" t="s">
        <v>624</v>
      </c>
      <c r="P1087" s="221" t="s">
        <v>651</v>
      </c>
      <c r="Q1087" s="221" t="s">
        <v>634</v>
      </c>
      <c r="R1087" s="221" t="s">
        <v>1667</v>
      </c>
      <c r="S1087" s="221" t="s">
        <v>1671</v>
      </c>
      <c r="T1087" s="221">
        <v>-1.2045999999999999</v>
      </c>
      <c r="U1087" s="290">
        <v>330000000</v>
      </c>
      <c r="V1087" s="290">
        <v>284000000000</v>
      </c>
      <c r="W1087" s="221">
        <v>0</v>
      </c>
      <c r="X1087" s="221">
        <v>-0.95809999999999995</v>
      </c>
      <c r="Y1087" s="221" t="s">
        <v>634</v>
      </c>
      <c r="Z1087" s="221" t="s">
        <v>626</v>
      </c>
    </row>
    <row r="1088" spans="1:26" x14ac:dyDescent="0.25">
      <c r="A1088" s="221" t="s">
        <v>1913</v>
      </c>
      <c r="B1088" s="221" t="s">
        <v>870</v>
      </c>
      <c r="C1088" s="221">
        <v>1167.3910000000001</v>
      </c>
      <c r="D1088" s="221">
        <v>0</v>
      </c>
      <c r="E1088" s="221" t="s">
        <v>620</v>
      </c>
      <c r="F1088" s="221">
        <v>0</v>
      </c>
      <c r="G1088" s="221">
        <v>0</v>
      </c>
      <c r="H1088" s="221">
        <v>0</v>
      </c>
      <c r="I1088" s="221">
        <v>0</v>
      </c>
      <c r="J1088" s="221">
        <v>-11.279199999999999</v>
      </c>
      <c r="K1088" s="290">
        <v>262000000000</v>
      </c>
      <c r="L1088" s="221" t="s">
        <v>621</v>
      </c>
      <c r="M1088" s="221">
        <v>0</v>
      </c>
      <c r="N1088" s="221">
        <v>0</v>
      </c>
      <c r="O1088" s="221" t="s">
        <v>618</v>
      </c>
      <c r="P1088" s="221" t="s">
        <v>626</v>
      </c>
      <c r="Q1088" s="221" t="s">
        <v>626</v>
      </c>
      <c r="R1088" s="221" t="s">
        <v>1667</v>
      </c>
      <c r="S1088" s="221" t="s">
        <v>2092</v>
      </c>
      <c r="T1088" s="221">
        <v>0</v>
      </c>
      <c r="U1088" s="290">
        <v>224000000</v>
      </c>
      <c r="V1088" s="290">
        <v>3450000000000</v>
      </c>
      <c r="W1088" s="221">
        <v>0</v>
      </c>
      <c r="X1088" s="221">
        <v>0</v>
      </c>
      <c r="Y1088" s="221" t="s">
        <v>626</v>
      </c>
      <c r="Z1088" s="221" t="s">
        <v>626</v>
      </c>
    </row>
    <row r="1089" spans="1:26" x14ac:dyDescent="0.25">
      <c r="A1089" s="221" t="s">
        <v>1709</v>
      </c>
      <c r="B1089" s="221" t="s">
        <v>870</v>
      </c>
      <c r="C1089" s="221">
        <v>815.9248</v>
      </c>
      <c r="D1089" s="221">
        <v>0.65620000000000001</v>
      </c>
      <c r="E1089" s="221" t="s">
        <v>620</v>
      </c>
      <c r="F1089" s="221">
        <v>21.72</v>
      </c>
      <c r="G1089" s="221">
        <v>45.671900000000001</v>
      </c>
      <c r="H1089" s="221">
        <v>26.359100000000002</v>
      </c>
      <c r="I1089" s="221">
        <v>-13.415900000000001</v>
      </c>
      <c r="J1089" s="221">
        <v>-39.881399999999999</v>
      </c>
      <c r="K1089" s="290">
        <v>79400000000</v>
      </c>
      <c r="L1089" s="221" t="s">
        <v>621</v>
      </c>
      <c r="M1089" s="221">
        <v>0</v>
      </c>
      <c r="N1089" s="221">
        <v>0</v>
      </c>
      <c r="O1089" s="221" t="s">
        <v>618</v>
      </c>
      <c r="P1089" s="221" t="s">
        <v>626</v>
      </c>
      <c r="Q1089" s="221" t="s">
        <v>626</v>
      </c>
      <c r="R1089" s="221" t="s">
        <v>1667</v>
      </c>
      <c r="S1089" s="221" t="s">
        <v>2092</v>
      </c>
      <c r="T1089" s="221">
        <v>21.72</v>
      </c>
      <c r="U1089" s="290">
        <v>118000000</v>
      </c>
      <c r="V1089" s="290">
        <v>3450000000000</v>
      </c>
      <c r="W1089" s="221">
        <v>0</v>
      </c>
      <c r="X1089" s="221">
        <v>8.7603000000000009</v>
      </c>
      <c r="Y1089" s="221" t="s">
        <v>626</v>
      </c>
      <c r="Z1089" s="221" t="s">
        <v>626</v>
      </c>
    </row>
    <row r="1090" spans="1:26" x14ac:dyDescent="0.25">
      <c r="A1090" s="221" t="s">
        <v>869</v>
      </c>
      <c r="B1090" s="221" t="s">
        <v>870</v>
      </c>
      <c r="C1090" s="221">
        <v>1830.7550000000001</v>
      </c>
      <c r="D1090" s="221">
        <v>0.58650000000000002</v>
      </c>
      <c r="E1090" s="221" t="s">
        <v>620</v>
      </c>
      <c r="F1090" s="221">
        <v>-0.42299999999999999</v>
      </c>
      <c r="G1090" s="221">
        <v>-2.4241000000000001</v>
      </c>
      <c r="H1090" s="221">
        <v>-17.266300000000001</v>
      </c>
      <c r="I1090" s="221">
        <v>-35.5593</v>
      </c>
      <c r="J1090" s="221">
        <v>-58.223599999999998</v>
      </c>
      <c r="K1090" s="290">
        <v>20100000000</v>
      </c>
      <c r="L1090" s="221" t="s">
        <v>621</v>
      </c>
      <c r="M1090" s="221">
        <v>-45.333599999999997</v>
      </c>
      <c r="N1090" s="221">
        <v>-28.336600000000001</v>
      </c>
      <c r="O1090" s="221" t="s">
        <v>624</v>
      </c>
      <c r="P1090" s="221" t="s">
        <v>626</v>
      </c>
      <c r="Q1090" s="221" t="s">
        <v>626</v>
      </c>
      <c r="R1090" s="221" t="s">
        <v>1665</v>
      </c>
      <c r="S1090" s="221" t="s">
        <v>1675</v>
      </c>
      <c r="T1090" s="221">
        <v>-0.42299999999999999</v>
      </c>
      <c r="U1090" s="221">
        <v>10948407</v>
      </c>
      <c r="V1090" s="290">
        <v>3450000000000</v>
      </c>
      <c r="W1090" s="221">
        <v>0</v>
      </c>
      <c r="X1090" s="221">
        <v>0.90380000000000005</v>
      </c>
      <c r="Y1090" s="221" t="s">
        <v>626</v>
      </c>
      <c r="Z1090" s="221" t="s">
        <v>626</v>
      </c>
    </row>
    <row r="1091" spans="1:26" x14ac:dyDescent="0.25">
      <c r="A1091" s="221" t="s">
        <v>871</v>
      </c>
      <c r="B1091" s="221" t="s">
        <v>870</v>
      </c>
      <c r="C1091" s="221">
        <v>1268.356</v>
      </c>
      <c r="D1091" s="221">
        <v>0</v>
      </c>
      <c r="E1091" s="221" t="s">
        <v>620</v>
      </c>
      <c r="F1091" s="221">
        <v>0</v>
      </c>
      <c r="G1091" s="221">
        <v>0</v>
      </c>
      <c r="H1091" s="221">
        <v>0</v>
      </c>
      <c r="I1091" s="221">
        <v>0</v>
      </c>
      <c r="J1091" s="221">
        <v>-10.8805</v>
      </c>
      <c r="K1091" s="290">
        <v>239000000000</v>
      </c>
      <c r="L1091" s="221" t="s">
        <v>621</v>
      </c>
      <c r="M1091" s="221">
        <v>-7.5094000000000003</v>
      </c>
      <c r="N1091" s="221">
        <v>38.4895</v>
      </c>
      <c r="O1091" s="221" t="s">
        <v>624</v>
      </c>
      <c r="P1091" s="221" t="s">
        <v>626</v>
      </c>
      <c r="Q1091" s="221" t="s">
        <v>626</v>
      </c>
      <c r="R1091" s="221" t="s">
        <v>1665</v>
      </c>
      <c r="S1091" s="221" t="s">
        <v>2092</v>
      </c>
      <c r="T1091" s="221">
        <v>0</v>
      </c>
      <c r="U1091" s="290">
        <v>189000000</v>
      </c>
      <c r="V1091" s="290">
        <v>3450000000000</v>
      </c>
      <c r="W1091" s="221">
        <v>0</v>
      </c>
      <c r="X1091" s="221">
        <v>0</v>
      </c>
      <c r="Y1091" s="221" t="s">
        <v>626</v>
      </c>
      <c r="Z1091" s="221" t="s">
        <v>626</v>
      </c>
    </row>
    <row r="1092" spans="1:26" x14ac:dyDescent="0.25">
      <c r="A1092" s="221" t="s">
        <v>2120</v>
      </c>
      <c r="B1092" s="221" t="s">
        <v>870</v>
      </c>
      <c r="C1092" s="221">
        <v>967.13909999999998</v>
      </c>
      <c r="D1092" s="221">
        <v>1.5699999999999999E-2</v>
      </c>
      <c r="E1092" s="221" t="s">
        <v>620</v>
      </c>
      <c r="F1092" s="221">
        <v>-6.5699999999999995E-2</v>
      </c>
      <c r="G1092" s="221">
        <v>-2.5888</v>
      </c>
      <c r="H1092" s="221">
        <v>-5.3388999999999998</v>
      </c>
      <c r="I1092" s="221">
        <v>-4.7592999999999996</v>
      </c>
      <c r="J1092" s="221">
        <v>-3.7187000000000001</v>
      </c>
      <c r="K1092" s="290">
        <v>228000000</v>
      </c>
      <c r="L1092" s="221" t="s">
        <v>621</v>
      </c>
      <c r="M1092" s="221">
        <v>0</v>
      </c>
      <c r="N1092" s="221">
        <v>0</v>
      </c>
      <c r="O1092" s="221" t="s">
        <v>618</v>
      </c>
      <c r="P1092" s="221" t="s">
        <v>626</v>
      </c>
      <c r="Q1092" s="221" t="s">
        <v>626</v>
      </c>
      <c r="R1092" s="221" t="s">
        <v>1668</v>
      </c>
      <c r="S1092" s="221" t="s">
        <v>2092</v>
      </c>
      <c r="T1092" s="221">
        <v>-6.5699999999999995E-2</v>
      </c>
      <c r="U1092" s="221">
        <v>235637.4</v>
      </c>
      <c r="V1092" s="290">
        <v>3450000000000</v>
      </c>
      <c r="W1092" s="221">
        <v>0</v>
      </c>
      <c r="X1092" s="221">
        <v>-0.17419999999999999</v>
      </c>
      <c r="Y1092" s="221" t="s">
        <v>626</v>
      </c>
      <c r="Z1092" s="221" t="s">
        <v>626</v>
      </c>
    </row>
    <row r="1093" spans="1:26" x14ac:dyDescent="0.25">
      <c r="A1093" s="221" t="s">
        <v>1292</v>
      </c>
      <c r="B1093" s="221" t="s">
        <v>870</v>
      </c>
      <c r="C1093" s="221">
        <v>1150.8150000000001</v>
      </c>
      <c r="D1093" s="221">
        <v>0</v>
      </c>
      <c r="E1093" s="221" t="s">
        <v>620</v>
      </c>
      <c r="F1093" s="221">
        <v>0</v>
      </c>
      <c r="G1093" s="221">
        <v>0</v>
      </c>
      <c r="H1093" s="221">
        <v>0</v>
      </c>
      <c r="I1093" s="221">
        <v>0</v>
      </c>
      <c r="J1093" s="221">
        <v>-19.621300000000002</v>
      </c>
      <c r="K1093" s="290">
        <v>933000000000</v>
      </c>
      <c r="L1093" s="221" t="s">
        <v>621</v>
      </c>
      <c r="M1093" s="221">
        <v>-7.9218000000000002</v>
      </c>
      <c r="N1093" s="221">
        <v>0</v>
      </c>
      <c r="O1093" s="221" t="s">
        <v>624</v>
      </c>
      <c r="P1093" s="221" t="s">
        <v>626</v>
      </c>
      <c r="Q1093" s="221" t="s">
        <v>626</v>
      </c>
      <c r="R1093" s="221" t="s">
        <v>1667</v>
      </c>
      <c r="S1093" s="221" t="s">
        <v>2092</v>
      </c>
      <c r="T1093" s="221">
        <v>0</v>
      </c>
      <c r="U1093" s="290">
        <v>811000000</v>
      </c>
      <c r="V1093" s="290">
        <v>3450000000000</v>
      </c>
      <c r="W1093" s="221">
        <v>0</v>
      </c>
      <c r="X1093" s="221">
        <v>0</v>
      </c>
      <c r="Y1093" s="221" t="s">
        <v>626</v>
      </c>
      <c r="Z1093" s="221" t="s">
        <v>626</v>
      </c>
    </row>
    <row r="1094" spans="1:26" x14ac:dyDescent="0.25">
      <c r="A1094" s="221" t="s">
        <v>1596</v>
      </c>
      <c r="B1094" s="221" t="s">
        <v>870</v>
      </c>
      <c r="C1094" s="221">
        <v>942.35159999999996</v>
      </c>
      <c r="D1094" s="221">
        <v>0</v>
      </c>
      <c r="E1094" s="221" t="s">
        <v>620</v>
      </c>
      <c r="F1094" s="221">
        <v>0</v>
      </c>
      <c r="G1094" s="221">
        <v>0</v>
      </c>
      <c r="H1094" s="221">
        <v>0</v>
      </c>
      <c r="I1094" s="221">
        <v>0</v>
      </c>
      <c r="J1094" s="221">
        <v>-19.732600000000001</v>
      </c>
      <c r="K1094" s="290">
        <v>1580000000000</v>
      </c>
      <c r="L1094" s="221" t="s">
        <v>621</v>
      </c>
      <c r="M1094" s="221">
        <v>0</v>
      </c>
      <c r="N1094" s="221">
        <v>0</v>
      </c>
      <c r="O1094" s="221" t="s">
        <v>624</v>
      </c>
      <c r="P1094" s="221" t="s">
        <v>626</v>
      </c>
      <c r="Q1094" s="221" t="s">
        <v>626</v>
      </c>
      <c r="R1094" s="221" t="s">
        <v>1667</v>
      </c>
      <c r="S1094" s="221" t="s">
        <v>2092</v>
      </c>
      <c r="T1094" s="221">
        <v>0</v>
      </c>
      <c r="U1094" s="290">
        <v>1680000000</v>
      </c>
      <c r="V1094" s="290">
        <v>3450000000000</v>
      </c>
      <c r="W1094" s="221">
        <v>0</v>
      </c>
      <c r="X1094" s="221">
        <v>0</v>
      </c>
      <c r="Y1094" s="221" t="s">
        <v>626</v>
      </c>
      <c r="Z1094" s="221" t="s">
        <v>626</v>
      </c>
    </row>
    <row r="1095" spans="1:26" x14ac:dyDescent="0.25">
      <c r="A1095" s="221" t="s">
        <v>872</v>
      </c>
      <c r="B1095" s="221" t="s">
        <v>870</v>
      </c>
      <c r="C1095" s="221">
        <v>1146.3489999999999</v>
      </c>
      <c r="D1095" s="221">
        <v>0</v>
      </c>
      <c r="E1095" s="221" t="s">
        <v>620</v>
      </c>
      <c r="F1095" s="221">
        <v>0</v>
      </c>
      <c r="G1095" s="221">
        <v>0</v>
      </c>
      <c r="H1095" s="221">
        <v>0</v>
      </c>
      <c r="I1095" s="221">
        <v>0</v>
      </c>
      <c r="J1095" s="221">
        <v>-6.8348000000000004</v>
      </c>
      <c r="K1095" s="290">
        <v>342000000000</v>
      </c>
      <c r="L1095" s="221" t="s">
        <v>621</v>
      </c>
      <c r="M1095" s="221">
        <v>24.090299999999999</v>
      </c>
      <c r="N1095" s="221">
        <v>14.286300000000001</v>
      </c>
      <c r="O1095" s="221" t="s">
        <v>624</v>
      </c>
      <c r="P1095" s="221" t="s">
        <v>626</v>
      </c>
      <c r="Q1095" s="221" t="s">
        <v>626</v>
      </c>
      <c r="R1095" s="221" t="s">
        <v>1665</v>
      </c>
      <c r="S1095" s="221" t="s">
        <v>2092</v>
      </c>
      <c r="T1095" s="221">
        <v>0</v>
      </c>
      <c r="U1095" s="290">
        <v>298000000</v>
      </c>
      <c r="V1095" s="290">
        <v>3450000000000</v>
      </c>
      <c r="W1095" s="221">
        <v>0</v>
      </c>
      <c r="X1095" s="221">
        <v>0</v>
      </c>
      <c r="Y1095" s="221" t="s">
        <v>626</v>
      </c>
      <c r="Z1095" s="221" t="s">
        <v>626</v>
      </c>
    </row>
    <row r="1096" spans="1:26" x14ac:dyDescent="0.25">
      <c r="A1096" s="221" t="s">
        <v>2121</v>
      </c>
      <c r="B1096" s="221" t="s">
        <v>220</v>
      </c>
      <c r="C1096" s="221">
        <v>1012.7619999999999</v>
      </c>
      <c r="D1096" s="221">
        <v>0</v>
      </c>
      <c r="E1096" s="221" t="s">
        <v>620</v>
      </c>
      <c r="F1096" s="221">
        <v>0.6</v>
      </c>
      <c r="G1096" s="221">
        <v>0</v>
      </c>
      <c r="H1096" s="221">
        <v>0</v>
      </c>
      <c r="I1096" s="221">
        <v>0</v>
      </c>
      <c r="J1096" s="221">
        <v>0.55000000000000004</v>
      </c>
      <c r="K1096" s="290">
        <v>1540000000000</v>
      </c>
      <c r="L1096" s="221" t="s">
        <v>621</v>
      </c>
      <c r="M1096" s="221">
        <v>0</v>
      </c>
      <c r="N1096" s="221">
        <v>0</v>
      </c>
      <c r="O1096" s="221" t="s">
        <v>618</v>
      </c>
      <c r="P1096" s="221" t="s">
        <v>626</v>
      </c>
      <c r="Q1096" s="221" t="s">
        <v>626</v>
      </c>
      <c r="R1096" s="221" t="s">
        <v>1669</v>
      </c>
      <c r="S1096" s="221" t="s">
        <v>1675</v>
      </c>
      <c r="T1096" s="221">
        <v>0</v>
      </c>
      <c r="U1096" s="290">
        <v>1530000000</v>
      </c>
      <c r="V1096" s="290">
        <v>47700000000000</v>
      </c>
      <c r="W1096" s="221">
        <v>57663264</v>
      </c>
      <c r="X1096" s="221">
        <v>0</v>
      </c>
      <c r="Y1096" s="221" t="s">
        <v>626</v>
      </c>
      <c r="Z1096" s="221" t="s">
        <v>626</v>
      </c>
    </row>
    <row r="1097" spans="1:26" x14ac:dyDescent="0.25">
      <c r="A1097" s="221" t="s">
        <v>808</v>
      </c>
      <c r="B1097" s="221" t="s">
        <v>777</v>
      </c>
      <c r="C1097" s="221">
        <v>1.4865010000000001</v>
      </c>
      <c r="D1097" s="221">
        <v>0.14030000000000001</v>
      </c>
      <c r="E1097" s="221" t="s">
        <v>636</v>
      </c>
      <c r="F1097" s="221">
        <v>0.1036</v>
      </c>
      <c r="G1097" s="221">
        <v>3.4638</v>
      </c>
      <c r="H1097" s="221">
        <v>5.6153000000000004</v>
      </c>
      <c r="I1097" s="221">
        <v>6.7145999999999999</v>
      </c>
      <c r="J1097" s="221">
        <v>9.3765000000000001</v>
      </c>
      <c r="K1097" s="221">
        <v>552673.6</v>
      </c>
      <c r="L1097" s="221" t="s">
        <v>621</v>
      </c>
      <c r="M1097" s="221">
        <v>29.581499999999998</v>
      </c>
      <c r="N1097" s="221">
        <v>36.2179</v>
      </c>
      <c r="O1097" s="221" t="s">
        <v>624</v>
      </c>
      <c r="P1097" s="221" t="s">
        <v>630</v>
      </c>
      <c r="Q1097" s="221" t="s">
        <v>627</v>
      </c>
      <c r="R1097" s="221" t="s">
        <v>1662</v>
      </c>
      <c r="S1097" s="221" t="s">
        <v>1675</v>
      </c>
      <c r="T1097" s="221">
        <v>0.1036</v>
      </c>
      <c r="U1097" s="221">
        <v>372180.1</v>
      </c>
      <c r="V1097" s="290">
        <v>4150000000000</v>
      </c>
      <c r="W1097" s="221">
        <v>552673.6</v>
      </c>
      <c r="X1097" s="221">
        <v>-0.3548</v>
      </c>
      <c r="Y1097" s="221" t="s">
        <v>627</v>
      </c>
      <c r="Z1097" s="221" t="s">
        <v>626</v>
      </c>
    </row>
    <row r="1098" spans="1:26" x14ac:dyDescent="0.25">
      <c r="A1098" s="221" t="s">
        <v>809</v>
      </c>
      <c r="B1098" s="221" t="s">
        <v>777</v>
      </c>
      <c r="C1098" s="221">
        <v>2618.2289999999998</v>
      </c>
      <c r="D1098" s="221">
        <v>-0.97660000000000002</v>
      </c>
      <c r="E1098" s="221" t="s">
        <v>620</v>
      </c>
      <c r="F1098" s="221">
        <v>-6.0896999999999997</v>
      </c>
      <c r="G1098" s="221">
        <v>0.43969999999999998</v>
      </c>
      <c r="H1098" s="221">
        <v>-16.797899999999998</v>
      </c>
      <c r="I1098" s="221">
        <v>-26.959599999999998</v>
      </c>
      <c r="J1098" s="221">
        <v>-31.378799999999998</v>
      </c>
      <c r="K1098" s="290">
        <v>28100000000</v>
      </c>
      <c r="L1098" s="221" t="s">
        <v>621</v>
      </c>
      <c r="M1098" s="221">
        <v>-34.645000000000003</v>
      </c>
      <c r="N1098" s="221">
        <v>-21.2684</v>
      </c>
      <c r="O1098" s="221" t="s">
        <v>624</v>
      </c>
      <c r="P1098" s="221" t="s">
        <v>625</v>
      </c>
      <c r="Q1098" s="221" t="s">
        <v>630</v>
      </c>
      <c r="R1098" s="221" t="s">
        <v>1667</v>
      </c>
      <c r="S1098" s="221" t="s">
        <v>1699</v>
      </c>
      <c r="T1098" s="221">
        <v>-6.0896999999999997</v>
      </c>
      <c r="U1098" s="221">
        <v>10080863</v>
      </c>
      <c r="V1098" s="290">
        <v>4150000000000</v>
      </c>
      <c r="W1098" s="221">
        <v>552673.6</v>
      </c>
      <c r="X1098" s="221">
        <v>-1.7891999999999999</v>
      </c>
      <c r="Y1098" s="221" t="s">
        <v>625</v>
      </c>
      <c r="Z1098" s="221" t="s">
        <v>635</v>
      </c>
    </row>
    <row r="1099" spans="1:26" x14ac:dyDescent="0.25">
      <c r="A1099" s="221" t="s">
        <v>810</v>
      </c>
      <c r="B1099" s="221" t="s">
        <v>777</v>
      </c>
      <c r="C1099" s="221">
        <v>894.20780000000002</v>
      </c>
      <c r="D1099" s="221">
        <v>-2.1537000000000002</v>
      </c>
      <c r="E1099" s="221" t="s">
        <v>620</v>
      </c>
      <c r="F1099" s="221">
        <v>-4.8437000000000001</v>
      </c>
      <c r="G1099" s="221">
        <v>2.6149</v>
      </c>
      <c r="H1099" s="221">
        <v>-16.700800000000001</v>
      </c>
      <c r="I1099" s="221">
        <v>-25.258900000000001</v>
      </c>
      <c r="J1099" s="221">
        <v>-27.660699999999999</v>
      </c>
      <c r="K1099" s="290">
        <v>3750000000</v>
      </c>
      <c r="L1099" s="221" t="s">
        <v>621</v>
      </c>
      <c r="M1099" s="221">
        <v>-32.068899999999999</v>
      </c>
      <c r="N1099" s="221">
        <v>-25.061800000000002</v>
      </c>
      <c r="O1099" s="221" t="s">
        <v>624</v>
      </c>
      <c r="P1099" s="221" t="s">
        <v>2012</v>
      </c>
      <c r="Q1099" s="221" t="s">
        <v>2012</v>
      </c>
      <c r="R1099" s="221" t="s">
        <v>1665</v>
      </c>
      <c r="S1099" s="221" t="s">
        <v>1699</v>
      </c>
      <c r="T1099" s="221">
        <v>-4.8437000000000001</v>
      </c>
      <c r="U1099" s="221">
        <v>3987590</v>
      </c>
      <c r="V1099" s="290">
        <v>4150000000000</v>
      </c>
      <c r="W1099" s="221">
        <v>552673.6</v>
      </c>
      <c r="X1099" s="221">
        <v>-2.5097999999999998</v>
      </c>
      <c r="Y1099" s="221" t="s">
        <v>2012</v>
      </c>
      <c r="Z1099" s="221" t="s">
        <v>2012</v>
      </c>
    </row>
    <row r="1100" spans="1:26" x14ac:dyDescent="0.25">
      <c r="A1100" s="221" t="s">
        <v>811</v>
      </c>
      <c r="B1100" s="221" t="s">
        <v>777</v>
      </c>
      <c r="C1100" s="221">
        <v>1551.3209999999999</v>
      </c>
      <c r="D1100" s="221">
        <v>4.4900000000000002E-2</v>
      </c>
      <c r="E1100" s="221" t="s">
        <v>620</v>
      </c>
      <c r="F1100" s="221">
        <v>0.4708</v>
      </c>
      <c r="G1100" s="221">
        <v>1.3043</v>
      </c>
      <c r="H1100" s="221">
        <v>2.3205</v>
      </c>
      <c r="I1100" s="221">
        <v>3.0388999999999999</v>
      </c>
      <c r="J1100" s="221">
        <v>4.55</v>
      </c>
      <c r="K1100" s="290">
        <v>92700000000</v>
      </c>
      <c r="L1100" s="221" t="s">
        <v>621</v>
      </c>
      <c r="M1100" s="221">
        <v>15.835699999999999</v>
      </c>
      <c r="N1100" s="221">
        <v>32.639200000000002</v>
      </c>
      <c r="O1100" s="221" t="s">
        <v>624</v>
      </c>
      <c r="P1100" s="221" t="s">
        <v>635</v>
      </c>
      <c r="Q1100" s="221" t="s">
        <v>622</v>
      </c>
      <c r="R1100" s="221" t="s">
        <v>1668</v>
      </c>
      <c r="S1100" s="221" t="s">
        <v>1672</v>
      </c>
      <c r="T1100" s="221">
        <v>0.4708</v>
      </c>
      <c r="U1100" s="221">
        <v>60023360</v>
      </c>
      <c r="V1100" s="290">
        <v>4150000000000</v>
      </c>
      <c r="W1100" s="221">
        <v>552673.6</v>
      </c>
      <c r="X1100" s="221">
        <v>0.1052</v>
      </c>
      <c r="Y1100" s="221" t="s">
        <v>625</v>
      </c>
      <c r="Z1100" s="221" t="s">
        <v>630</v>
      </c>
    </row>
    <row r="1101" spans="1:26" x14ac:dyDescent="0.25">
      <c r="A1101" s="221" t="s">
        <v>812</v>
      </c>
      <c r="B1101" s="221" t="s">
        <v>777</v>
      </c>
      <c r="C1101" s="221">
        <v>2455.6379999999999</v>
      </c>
      <c r="D1101" s="221">
        <v>-6.4999999999999997E-3</v>
      </c>
      <c r="E1101" s="221" t="s">
        <v>620</v>
      </c>
      <c r="F1101" s="221">
        <v>0.39190000000000003</v>
      </c>
      <c r="G1101" s="221">
        <v>3.1389</v>
      </c>
      <c r="H1101" s="221">
        <v>2.4235000000000002</v>
      </c>
      <c r="I1101" s="221">
        <v>4.1155999999999997</v>
      </c>
      <c r="J1101" s="221">
        <v>-9.3294999999999995</v>
      </c>
      <c r="K1101" s="290">
        <v>51500000000</v>
      </c>
      <c r="L1101" s="221" t="s">
        <v>621</v>
      </c>
      <c r="M1101" s="221">
        <v>-0.35859999999999997</v>
      </c>
      <c r="N1101" s="221">
        <v>19.256499999999999</v>
      </c>
      <c r="O1101" s="221" t="s">
        <v>624</v>
      </c>
      <c r="P1101" s="221" t="s">
        <v>630</v>
      </c>
      <c r="Q1101" s="221" t="s">
        <v>634</v>
      </c>
      <c r="R1101" s="221" t="s">
        <v>1662</v>
      </c>
      <c r="S1101" s="221" t="s">
        <v>2094</v>
      </c>
      <c r="T1101" s="221">
        <v>0.39190000000000003</v>
      </c>
      <c r="U1101" s="221">
        <v>21071276</v>
      </c>
      <c r="V1101" s="290">
        <v>4150000000000</v>
      </c>
      <c r="W1101" s="221">
        <v>552673.6</v>
      </c>
      <c r="X1101" s="221">
        <v>-0.28870000000000001</v>
      </c>
      <c r="Y1101" s="221" t="s">
        <v>664</v>
      </c>
      <c r="Z1101" s="221" t="s">
        <v>622</v>
      </c>
    </row>
    <row r="1102" spans="1:26" x14ac:dyDescent="0.25">
      <c r="A1102" s="221" t="s">
        <v>2661</v>
      </c>
      <c r="B1102" s="221" t="s">
        <v>777</v>
      </c>
      <c r="C1102" s="221">
        <v>1034.6089999999999</v>
      </c>
      <c r="D1102" s="221">
        <v>5.1900000000000002E-2</v>
      </c>
      <c r="E1102" s="221" t="s">
        <v>620</v>
      </c>
      <c r="F1102" s="221">
        <v>0</v>
      </c>
      <c r="G1102" s="221">
        <v>0</v>
      </c>
      <c r="H1102" s="221">
        <v>0</v>
      </c>
      <c r="I1102" s="221">
        <v>0.14030000000000001</v>
      </c>
      <c r="J1102" s="221">
        <v>1.0924</v>
      </c>
      <c r="K1102" s="221">
        <v>0</v>
      </c>
      <c r="L1102" s="221" t="s">
        <v>621</v>
      </c>
      <c r="M1102" s="221">
        <v>3.3298999999999999</v>
      </c>
      <c r="N1102" s="221">
        <v>0</v>
      </c>
      <c r="O1102" s="221" t="s">
        <v>624</v>
      </c>
      <c r="R1102" s="221" t="s">
        <v>1668</v>
      </c>
      <c r="S1102" s="221" t="s">
        <v>1975</v>
      </c>
      <c r="T1102" s="221">
        <v>0</v>
      </c>
      <c r="U1102" s="221">
        <v>0</v>
      </c>
      <c r="V1102" s="290">
        <v>4150000000000</v>
      </c>
      <c r="W1102" s="221">
        <v>552673.6</v>
      </c>
      <c r="X1102" s="221">
        <v>0</v>
      </c>
    </row>
    <row r="1103" spans="1:26" x14ac:dyDescent="0.25">
      <c r="A1103" s="221" t="s">
        <v>1368</v>
      </c>
      <c r="B1103" s="221" t="s">
        <v>777</v>
      </c>
      <c r="C1103" s="221">
        <v>1469.8979999999999</v>
      </c>
      <c r="D1103" s="221">
        <v>3.3500000000000002E-2</v>
      </c>
      <c r="E1103" s="221" t="s">
        <v>620</v>
      </c>
      <c r="F1103" s="221">
        <v>0.42399999999999999</v>
      </c>
      <c r="G1103" s="221">
        <v>5.1909000000000001</v>
      </c>
      <c r="H1103" s="221">
        <v>5.1067</v>
      </c>
      <c r="I1103" s="221">
        <v>7.0247999999999999</v>
      </c>
      <c r="J1103" s="221">
        <v>12.4237</v>
      </c>
      <c r="K1103" s="290">
        <v>577000000000</v>
      </c>
      <c r="L1103" s="221" t="s">
        <v>621</v>
      </c>
      <c r="M1103" s="221">
        <v>24.704999999999998</v>
      </c>
      <c r="N1103" s="221">
        <v>0</v>
      </c>
      <c r="O1103" s="221" t="s">
        <v>624</v>
      </c>
      <c r="P1103" s="221" t="s">
        <v>632</v>
      </c>
      <c r="Q1103" s="221" t="s">
        <v>651</v>
      </c>
      <c r="R1103" s="221" t="s">
        <v>1662</v>
      </c>
      <c r="S1103" s="221" t="s">
        <v>1673</v>
      </c>
      <c r="T1103" s="221">
        <v>0.42399999999999999</v>
      </c>
      <c r="U1103" s="290">
        <v>394000000</v>
      </c>
      <c r="V1103" s="290">
        <v>4150000000000</v>
      </c>
      <c r="W1103" s="221">
        <v>552673.6</v>
      </c>
      <c r="X1103" s="221">
        <v>-0.4995</v>
      </c>
      <c r="Y1103" s="221" t="s">
        <v>630</v>
      </c>
      <c r="Z1103" s="221" t="s">
        <v>626</v>
      </c>
    </row>
    <row r="1104" spans="1:26" x14ac:dyDescent="0.25">
      <c r="A1104" s="221" t="s">
        <v>1482</v>
      </c>
      <c r="B1104" s="221" t="s">
        <v>777</v>
      </c>
      <c r="C1104" s="221">
        <v>1232.732</v>
      </c>
      <c r="D1104" s="221">
        <v>6.1400000000000003E-2</v>
      </c>
      <c r="E1104" s="221" t="s">
        <v>620</v>
      </c>
      <c r="F1104" s="221">
        <v>0.60719999999999996</v>
      </c>
      <c r="G1104" s="221">
        <v>5.6242999999999999</v>
      </c>
      <c r="H1104" s="221">
        <v>6.7651000000000003</v>
      </c>
      <c r="I1104" s="221">
        <v>7.4565000000000001</v>
      </c>
      <c r="J1104" s="221">
        <v>10.8055</v>
      </c>
      <c r="K1104" s="290">
        <v>129000000000</v>
      </c>
      <c r="L1104" s="221" t="s">
        <v>621</v>
      </c>
      <c r="M1104" s="221">
        <v>0</v>
      </c>
      <c r="N1104" s="221">
        <v>0</v>
      </c>
      <c r="O1104" s="221" t="s">
        <v>624</v>
      </c>
      <c r="P1104" s="221" t="s">
        <v>653</v>
      </c>
      <c r="Q1104" s="221" t="s">
        <v>632</v>
      </c>
      <c r="R1104" s="221" t="s">
        <v>1662</v>
      </c>
      <c r="S1104" s="221" t="s">
        <v>1699</v>
      </c>
      <c r="T1104" s="221">
        <v>0.60719999999999996</v>
      </c>
      <c r="U1104" s="290">
        <v>105000000</v>
      </c>
      <c r="V1104" s="290">
        <v>4150000000000</v>
      </c>
      <c r="W1104" s="221">
        <v>552673.6</v>
      </c>
      <c r="X1104" s="221">
        <v>-0.38059999999999999</v>
      </c>
      <c r="Y1104" s="221" t="s">
        <v>626</v>
      </c>
      <c r="Z1104" s="221" t="s">
        <v>626</v>
      </c>
    </row>
    <row r="1105" spans="1:26" x14ac:dyDescent="0.25">
      <c r="A1105" s="221" t="s">
        <v>1065</v>
      </c>
      <c r="B1105" s="221" t="s">
        <v>777</v>
      </c>
      <c r="C1105" s="221">
        <v>1266.27</v>
      </c>
      <c r="D1105" s="221">
        <v>9.0700000000000003E-2</v>
      </c>
      <c r="E1105" s="221" t="s">
        <v>620</v>
      </c>
      <c r="F1105" s="221">
        <v>0.88400000000000001</v>
      </c>
      <c r="G1105" s="221">
        <v>4.7638999999999996</v>
      </c>
      <c r="H1105" s="221">
        <v>2.6722999999999999</v>
      </c>
      <c r="I1105" s="221">
        <v>4.8733000000000004</v>
      </c>
      <c r="J1105" s="221">
        <v>8.2205999999999992</v>
      </c>
      <c r="K1105" s="290">
        <v>18200000000</v>
      </c>
      <c r="L1105" s="221" t="s">
        <v>621</v>
      </c>
      <c r="M1105" s="221">
        <v>16.672499999999999</v>
      </c>
      <c r="N1105" s="221">
        <v>0</v>
      </c>
      <c r="O1105" s="221" t="s">
        <v>624</v>
      </c>
      <c r="P1105" s="221" t="s">
        <v>635</v>
      </c>
      <c r="Q1105" s="221" t="s">
        <v>635</v>
      </c>
      <c r="R1105" s="221" t="s">
        <v>1662</v>
      </c>
      <c r="S1105" s="221" t="s">
        <v>1672</v>
      </c>
      <c r="T1105" s="221">
        <v>0.88400000000000001</v>
      </c>
      <c r="U1105" s="221">
        <v>14521086</v>
      </c>
      <c r="V1105" s="290">
        <v>4150000000000</v>
      </c>
      <c r="W1105" s="221">
        <v>552673.6</v>
      </c>
      <c r="X1105" s="221">
        <v>-0.50719999999999998</v>
      </c>
      <c r="Y1105" s="221" t="s">
        <v>635</v>
      </c>
      <c r="Z1105" s="221" t="s">
        <v>626</v>
      </c>
    </row>
    <row r="1106" spans="1:26" x14ac:dyDescent="0.25">
      <c r="A1106" s="221" t="s">
        <v>813</v>
      </c>
      <c r="B1106" s="221" t="s">
        <v>777</v>
      </c>
      <c r="C1106" s="221">
        <v>2696.4459999999999</v>
      </c>
      <c r="D1106" s="221">
        <v>4.5999999999999999E-2</v>
      </c>
      <c r="E1106" s="221" t="s">
        <v>620</v>
      </c>
      <c r="F1106" s="221">
        <v>0.36969999999999997</v>
      </c>
      <c r="G1106" s="221">
        <v>3.0171000000000001</v>
      </c>
      <c r="H1106" s="221">
        <v>1.8391</v>
      </c>
      <c r="I1106" s="221">
        <v>3.4184000000000001</v>
      </c>
      <c r="J1106" s="221">
        <v>-8.1020000000000003</v>
      </c>
      <c r="K1106" s="290">
        <v>25700000000</v>
      </c>
      <c r="L1106" s="221" t="s">
        <v>621</v>
      </c>
      <c r="M1106" s="221">
        <v>2.1600999999999999</v>
      </c>
      <c r="N1106" s="221">
        <v>20.971499999999999</v>
      </c>
      <c r="O1106" s="221" t="s">
        <v>618</v>
      </c>
      <c r="P1106" s="221" t="s">
        <v>635</v>
      </c>
      <c r="Q1106" s="221" t="s">
        <v>634</v>
      </c>
      <c r="R1106" s="221" t="s">
        <v>1662</v>
      </c>
      <c r="S1106" s="221" t="s">
        <v>2094</v>
      </c>
      <c r="T1106" s="221">
        <v>0.36969999999999997</v>
      </c>
      <c r="U1106" s="221">
        <v>9554194</v>
      </c>
      <c r="V1106" s="290">
        <v>4150000000000</v>
      </c>
      <c r="W1106" s="221">
        <v>552673.6</v>
      </c>
      <c r="X1106" s="221">
        <v>-0.17879999999999999</v>
      </c>
      <c r="Y1106" s="221" t="s">
        <v>623</v>
      </c>
      <c r="Z1106" s="221" t="s">
        <v>622</v>
      </c>
    </row>
    <row r="1107" spans="1:26" x14ac:dyDescent="0.25">
      <c r="A1107" s="221" t="s">
        <v>1059</v>
      </c>
      <c r="B1107" s="221" t="s">
        <v>777</v>
      </c>
      <c r="C1107" s="221">
        <v>1234.9860000000001</v>
      </c>
      <c r="D1107" s="221">
        <v>1.8100000000000002E-2</v>
      </c>
      <c r="E1107" s="221" t="s">
        <v>620</v>
      </c>
      <c r="F1107" s="221">
        <v>0.16850000000000001</v>
      </c>
      <c r="G1107" s="221">
        <v>0.71640000000000004</v>
      </c>
      <c r="H1107" s="221">
        <v>1.0336000000000001</v>
      </c>
      <c r="I1107" s="221">
        <v>1.5253000000000001</v>
      </c>
      <c r="J1107" s="221">
        <v>3.2364000000000002</v>
      </c>
      <c r="K1107" s="290">
        <v>4350000000</v>
      </c>
      <c r="L1107" s="221" t="s">
        <v>621</v>
      </c>
      <c r="M1107" s="221">
        <v>12.828900000000001</v>
      </c>
      <c r="N1107" s="221">
        <v>0</v>
      </c>
      <c r="O1107" s="221" t="s">
        <v>618</v>
      </c>
      <c r="P1107" s="221" t="s">
        <v>2012</v>
      </c>
      <c r="Q1107" s="221" t="s">
        <v>2012</v>
      </c>
      <c r="R1107" s="221" t="s">
        <v>1668</v>
      </c>
      <c r="S1107" s="221" t="s">
        <v>2094</v>
      </c>
      <c r="T1107" s="221">
        <v>0.16850000000000001</v>
      </c>
      <c r="U1107" s="221">
        <v>3524987</v>
      </c>
      <c r="V1107" s="290">
        <v>4150000000000</v>
      </c>
      <c r="W1107" s="221">
        <v>552673.6</v>
      </c>
      <c r="X1107" s="221">
        <v>3.8199999999999998E-2</v>
      </c>
      <c r="Y1107" s="221" t="s">
        <v>2012</v>
      </c>
      <c r="Z1107" s="221" t="s">
        <v>626</v>
      </c>
    </row>
    <row r="1108" spans="1:26" x14ac:dyDescent="0.25">
      <c r="A1108" s="221" t="s">
        <v>814</v>
      </c>
      <c r="B1108" s="221" t="s">
        <v>777</v>
      </c>
      <c r="C1108" s="221">
        <v>785.94910000000004</v>
      </c>
      <c r="D1108" s="221">
        <v>-1.3299999999999999E-2</v>
      </c>
      <c r="E1108" s="221" t="s">
        <v>620</v>
      </c>
      <c r="F1108" s="221">
        <v>0.69059999999999999</v>
      </c>
      <c r="G1108" s="221">
        <v>12.706</v>
      </c>
      <c r="H1108" s="221">
        <v>-2.5354999999999999</v>
      </c>
      <c r="I1108" s="221">
        <v>-19.666399999999999</v>
      </c>
      <c r="J1108" s="221">
        <v>-24.0443</v>
      </c>
      <c r="K1108" s="290">
        <v>2540000000</v>
      </c>
      <c r="L1108" s="221" t="s">
        <v>621</v>
      </c>
      <c r="M1108" s="221">
        <v>-25.360600000000002</v>
      </c>
      <c r="N1108" s="221">
        <v>-9.9101999999999997</v>
      </c>
      <c r="O1108" s="221" t="s">
        <v>618</v>
      </c>
      <c r="P1108" s="221" t="s">
        <v>2012</v>
      </c>
      <c r="Q1108" s="221" t="s">
        <v>2012</v>
      </c>
      <c r="R1108" s="221" t="s">
        <v>1667</v>
      </c>
      <c r="S1108" s="221" t="s">
        <v>1699</v>
      </c>
      <c r="T1108" s="221">
        <v>0.69059999999999999</v>
      </c>
      <c r="U1108" s="221">
        <v>3252192</v>
      </c>
      <c r="V1108" s="290">
        <v>4150000000000</v>
      </c>
      <c r="W1108" s="221">
        <v>552673.6</v>
      </c>
      <c r="X1108" s="221">
        <v>-7.2499999999999995E-2</v>
      </c>
      <c r="Y1108" s="221" t="s">
        <v>2012</v>
      </c>
      <c r="Z1108" s="221" t="s">
        <v>2012</v>
      </c>
    </row>
    <row r="1109" spans="1:26" x14ac:dyDescent="0.25">
      <c r="A1109" s="221" t="s">
        <v>1163</v>
      </c>
      <c r="B1109" s="221" t="s">
        <v>777</v>
      </c>
      <c r="C1109" s="221">
        <v>286.17399999999998</v>
      </c>
      <c r="D1109" s="221">
        <v>-1.4335</v>
      </c>
      <c r="E1109" s="221" t="s">
        <v>620</v>
      </c>
      <c r="F1109" s="221">
        <v>1.6640999999999999</v>
      </c>
      <c r="G1109" s="221">
        <v>9.8988999999999994</v>
      </c>
      <c r="H1109" s="221">
        <v>7.0180999999999996</v>
      </c>
      <c r="I1109" s="221">
        <v>-15.303100000000001</v>
      </c>
      <c r="J1109" s="221">
        <v>-40.798299999999998</v>
      </c>
      <c r="K1109" s="290">
        <v>134000000000</v>
      </c>
      <c r="L1109" s="221" t="s">
        <v>621</v>
      </c>
      <c r="M1109" s="221">
        <v>-75.338700000000003</v>
      </c>
      <c r="N1109" s="221">
        <v>0</v>
      </c>
      <c r="O1109" s="221" t="s">
        <v>618</v>
      </c>
      <c r="P1109" s="221" t="s">
        <v>626</v>
      </c>
      <c r="Q1109" s="221" t="s">
        <v>626</v>
      </c>
      <c r="R1109" s="221" t="s">
        <v>1667</v>
      </c>
      <c r="S1109" s="221" t="s">
        <v>2094</v>
      </c>
      <c r="T1109" s="221">
        <v>1.6640999999999999</v>
      </c>
      <c r="U1109" s="290">
        <v>476000000</v>
      </c>
      <c r="V1109" s="290">
        <v>4150000000000</v>
      </c>
      <c r="W1109" s="221">
        <v>552673.6</v>
      </c>
      <c r="X1109" s="221">
        <v>-0.52749999999999997</v>
      </c>
      <c r="Y1109" s="221" t="s">
        <v>626</v>
      </c>
      <c r="Z1109" s="221" t="s">
        <v>626</v>
      </c>
    </row>
    <row r="1110" spans="1:26" x14ac:dyDescent="0.25">
      <c r="A1110" s="221" t="s">
        <v>1164</v>
      </c>
      <c r="B1110" s="221" t="s">
        <v>777</v>
      </c>
      <c r="C1110" s="221">
        <v>1081.0840000000001</v>
      </c>
      <c r="D1110" s="221">
        <v>0</v>
      </c>
      <c r="E1110" s="221" t="s">
        <v>620</v>
      </c>
      <c r="F1110" s="221">
        <v>0.52</v>
      </c>
      <c r="G1110" s="221">
        <v>0</v>
      </c>
      <c r="H1110" s="221">
        <v>0</v>
      </c>
      <c r="I1110" s="221">
        <v>0</v>
      </c>
      <c r="J1110" s="221">
        <v>1.67</v>
      </c>
      <c r="K1110" s="290">
        <v>232000000000</v>
      </c>
      <c r="L1110" s="221" t="s">
        <v>621</v>
      </c>
      <c r="M1110" s="221">
        <v>0</v>
      </c>
      <c r="N1110" s="221">
        <v>0</v>
      </c>
      <c r="O1110" s="221" t="s">
        <v>624</v>
      </c>
      <c r="P1110" s="221" t="s">
        <v>626</v>
      </c>
      <c r="Q1110" s="221" t="s">
        <v>626</v>
      </c>
      <c r="R1110" s="221" t="s">
        <v>1669</v>
      </c>
      <c r="S1110" s="221" t="s">
        <v>2094</v>
      </c>
      <c r="T1110" s="221">
        <v>0</v>
      </c>
      <c r="U1110" s="290">
        <v>216000000</v>
      </c>
      <c r="V1110" s="290">
        <v>4150000000000</v>
      </c>
      <c r="W1110" s="221">
        <v>552673.6</v>
      </c>
      <c r="X1110" s="221">
        <v>0</v>
      </c>
      <c r="Y1110" s="221" t="s">
        <v>626</v>
      </c>
      <c r="Z1110" s="221" t="s">
        <v>626</v>
      </c>
    </row>
    <row r="1111" spans="1:26" x14ac:dyDescent="0.25">
      <c r="A1111" s="221" t="s">
        <v>1567</v>
      </c>
      <c r="B1111" s="221" t="s">
        <v>777</v>
      </c>
      <c r="C1111" s="221">
        <v>1012.38</v>
      </c>
      <c r="D1111" s="221">
        <v>0</v>
      </c>
      <c r="E1111" s="221" t="s">
        <v>620</v>
      </c>
      <c r="F1111" s="221">
        <v>1.99</v>
      </c>
      <c r="G1111" s="221">
        <v>0</v>
      </c>
      <c r="H1111" s="221">
        <v>0</v>
      </c>
      <c r="I1111" s="221">
        <v>0</v>
      </c>
      <c r="J1111" s="221">
        <v>7.11</v>
      </c>
      <c r="K1111" s="290">
        <v>71200000000</v>
      </c>
      <c r="L1111" s="221" t="s">
        <v>621</v>
      </c>
      <c r="M1111" s="221">
        <v>0</v>
      </c>
      <c r="N1111" s="221">
        <v>0</v>
      </c>
      <c r="O1111" s="221" t="s">
        <v>624</v>
      </c>
      <c r="P1111" s="221" t="s">
        <v>626</v>
      </c>
      <c r="Q1111" s="221" t="s">
        <v>626</v>
      </c>
      <c r="R1111" s="221" t="s">
        <v>1669</v>
      </c>
      <c r="S1111" s="221" t="s">
        <v>1692</v>
      </c>
      <c r="T1111" s="221">
        <v>0</v>
      </c>
      <c r="U1111" s="221">
        <v>71735608</v>
      </c>
      <c r="V1111" s="290">
        <v>4150000000000</v>
      </c>
      <c r="W1111" s="221">
        <v>552673.6</v>
      </c>
      <c r="X1111" s="221">
        <v>0</v>
      </c>
      <c r="Y1111" s="221" t="s">
        <v>626</v>
      </c>
      <c r="Z1111" s="221" t="s">
        <v>626</v>
      </c>
    </row>
    <row r="1112" spans="1:26" x14ac:dyDescent="0.25">
      <c r="A1112" s="221" t="s">
        <v>1641</v>
      </c>
      <c r="B1112" s="221" t="s">
        <v>777</v>
      </c>
      <c r="C1112" s="221">
        <v>1020.561</v>
      </c>
      <c r="D1112" s="221">
        <v>0</v>
      </c>
      <c r="E1112" s="221" t="s">
        <v>620</v>
      </c>
      <c r="F1112" s="221">
        <v>0.59</v>
      </c>
      <c r="G1112" s="221">
        <v>0</v>
      </c>
      <c r="H1112" s="221">
        <v>0</v>
      </c>
      <c r="I1112" s="221">
        <v>0</v>
      </c>
      <c r="J1112" s="221">
        <v>9.6</v>
      </c>
      <c r="K1112" s="290">
        <v>228000000000</v>
      </c>
      <c r="L1112" s="221" t="s">
        <v>621</v>
      </c>
      <c r="M1112" s="221">
        <v>0</v>
      </c>
      <c r="N1112" s="221">
        <v>0</v>
      </c>
      <c r="O1112" s="221" t="s">
        <v>624</v>
      </c>
      <c r="P1112" s="221" t="s">
        <v>626</v>
      </c>
      <c r="Q1112" s="221" t="s">
        <v>626</v>
      </c>
      <c r="R1112" s="221" t="s">
        <v>1669</v>
      </c>
      <c r="S1112" s="221" t="s">
        <v>1699</v>
      </c>
      <c r="T1112" s="221">
        <v>0</v>
      </c>
      <c r="U1112" s="290">
        <v>225000000</v>
      </c>
      <c r="V1112" s="290">
        <v>4150000000000</v>
      </c>
      <c r="W1112" s="221">
        <v>552673.6</v>
      </c>
      <c r="X1112" s="221">
        <v>0</v>
      </c>
      <c r="Y1112" s="221" t="s">
        <v>626</v>
      </c>
      <c r="Z1112" s="221" t="s">
        <v>626</v>
      </c>
    </row>
    <row r="1113" spans="1:26" x14ac:dyDescent="0.25">
      <c r="A1113" s="221" t="s">
        <v>1597</v>
      </c>
      <c r="B1113" s="221" t="s">
        <v>777</v>
      </c>
      <c r="C1113" s="221">
        <v>1004.702</v>
      </c>
      <c r="D1113" s="221">
        <v>0</v>
      </c>
      <c r="E1113" s="221" t="s">
        <v>620</v>
      </c>
      <c r="F1113" s="221">
        <v>0.71</v>
      </c>
      <c r="G1113" s="221">
        <v>0</v>
      </c>
      <c r="H1113" s="221">
        <v>0</v>
      </c>
      <c r="I1113" s="221">
        <v>0</v>
      </c>
      <c r="J1113" s="221">
        <v>11.04</v>
      </c>
      <c r="K1113" s="290">
        <v>51900000000</v>
      </c>
      <c r="L1113" s="221" t="s">
        <v>621</v>
      </c>
      <c r="M1113" s="221">
        <v>0</v>
      </c>
      <c r="N1113" s="221">
        <v>0</v>
      </c>
      <c r="O1113" s="221" t="s">
        <v>624</v>
      </c>
      <c r="P1113" s="221" t="s">
        <v>626</v>
      </c>
      <c r="Q1113" s="221" t="s">
        <v>626</v>
      </c>
      <c r="R1113" s="221" t="s">
        <v>1669</v>
      </c>
      <c r="S1113" s="221" t="s">
        <v>1672</v>
      </c>
      <c r="T1113" s="221">
        <v>0</v>
      </c>
      <c r="U1113" s="221">
        <v>51000000</v>
      </c>
      <c r="V1113" s="290">
        <v>4150000000000</v>
      </c>
      <c r="W1113" s="221">
        <v>552673.6</v>
      </c>
      <c r="X1113" s="221">
        <v>0</v>
      </c>
      <c r="Y1113" s="221" t="s">
        <v>626</v>
      </c>
      <c r="Z1113" s="221" t="s">
        <v>626</v>
      </c>
    </row>
    <row r="1114" spans="1:26" x14ac:dyDescent="0.25">
      <c r="A1114" s="221" t="s">
        <v>1865</v>
      </c>
      <c r="B1114" s="221" t="s">
        <v>777</v>
      </c>
      <c r="C1114" s="221">
        <v>1101.0830000000001</v>
      </c>
      <c r="D1114" s="221">
        <v>0</v>
      </c>
      <c r="E1114" s="221" t="s">
        <v>620</v>
      </c>
      <c r="F1114" s="221">
        <v>1.89</v>
      </c>
      <c r="G1114" s="221">
        <v>0</v>
      </c>
      <c r="H1114" s="221">
        <v>0</v>
      </c>
      <c r="I1114" s="221">
        <v>0</v>
      </c>
      <c r="J1114" s="221">
        <v>18.420000000000002</v>
      </c>
      <c r="K1114" s="290">
        <v>243000000000</v>
      </c>
      <c r="L1114" s="221" t="s">
        <v>621</v>
      </c>
      <c r="M1114" s="221">
        <v>0</v>
      </c>
      <c r="N1114" s="221">
        <v>0</v>
      </c>
      <c r="O1114" s="221" t="s">
        <v>624</v>
      </c>
      <c r="P1114" s="221" t="s">
        <v>626</v>
      </c>
      <c r="Q1114" s="221" t="s">
        <v>626</v>
      </c>
      <c r="R1114" s="221" t="s">
        <v>1669</v>
      </c>
      <c r="S1114" s="221" t="s">
        <v>1672</v>
      </c>
      <c r="T1114" s="221">
        <v>0</v>
      </c>
      <c r="U1114" s="290">
        <v>225000000</v>
      </c>
      <c r="V1114" s="290">
        <v>4150000000000</v>
      </c>
      <c r="W1114" s="221">
        <v>552673.6</v>
      </c>
      <c r="X1114" s="221">
        <v>0</v>
      </c>
      <c r="Y1114" s="221" t="s">
        <v>626</v>
      </c>
      <c r="Z1114" s="221" t="s">
        <v>626</v>
      </c>
    </row>
    <row r="1115" spans="1:26" x14ac:dyDescent="0.25">
      <c r="A1115" s="221" t="s">
        <v>1165</v>
      </c>
      <c r="B1115" s="221" t="s">
        <v>777</v>
      </c>
      <c r="C1115" s="221">
        <v>1016.649</v>
      </c>
      <c r="D1115" s="221">
        <v>0</v>
      </c>
      <c r="E1115" s="221" t="s">
        <v>620</v>
      </c>
      <c r="F1115" s="221">
        <v>0.48</v>
      </c>
      <c r="G1115" s="221">
        <v>0</v>
      </c>
      <c r="H1115" s="221">
        <v>0</v>
      </c>
      <c r="I1115" s="221">
        <v>0</v>
      </c>
      <c r="J1115" s="221">
        <v>0.03</v>
      </c>
      <c r="K1115" s="290">
        <v>105000000000</v>
      </c>
      <c r="L1115" s="221" t="s">
        <v>621</v>
      </c>
      <c r="M1115" s="221">
        <v>0</v>
      </c>
      <c r="N1115" s="221">
        <v>0</v>
      </c>
      <c r="O1115" s="221" t="s">
        <v>624</v>
      </c>
      <c r="P1115" s="221" t="s">
        <v>626</v>
      </c>
      <c r="Q1115" s="221" t="s">
        <v>626</v>
      </c>
      <c r="R1115" s="221" t="s">
        <v>1669</v>
      </c>
      <c r="S1115" s="221" t="s">
        <v>2094</v>
      </c>
      <c r="T1115" s="221">
        <v>0</v>
      </c>
      <c r="U1115" s="290">
        <v>103000000</v>
      </c>
      <c r="V1115" s="290">
        <v>4150000000000</v>
      </c>
      <c r="W1115" s="221">
        <v>552673.6</v>
      </c>
      <c r="X1115" s="221">
        <v>0</v>
      </c>
      <c r="Y1115" s="221" t="s">
        <v>626</v>
      </c>
      <c r="Z1115" s="221" t="s">
        <v>626</v>
      </c>
    </row>
    <row r="1116" spans="1:26" x14ac:dyDescent="0.25">
      <c r="A1116" s="221" t="s">
        <v>1483</v>
      </c>
      <c r="B1116" s="221" t="s">
        <v>777</v>
      </c>
      <c r="C1116" s="221">
        <v>976.88909999999998</v>
      </c>
      <c r="D1116" s="221">
        <v>0</v>
      </c>
      <c r="E1116" s="221" t="s">
        <v>620</v>
      </c>
      <c r="F1116" s="221">
        <v>1.03</v>
      </c>
      <c r="G1116" s="221">
        <v>0</v>
      </c>
      <c r="H1116" s="221">
        <v>0</v>
      </c>
      <c r="I1116" s="221">
        <v>0</v>
      </c>
      <c r="J1116" s="221">
        <v>9.0399999999999991</v>
      </c>
      <c r="K1116" s="290">
        <v>50400000000</v>
      </c>
      <c r="L1116" s="221" t="s">
        <v>621</v>
      </c>
      <c r="M1116" s="221">
        <v>0</v>
      </c>
      <c r="N1116" s="221">
        <v>0</v>
      </c>
      <c r="O1116" s="221" t="s">
        <v>624</v>
      </c>
      <c r="P1116" s="221" t="s">
        <v>626</v>
      </c>
      <c r="Q1116" s="221" t="s">
        <v>626</v>
      </c>
      <c r="R1116" s="221" t="s">
        <v>1669</v>
      </c>
      <c r="S1116" s="221" t="s">
        <v>1699</v>
      </c>
      <c r="T1116" s="221">
        <v>0</v>
      </c>
      <c r="U1116" s="221">
        <v>52147007</v>
      </c>
      <c r="V1116" s="290">
        <v>4150000000000</v>
      </c>
      <c r="W1116" s="221">
        <v>552673.6</v>
      </c>
      <c r="X1116" s="221">
        <v>0</v>
      </c>
      <c r="Y1116" s="221" t="s">
        <v>626</v>
      </c>
      <c r="Z1116" s="221" t="s">
        <v>626</v>
      </c>
    </row>
    <row r="1117" spans="1:26" x14ac:dyDescent="0.25">
      <c r="A1117" s="221" t="s">
        <v>1568</v>
      </c>
      <c r="B1117" s="221" t="s">
        <v>777</v>
      </c>
      <c r="C1117" s="221">
        <v>1032.152</v>
      </c>
      <c r="D1117" s="221">
        <v>0</v>
      </c>
      <c r="E1117" s="221" t="s">
        <v>620</v>
      </c>
      <c r="F1117" s="221">
        <v>0.83</v>
      </c>
      <c r="G1117" s="221">
        <v>0</v>
      </c>
      <c r="H1117" s="221">
        <v>0</v>
      </c>
      <c r="I1117" s="221">
        <v>0</v>
      </c>
      <c r="J1117" s="221">
        <v>1.55</v>
      </c>
      <c r="K1117" s="290">
        <v>411000000000</v>
      </c>
      <c r="L1117" s="221" t="s">
        <v>621</v>
      </c>
      <c r="M1117" s="221">
        <v>0</v>
      </c>
      <c r="N1117" s="221">
        <v>0</v>
      </c>
      <c r="O1117" s="221" t="s">
        <v>624</v>
      </c>
      <c r="P1117" s="221" t="s">
        <v>626</v>
      </c>
      <c r="Q1117" s="221" t="s">
        <v>626</v>
      </c>
      <c r="R1117" s="221" t="s">
        <v>1669</v>
      </c>
      <c r="S1117" s="221" t="s">
        <v>2094</v>
      </c>
      <c r="T1117" s="221">
        <v>0</v>
      </c>
      <c r="U1117" s="290">
        <v>401000000</v>
      </c>
      <c r="V1117" s="290">
        <v>4150000000000</v>
      </c>
      <c r="W1117" s="221">
        <v>552673.6</v>
      </c>
      <c r="X1117" s="221">
        <v>0</v>
      </c>
      <c r="Y1117" s="221" t="s">
        <v>626</v>
      </c>
      <c r="Z1117" s="221" t="s">
        <v>626</v>
      </c>
    </row>
    <row r="1118" spans="1:26" x14ac:dyDescent="0.25">
      <c r="A1118" s="221" t="s">
        <v>1484</v>
      </c>
      <c r="B1118" s="221" t="s">
        <v>777</v>
      </c>
      <c r="C1118" s="221">
        <v>731.17380000000003</v>
      </c>
      <c r="D1118" s="221">
        <v>-2.1640999999999999</v>
      </c>
      <c r="E1118" s="221" t="s">
        <v>620</v>
      </c>
      <c r="F1118" s="221">
        <v>1.6966000000000001</v>
      </c>
      <c r="G1118" s="221">
        <v>9.7126999999999999</v>
      </c>
      <c r="H1118" s="221">
        <v>-9.9446999999999992</v>
      </c>
      <c r="I1118" s="221">
        <v>-21.8964</v>
      </c>
      <c r="J1118" s="221">
        <v>-26.574999999999999</v>
      </c>
      <c r="K1118" s="290">
        <v>9380000000</v>
      </c>
      <c r="L1118" s="221" t="s">
        <v>621</v>
      </c>
      <c r="M1118" s="221">
        <v>0</v>
      </c>
      <c r="N1118" s="221">
        <v>0</v>
      </c>
      <c r="O1118" s="221" t="s">
        <v>624</v>
      </c>
      <c r="P1118" s="221" t="s">
        <v>2012</v>
      </c>
      <c r="Q1118" s="221" t="s">
        <v>2012</v>
      </c>
      <c r="R1118" s="221" t="s">
        <v>1667</v>
      </c>
      <c r="S1118" s="221" t="s">
        <v>2094</v>
      </c>
      <c r="T1118" s="221">
        <v>1.6966000000000001</v>
      </c>
      <c r="U1118" s="221">
        <v>13045847</v>
      </c>
      <c r="V1118" s="290">
        <v>4150000000000</v>
      </c>
      <c r="W1118" s="221">
        <v>552673.6</v>
      </c>
      <c r="X1118" s="221">
        <v>-1.5524</v>
      </c>
      <c r="Y1118" s="221" t="s">
        <v>626</v>
      </c>
      <c r="Z1118" s="221" t="s">
        <v>626</v>
      </c>
    </row>
    <row r="1119" spans="1:26" x14ac:dyDescent="0.25">
      <c r="A1119" s="221" t="s">
        <v>1914</v>
      </c>
      <c r="B1119" s="221" t="s">
        <v>777</v>
      </c>
      <c r="C1119" s="221">
        <v>1228.2670000000001</v>
      </c>
      <c r="D1119" s="221">
        <v>8.4199999999999997E-2</v>
      </c>
      <c r="E1119" s="221" t="s">
        <v>620</v>
      </c>
      <c r="F1119" s="221">
        <v>2.7673000000000001</v>
      </c>
      <c r="G1119" s="221">
        <v>7.4203999999999999</v>
      </c>
      <c r="H1119" s="221">
        <v>7.3042999999999996</v>
      </c>
      <c r="I1119" s="221">
        <v>9.2673000000000005</v>
      </c>
      <c r="J1119" s="221">
        <v>13.718</v>
      </c>
      <c r="K1119" s="290">
        <v>128000000000</v>
      </c>
      <c r="L1119" s="221" t="s">
        <v>621</v>
      </c>
      <c r="M1119" s="221">
        <v>0</v>
      </c>
      <c r="N1119" s="221">
        <v>0</v>
      </c>
      <c r="O1119" s="221" t="s">
        <v>618</v>
      </c>
      <c r="P1119" s="221" t="s">
        <v>653</v>
      </c>
      <c r="Q1119" s="221" t="s">
        <v>653</v>
      </c>
      <c r="R1119" s="221" t="s">
        <v>1662</v>
      </c>
      <c r="S1119" s="221" t="s">
        <v>1673</v>
      </c>
      <c r="T1119" s="221">
        <v>2.7673000000000001</v>
      </c>
      <c r="U1119" s="290">
        <v>107000000</v>
      </c>
      <c r="V1119" s="290">
        <v>4150000000000</v>
      </c>
      <c r="W1119" s="221">
        <v>552673.6</v>
      </c>
      <c r="X1119" s="221">
        <v>-0.51449999999999996</v>
      </c>
      <c r="Y1119" s="221" t="s">
        <v>626</v>
      </c>
      <c r="Z1119" s="221" t="s">
        <v>626</v>
      </c>
    </row>
    <row r="1120" spans="1:26" x14ac:dyDescent="0.25">
      <c r="A1120" s="221" t="s">
        <v>1526</v>
      </c>
      <c r="B1120" s="221" t="s">
        <v>798</v>
      </c>
      <c r="C1120" s="221">
        <v>1152.9059999999999</v>
      </c>
      <c r="D1120" s="221">
        <v>0.1079</v>
      </c>
      <c r="E1120" s="221" t="s">
        <v>620</v>
      </c>
      <c r="F1120" s="221">
        <v>0.66559999999999997</v>
      </c>
      <c r="G1120" s="221">
        <v>4.0194999999999999</v>
      </c>
      <c r="H1120" s="221">
        <v>4.1997999999999998</v>
      </c>
      <c r="I1120" s="221">
        <v>6.1070000000000002</v>
      </c>
      <c r="J1120" s="221">
        <v>9.5998000000000001</v>
      </c>
      <c r="K1120" s="290">
        <v>372000000000</v>
      </c>
      <c r="L1120" s="221" t="s">
        <v>621</v>
      </c>
      <c r="M1120" s="221">
        <v>0</v>
      </c>
      <c r="N1120" s="221">
        <v>0</v>
      </c>
      <c r="O1120" s="221" t="s">
        <v>624</v>
      </c>
      <c r="P1120" s="221" t="s">
        <v>626</v>
      </c>
      <c r="Q1120" s="221" t="s">
        <v>626</v>
      </c>
      <c r="R1120" s="221" t="s">
        <v>1662</v>
      </c>
      <c r="S1120" s="221" t="s">
        <v>1692</v>
      </c>
      <c r="T1120" s="221">
        <v>0.66559999999999997</v>
      </c>
      <c r="U1120" s="290">
        <v>325000000</v>
      </c>
      <c r="V1120" s="290">
        <v>2500000000000</v>
      </c>
      <c r="W1120" s="221">
        <v>0</v>
      </c>
      <c r="X1120" s="221">
        <v>-0.28010000000000002</v>
      </c>
      <c r="Y1120" s="221" t="s">
        <v>626</v>
      </c>
      <c r="Z1120" s="221" t="s">
        <v>626</v>
      </c>
    </row>
    <row r="1121" spans="1:26" x14ac:dyDescent="0.25">
      <c r="A1121" s="221" t="s">
        <v>873</v>
      </c>
      <c r="B1121" s="221" t="s">
        <v>798</v>
      </c>
      <c r="C1121" s="221">
        <v>2783.0279999999998</v>
      </c>
      <c r="D1121" s="221">
        <v>-0.35370000000000001</v>
      </c>
      <c r="E1121" s="221" t="s">
        <v>620</v>
      </c>
      <c r="F1121" s="221">
        <v>-2.2303999999999999</v>
      </c>
      <c r="G1121" s="221">
        <v>1.1168</v>
      </c>
      <c r="H1121" s="221">
        <v>-0.30809999999999998</v>
      </c>
      <c r="I1121" s="221">
        <v>1.1617999999999999</v>
      </c>
      <c r="J1121" s="221">
        <v>5.6106999999999996</v>
      </c>
      <c r="K1121" s="290">
        <v>18300000000</v>
      </c>
      <c r="L1121" s="221" t="s">
        <v>621</v>
      </c>
      <c r="M1121" s="221">
        <v>22.6173</v>
      </c>
      <c r="N1121" s="221">
        <v>52.888100000000001</v>
      </c>
      <c r="O1121" s="221" t="s">
        <v>624</v>
      </c>
      <c r="P1121" s="221" t="s">
        <v>626</v>
      </c>
      <c r="Q1121" s="221" t="s">
        <v>626</v>
      </c>
      <c r="R1121" s="221" t="s">
        <v>1662</v>
      </c>
      <c r="S1121" s="221" t="s">
        <v>2090</v>
      </c>
      <c r="T1121" s="221">
        <v>-2.2303999999999999</v>
      </c>
      <c r="U1121" s="221">
        <v>6443755</v>
      </c>
      <c r="V1121" s="290">
        <v>2500000000000</v>
      </c>
      <c r="W1121" s="221">
        <v>0</v>
      </c>
      <c r="X1121" s="221">
        <v>-0.99119999999999997</v>
      </c>
      <c r="Y1121" s="221" t="s">
        <v>626</v>
      </c>
      <c r="Z1121" s="221" t="s">
        <v>626</v>
      </c>
    </row>
    <row r="1122" spans="1:26" x14ac:dyDescent="0.25">
      <c r="A1122" s="221" t="s">
        <v>874</v>
      </c>
      <c r="B1122" s="221" t="s">
        <v>798</v>
      </c>
      <c r="C1122" s="221">
        <v>1348.2570000000001</v>
      </c>
      <c r="D1122" s="221">
        <v>2.58E-2</v>
      </c>
      <c r="E1122" s="221" t="s">
        <v>620</v>
      </c>
      <c r="F1122" s="221">
        <v>0.4214</v>
      </c>
      <c r="G1122" s="221">
        <v>1.1817</v>
      </c>
      <c r="H1122" s="221">
        <v>2.4864999999999999</v>
      </c>
      <c r="I1122" s="221">
        <v>4.1478000000000002</v>
      </c>
      <c r="J1122" s="221">
        <v>6.0857999999999999</v>
      </c>
      <c r="K1122" s="290">
        <v>10000000000</v>
      </c>
      <c r="L1122" s="221" t="s">
        <v>621</v>
      </c>
      <c r="M1122" s="221">
        <v>13.3131</v>
      </c>
      <c r="N1122" s="221">
        <v>21.3705</v>
      </c>
      <c r="O1122" s="221" t="s">
        <v>624</v>
      </c>
      <c r="P1122" s="221" t="s">
        <v>626</v>
      </c>
      <c r="Q1122" s="221" t="s">
        <v>626</v>
      </c>
      <c r="R1122" s="221" t="s">
        <v>1668</v>
      </c>
      <c r="S1122" s="221" t="s">
        <v>1671</v>
      </c>
      <c r="T1122" s="221">
        <v>0.4214</v>
      </c>
      <c r="U1122" s="221">
        <v>7480910</v>
      </c>
      <c r="V1122" s="290">
        <v>2500000000000</v>
      </c>
      <c r="W1122" s="221">
        <v>0</v>
      </c>
      <c r="X1122" s="221">
        <v>0.1002</v>
      </c>
      <c r="Y1122" s="221" t="s">
        <v>626</v>
      </c>
      <c r="Z1122" s="221" t="s">
        <v>626</v>
      </c>
    </row>
    <row r="1123" spans="1:26" x14ac:dyDescent="0.25">
      <c r="A1123" s="221" t="s">
        <v>1124</v>
      </c>
      <c r="B1123" s="221" t="s">
        <v>876</v>
      </c>
      <c r="C1123" s="221">
        <v>245.07</v>
      </c>
      <c r="D1123" s="221">
        <v>0.28649999999999998</v>
      </c>
      <c r="E1123" s="221" t="s">
        <v>620</v>
      </c>
      <c r="F1123" s="221">
        <v>-0.90980000000000005</v>
      </c>
      <c r="G1123" s="221">
        <v>-7.9515000000000002</v>
      </c>
      <c r="H1123" s="221">
        <v>-18.708300000000001</v>
      </c>
      <c r="I1123" s="221">
        <v>-48.441099999999999</v>
      </c>
      <c r="J1123" s="221">
        <v>-80.948999999999998</v>
      </c>
      <c r="K1123" s="290">
        <v>56300000000</v>
      </c>
      <c r="L1123" s="221" t="s">
        <v>621</v>
      </c>
      <c r="M1123" s="221">
        <v>-78.174499999999995</v>
      </c>
      <c r="N1123" s="221">
        <v>0</v>
      </c>
      <c r="O1123" s="221" t="s">
        <v>624</v>
      </c>
      <c r="P1123" s="221" t="s">
        <v>626</v>
      </c>
      <c r="Q1123" s="221" t="s">
        <v>626</v>
      </c>
      <c r="R1123" s="221" t="s">
        <v>1665</v>
      </c>
      <c r="S1123" s="221" t="s">
        <v>1663</v>
      </c>
      <c r="T1123" s="221">
        <v>-0.90980000000000005</v>
      </c>
      <c r="U1123" s="290">
        <v>228000000</v>
      </c>
      <c r="V1123" s="290">
        <v>252000000000</v>
      </c>
      <c r="W1123" s="221">
        <v>0</v>
      </c>
      <c r="X1123" s="221">
        <v>0.38090000000000002</v>
      </c>
      <c r="Y1123" s="221" t="s">
        <v>626</v>
      </c>
      <c r="Z1123" s="221" t="s">
        <v>626</v>
      </c>
    </row>
    <row r="1124" spans="1:26" x14ac:dyDescent="0.25">
      <c r="A1124" s="221" t="s">
        <v>2168</v>
      </c>
      <c r="B1124" s="221" t="s">
        <v>876</v>
      </c>
      <c r="C1124" s="221">
        <v>87.811800000000005</v>
      </c>
      <c r="D1124" s="221">
        <v>-5.1646000000000001</v>
      </c>
      <c r="E1124" s="221" t="s">
        <v>620</v>
      </c>
      <c r="F1124" s="221">
        <v>-37.139299999999999</v>
      </c>
      <c r="G1124" s="221">
        <v>-84.004800000000003</v>
      </c>
      <c r="H1124" s="221">
        <v>-87.646600000000007</v>
      </c>
      <c r="I1124" s="221">
        <v>-91.246700000000004</v>
      </c>
      <c r="J1124" s="221">
        <v>-91.210099999999997</v>
      </c>
      <c r="K1124" s="221">
        <v>6607771</v>
      </c>
      <c r="L1124" s="221" t="s">
        <v>621</v>
      </c>
      <c r="M1124" s="221">
        <v>0</v>
      </c>
      <c r="N1124" s="221">
        <v>0</v>
      </c>
      <c r="O1124" s="221" t="s">
        <v>624</v>
      </c>
      <c r="P1124" s="221" t="s">
        <v>626</v>
      </c>
      <c r="Q1124" s="221" t="s">
        <v>626</v>
      </c>
      <c r="R1124" s="221" t="s">
        <v>1668</v>
      </c>
      <c r="S1124" s="221" t="s">
        <v>1692</v>
      </c>
      <c r="T1124" s="221">
        <v>-37.139299999999999</v>
      </c>
      <c r="U1124" s="221">
        <v>47302.18</v>
      </c>
      <c r="V1124" s="290">
        <v>252000000000</v>
      </c>
      <c r="W1124" s="221">
        <v>0</v>
      </c>
      <c r="X1124" s="221">
        <v>-11.2745</v>
      </c>
      <c r="Y1124" s="221" t="s">
        <v>626</v>
      </c>
      <c r="Z1124" s="221" t="s">
        <v>626</v>
      </c>
    </row>
    <row r="1125" spans="1:26" x14ac:dyDescent="0.25">
      <c r="A1125" s="221" t="s">
        <v>2054</v>
      </c>
      <c r="B1125" s="221" t="s">
        <v>876</v>
      </c>
      <c r="C1125" s="221">
        <v>109.01949999999999</v>
      </c>
      <c r="D1125" s="221">
        <v>3.5567000000000002</v>
      </c>
      <c r="E1125" s="221" t="s">
        <v>620</v>
      </c>
      <c r="F1125" s="221">
        <v>-9.36</v>
      </c>
      <c r="G1125" s="221">
        <v>-38.237200000000001</v>
      </c>
      <c r="H1125" s="221">
        <v>-60.120100000000001</v>
      </c>
      <c r="I1125" s="221">
        <v>-75.507400000000004</v>
      </c>
      <c r="J1125" s="221">
        <v>-89.170500000000004</v>
      </c>
      <c r="K1125" s="290">
        <v>24400000000</v>
      </c>
      <c r="L1125" s="221" t="s">
        <v>621</v>
      </c>
      <c r="M1125" s="221">
        <v>0</v>
      </c>
      <c r="N1125" s="221">
        <v>0</v>
      </c>
      <c r="O1125" s="221" t="s">
        <v>618</v>
      </c>
      <c r="P1125" s="221" t="s">
        <v>626</v>
      </c>
      <c r="Q1125" s="221" t="s">
        <v>626</v>
      </c>
      <c r="R1125" s="221" t="s">
        <v>1667</v>
      </c>
      <c r="S1125" s="221" t="s">
        <v>1675</v>
      </c>
      <c r="T1125" s="221">
        <v>-9.36</v>
      </c>
      <c r="U1125" s="290">
        <v>203000000</v>
      </c>
      <c r="V1125" s="290">
        <v>252000000000</v>
      </c>
      <c r="W1125" s="221">
        <v>0</v>
      </c>
      <c r="X1125" s="221">
        <v>-1.3016000000000001</v>
      </c>
      <c r="Y1125" s="221" t="s">
        <v>626</v>
      </c>
      <c r="Z1125" s="221" t="s">
        <v>626</v>
      </c>
    </row>
    <row r="1126" spans="1:26" x14ac:dyDescent="0.25">
      <c r="A1126" s="221" t="s">
        <v>875</v>
      </c>
      <c r="B1126" s="221" t="s">
        <v>876</v>
      </c>
      <c r="C1126" s="221">
        <v>129.24</v>
      </c>
      <c r="D1126" s="221">
        <v>1.9162999999999999</v>
      </c>
      <c r="E1126" s="221" t="s">
        <v>620</v>
      </c>
      <c r="F1126" s="221">
        <v>-0.17760000000000001</v>
      </c>
      <c r="G1126" s="221">
        <v>-27.681699999999999</v>
      </c>
      <c r="H1126" s="221">
        <v>-64.480800000000002</v>
      </c>
      <c r="I1126" s="221">
        <v>-78.335400000000007</v>
      </c>
      <c r="J1126" s="221">
        <v>-92.092799999999997</v>
      </c>
      <c r="K1126" s="290">
        <v>66900000000</v>
      </c>
      <c r="L1126" s="221" t="s">
        <v>621</v>
      </c>
      <c r="M1126" s="221">
        <v>-88.662599999999998</v>
      </c>
      <c r="N1126" s="221">
        <v>-87.212199999999996</v>
      </c>
      <c r="O1126" s="221" t="s">
        <v>624</v>
      </c>
      <c r="P1126" s="221" t="s">
        <v>626</v>
      </c>
      <c r="Q1126" s="221" t="s">
        <v>626</v>
      </c>
      <c r="R1126" s="221" t="s">
        <v>1667</v>
      </c>
      <c r="S1126" s="221" t="s">
        <v>2091</v>
      </c>
      <c r="T1126" s="221">
        <v>-0.17760000000000001</v>
      </c>
      <c r="U1126" s="290">
        <v>517000000</v>
      </c>
      <c r="V1126" s="290">
        <v>252000000000</v>
      </c>
      <c r="W1126" s="221">
        <v>0</v>
      </c>
      <c r="X1126" s="221">
        <v>-3.2054999999999998</v>
      </c>
      <c r="Y1126" s="221" t="s">
        <v>626</v>
      </c>
      <c r="Z1126" s="221" t="s">
        <v>626</v>
      </c>
    </row>
    <row r="1127" spans="1:26" x14ac:dyDescent="0.25">
      <c r="A1127" s="221" t="s">
        <v>1915</v>
      </c>
      <c r="B1127" s="221" t="s">
        <v>876</v>
      </c>
      <c r="C1127" s="221">
        <v>221.51840000000001</v>
      </c>
      <c r="D1127" s="221">
        <v>0.58120000000000005</v>
      </c>
      <c r="E1127" s="221" t="s">
        <v>620</v>
      </c>
      <c r="F1127" s="221">
        <v>-2.5196999999999998</v>
      </c>
      <c r="G1127" s="221">
        <v>-14.504099999999999</v>
      </c>
      <c r="H1127" s="221">
        <v>-28.164999999999999</v>
      </c>
      <c r="I1127" s="221">
        <v>-47.369199999999999</v>
      </c>
      <c r="J1127" s="221">
        <v>-78.201300000000003</v>
      </c>
      <c r="K1127" s="290">
        <v>105000000000</v>
      </c>
      <c r="L1127" s="221" t="s">
        <v>621</v>
      </c>
      <c r="M1127" s="221">
        <v>0</v>
      </c>
      <c r="N1127" s="221">
        <v>0</v>
      </c>
      <c r="O1127" s="221" t="s">
        <v>624</v>
      </c>
      <c r="P1127" s="221" t="s">
        <v>626</v>
      </c>
      <c r="Q1127" s="221" t="s">
        <v>626</v>
      </c>
      <c r="R1127" s="221" t="s">
        <v>1667</v>
      </c>
      <c r="S1127" s="221" t="s">
        <v>1692</v>
      </c>
      <c r="T1127" s="221">
        <v>-2.5196999999999998</v>
      </c>
      <c r="U1127" s="290">
        <v>460000000</v>
      </c>
      <c r="V1127" s="290">
        <v>252000000000</v>
      </c>
      <c r="W1127" s="221">
        <v>0</v>
      </c>
      <c r="X1127" s="221">
        <v>-4.3400000000000001E-2</v>
      </c>
      <c r="Y1127" s="221" t="s">
        <v>626</v>
      </c>
      <c r="Z1127" s="221" t="s">
        <v>626</v>
      </c>
    </row>
    <row r="1128" spans="1:26" x14ac:dyDescent="0.25">
      <c r="A1128" s="221" t="s">
        <v>1617</v>
      </c>
      <c r="B1128" s="221" t="s">
        <v>878</v>
      </c>
      <c r="C1128" s="221">
        <v>1170.0530000000001</v>
      </c>
      <c r="D1128" s="221">
        <v>-0.26690000000000003</v>
      </c>
      <c r="E1128" s="221" t="s">
        <v>620</v>
      </c>
      <c r="F1128" s="221">
        <v>1.8059000000000001</v>
      </c>
      <c r="G1128" s="221">
        <v>5.5910000000000002</v>
      </c>
      <c r="H1128" s="221">
        <v>3.3651</v>
      </c>
      <c r="I1128" s="221">
        <v>3.2705000000000002</v>
      </c>
      <c r="J1128" s="221">
        <v>6.9566999999999997</v>
      </c>
      <c r="K1128" s="290">
        <v>125000000000</v>
      </c>
      <c r="L1128" s="221" t="s">
        <v>621</v>
      </c>
      <c r="M1128" s="221">
        <v>0</v>
      </c>
      <c r="N1128" s="221">
        <v>0</v>
      </c>
      <c r="O1128" s="221" t="s">
        <v>624</v>
      </c>
      <c r="P1128" s="221" t="s">
        <v>638</v>
      </c>
      <c r="Q1128" s="221" t="s">
        <v>651</v>
      </c>
      <c r="R1128" s="221" t="s">
        <v>1665</v>
      </c>
      <c r="S1128" s="221" t="s">
        <v>1672</v>
      </c>
      <c r="T1128" s="221">
        <v>1.8059000000000001</v>
      </c>
      <c r="U1128" s="290">
        <v>109000000</v>
      </c>
      <c r="V1128" s="290">
        <v>752000000000</v>
      </c>
      <c r="W1128" s="221">
        <v>0</v>
      </c>
      <c r="X1128" s="221">
        <v>6.3E-3</v>
      </c>
      <c r="Y1128" s="221" t="s">
        <v>626</v>
      </c>
      <c r="Z1128" s="221" t="s">
        <v>626</v>
      </c>
    </row>
    <row r="1129" spans="1:26" x14ac:dyDescent="0.25">
      <c r="A1129" s="221" t="s">
        <v>877</v>
      </c>
      <c r="B1129" s="221" t="s">
        <v>878</v>
      </c>
      <c r="C1129" s="221">
        <v>974.08429999999998</v>
      </c>
      <c r="D1129" s="221">
        <v>-1.5666</v>
      </c>
      <c r="E1129" s="221" t="s">
        <v>620</v>
      </c>
      <c r="F1129" s="221">
        <v>2.863</v>
      </c>
      <c r="G1129" s="221">
        <v>12.121</v>
      </c>
      <c r="H1129" s="221">
        <v>-0.88660000000000005</v>
      </c>
      <c r="I1129" s="221">
        <v>-12.443300000000001</v>
      </c>
      <c r="J1129" s="221">
        <v>-12.3565</v>
      </c>
      <c r="K1129" s="290">
        <v>55000000000</v>
      </c>
      <c r="L1129" s="221" t="s">
        <v>621</v>
      </c>
      <c r="M1129" s="221">
        <v>1.982</v>
      </c>
      <c r="N1129" s="221">
        <v>49.004100000000001</v>
      </c>
      <c r="O1129" s="221" t="s">
        <v>624</v>
      </c>
      <c r="P1129" s="221" t="s">
        <v>635</v>
      </c>
      <c r="Q1129" s="221" t="s">
        <v>630</v>
      </c>
      <c r="R1129" s="221" t="s">
        <v>1665</v>
      </c>
      <c r="S1129" s="221" t="s">
        <v>1672</v>
      </c>
      <c r="T1129" s="221">
        <v>2.863</v>
      </c>
      <c r="U1129" s="221">
        <v>58065575</v>
      </c>
      <c r="V1129" s="290">
        <v>752000000000</v>
      </c>
      <c r="W1129" s="221">
        <v>0</v>
      </c>
      <c r="X1129" s="221">
        <v>0.45829999999999999</v>
      </c>
      <c r="Y1129" s="221" t="s">
        <v>630</v>
      </c>
      <c r="Z1129" s="221" t="s">
        <v>638</v>
      </c>
    </row>
    <row r="1130" spans="1:26" x14ac:dyDescent="0.25">
      <c r="A1130" s="221" t="s">
        <v>879</v>
      </c>
      <c r="B1130" s="221" t="s">
        <v>878</v>
      </c>
      <c r="C1130" s="221">
        <v>2388.759</v>
      </c>
      <c r="D1130" s="221">
        <v>3.5900000000000001E-2</v>
      </c>
      <c r="E1130" s="221" t="s">
        <v>620</v>
      </c>
      <c r="F1130" s="221">
        <v>0.9345</v>
      </c>
      <c r="G1130" s="221">
        <v>2.9186000000000001</v>
      </c>
      <c r="H1130" s="221">
        <v>3.5566</v>
      </c>
      <c r="I1130" s="221">
        <v>5.7927</v>
      </c>
      <c r="J1130" s="221">
        <v>9.0650999999999993</v>
      </c>
      <c r="K1130" s="290">
        <v>245000000000</v>
      </c>
      <c r="L1130" s="221" t="s">
        <v>621</v>
      </c>
      <c r="M1130" s="221">
        <v>27.295100000000001</v>
      </c>
      <c r="N1130" s="221">
        <v>52.945099999999996</v>
      </c>
      <c r="O1130" s="221" t="s">
        <v>624</v>
      </c>
      <c r="P1130" s="221" t="s">
        <v>651</v>
      </c>
      <c r="Q1130" s="221" t="s">
        <v>651</v>
      </c>
      <c r="R1130" s="221" t="s">
        <v>1662</v>
      </c>
      <c r="S1130" s="221" t="s">
        <v>1672</v>
      </c>
      <c r="T1130" s="221">
        <v>0.9345</v>
      </c>
      <c r="U1130" s="290">
        <v>103000000</v>
      </c>
      <c r="V1130" s="290">
        <v>752000000000</v>
      </c>
      <c r="W1130" s="221">
        <v>0</v>
      </c>
      <c r="X1130" s="221">
        <v>9.7799999999999998E-2</v>
      </c>
      <c r="Y1130" s="221" t="s">
        <v>632</v>
      </c>
      <c r="Z1130" s="221" t="s">
        <v>651</v>
      </c>
    </row>
    <row r="1131" spans="1:26" x14ac:dyDescent="0.25">
      <c r="A1131" s="221" t="s">
        <v>1166</v>
      </c>
      <c r="B1131" s="221" t="s">
        <v>878</v>
      </c>
      <c r="C1131" s="221">
        <v>1044.135</v>
      </c>
      <c r="D1131" s="221">
        <v>0</v>
      </c>
      <c r="E1131" s="221" t="s">
        <v>620</v>
      </c>
      <c r="F1131" s="221">
        <v>0.56000000000000005</v>
      </c>
      <c r="G1131" s="221">
        <v>0</v>
      </c>
      <c r="H1131" s="221">
        <v>0</v>
      </c>
      <c r="I1131" s="221">
        <v>0</v>
      </c>
      <c r="J1131" s="221">
        <v>6.6</v>
      </c>
      <c r="K1131" s="290">
        <v>109000000000</v>
      </c>
      <c r="L1131" s="221" t="s">
        <v>621</v>
      </c>
      <c r="M1131" s="221">
        <v>0</v>
      </c>
      <c r="N1131" s="221">
        <v>0</v>
      </c>
      <c r="O1131" s="221" t="s">
        <v>624</v>
      </c>
      <c r="P1131" s="221" t="s">
        <v>626</v>
      </c>
      <c r="Q1131" s="221" t="s">
        <v>626</v>
      </c>
      <c r="R1131" s="221" t="s">
        <v>1669</v>
      </c>
      <c r="S1131" s="221" t="s">
        <v>1672</v>
      </c>
      <c r="T1131" s="221">
        <v>0</v>
      </c>
      <c r="U1131" s="290">
        <v>100000000</v>
      </c>
      <c r="V1131" s="290">
        <v>752000000000</v>
      </c>
      <c r="W1131" s="221">
        <v>0</v>
      </c>
      <c r="X1131" s="221">
        <v>0</v>
      </c>
      <c r="Y1131" s="221" t="s">
        <v>626</v>
      </c>
      <c r="Z1131" s="221" t="s">
        <v>626</v>
      </c>
    </row>
    <row r="1132" spans="1:26" x14ac:dyDescent="0.25">
      <c r="A1132" s="221" t="s">
        <v>1450</v>
      </c>
      <c r="B1132" s="221" t="s">
        <v>878</v>
      </c>
      <c r="C1132" s="221">
        <v>1223.231</v>
      </c>
      <c r="D1132" s="221">
        <v>0</v>
      </c>
      <c r="E1132" s="221" t="s">
        <v>620</v>
      </c>
      <c r="F1132" s="221">
        <v>0.62</v>
      </c>
      <c r="G1132" s="221">
        <v>0</v>
      </c>
      <c r="H1132" s="221">
        <v>0</v>
      </c>
      <c r="I1132" s="221">
        <v>0</v>
      </c>
      <c r="J1132" s="221">
        <v>7.3</v>
      </c>
      <c r="K1132" s="290">
        <v>218000000000</v>
      </c>
      <c r="L1132" s="221" t="s">
        <v>621</v>
      </c>
      <c r="M1132" s="221">
        <v>0</v>
      </c>
      <c r="N1132" s="221">
        <v>0</v>
      </c>
      <c r="O1132" s="221" t="s">
        <v>624</v>
      </c>
      <c r="P1132" s="221" t="s">
        <v>626</v>
      </c>
      <c r="Q1132" s="221" t="s">
        <v>626</v>
      </c>
      <c r="R1132" s="221" t="s">
        <v>1669</v>
      </c>
      <c r="S1132" s="221" t="s">
        <v>1672</v>
      </c>
      <c r="T1132" s="221">
        <v>0</v>
      </c>
      <c r="U1132" s="290">
        <v>179000000</v>
      </c>
      <c r="V1132" s="290">
        <v>752000000000</v>
      </c>
      <c r="W1132" s="221">
        <v>0</v>
      </c>
      <c r="X1132" s="221">
        <v>0</v>
      </c>
      <c r="Y1132" s="221" t="s">
        <v>626</v>
      </c>
      <c r="Z1132" s="221" t="s">
        <v>626</v>
      </c>
    </row>
    <row r="1133" spans="1:26" x14ac:dyDescent="0.25">
      <c r="A1133" s="221" t="s">
        <v>880</v>
      </c>
      <c r="B1133" s="221" t="s">
        <v>881</v>
      </c>
      <c r="C1133" s="221">
        <v>2378.6260000000002</v>
      </c>
      <c r="D1133" s="221">
        <v>-1.1337999999999999</v>
      </c>
      <c r="E1133" s="221" t="s">
        <v>620</v>
      </c>
      <c r="F1133" s="221">
        <v>3.6865000000000001</v>
      </c>
      <c r="G1133" s="221">
        <v>13.944800000000001</v>
      </c>
      <c r="H1133" s="221">
        <v>-5.7980999999999998</v>
      </c>
      <c r="I1133" s="221">
        <v>-18.339300000000001</v>
      </c>
      <c r="J1133" s="221">
        <v>-19.513100000000001</v>
      </c>
      <c r="K1133" s="290">
        <v>22300000000</v>
      </c>
      <c r="L1133" s="221" t="s">
        <v>621</v>
      </c>
      <c r="M1133" s="221">
        <v>-14.4564</v>
      </c>
      <c r="N1133" s="221">
        <v>9.8450000000000006</v>
      </c>
      <c r="O1133" s="221" t="s">
        <v>624</v>
      </c>
      <c r="P1133" s="221" t="s">
        <v>634</v>
      </c>
      <c r="Q1133" s="221" t="s">
        <v>623</v>
      </c>
      <c r="R1133" s="221" t="s">
        <v>1665</v>
      </c>
      <c r="S1133" s="221" t="s">
        <v>1664</v>
      </c>
      <c r="T1133" s="221">
        <v>3.6865000000000001</v>
      </c>
      <c r="U1133" s="221">
        <v>9727684</v>
      </c>
      <c r="V1133" s="290">
        <v>464000000000</v>
      </c>
      <c r="W1133" s="221">
        <v>0</v>
      </c>
      <c r="X1133" s="221">
        <v>0.1089</v>
      </c>
      <c r="Y1133" s="221" t="s">
        <v>623</v>
      </c>
      <c r="Z1133" s="221" t="s">
        <v>625</v>
      </c>
    </row>
    <row r="1134" spans="1:26" x14ac:dyDescent="0.25">
      <c r="A1134" s="221" t="s">
        <v>882</v>
      </c>
      <c r="B1134" s="221" t="s">
        <v>881</v>
      </c>
      <c r="C1134" s="221">
        <v>2310.433</v>
      </c>
      <c r="D1134" s="221">
        <v>4.5499999999999999E-2</v>
      </c>
      <c r="E1134" s="221" t="s">
        <v>620</v>
      </c>
      <c r="F1134" s="221">
        <v>0.25750000000000001</v>
      </c>
      <c r="G1134" s="221">
        <v>1.8346</v>
      </c>
      <c r="H1134" s="221">
        <v>1.1506000000000001</v>
      </c>
      <c r="I1134" s="221">
        <v>3.3412000000000002</v>
      </c>
      <c r="J1134" s="221">
        <v>6.1402999999999999</v>
      </c>
      <c r="K1134" s="290">
        <v>173000000000</v>
      </c>
      <c r="L1134" s="221" t="s">
        <v>621</v>
      </c>
      <c r="M1134" s="221">
        <v>13.2902</v>
      </c>
      <c r="N1134" s="221">
        <v>33.482399999999998</v>
      </c>
      <c r="O1134" s="221" t="s">
        <v>624</v>
      </c>
      <c r="P1134" s="221" t="s">
        <v>635</v>
      </c>
      <c r="Q1134" s="221" t="s">
        <v>635</v>
      </c>
      <c r="R1134" s="221" t="s">
        <v>1662</v>
      </c>
      <c r="S1134" s="221" t="s">
        <v>1672</v>
      </c>
      <c r="T1134" s="221">
        <v>0.25750000000000001</v>
      </c>
      <c r="U1134" s="221">
        <v>75088096</v>
      </c>
      <c r="V1134" s="290">
        <v>464000000000</v>
      </c>
      <c r="W1134" s="221">
        <v>0</v>
      </c>
      <c r="X1134" s="221">
        <v>-0.1263</v>
      </c>
      <c r="Y1134" s="221" t="s">
        <v>635</v>
      </c>
      <c r="Z1134" s="221" t="s">
        <v>635</v>
      </c>
    </row>
    <row r="1135" spans="1:26" x14ac:dyDescent="0.25">
      <c r="A1135" s="221" t="s">
        <v>883</v>
      </c>
      <c r="B1135" s="221" t="s">
        <v>881</v>
      </c>
      <c r="C1135" s="221">
        <v>2605.268</v>
      </c>
      <c r="D1135" s="221">
        <v>-0.2369</v>
      </c>
      <c r="E1135" s="221" t="s">
        <v>620</v>
      </c>
      <c r="F1135" s="221">
        <v>1.3865000000000001</v>
      </c>
      <c r="G1135" s="221">
        <v>3.6924999999999999</v>
      </c>
      <c r="H1135" s="221">
        <v>1.9763999999999999</v>
      </c>
      <c r="I1135" s="221">
        <v>-0.23300000000000001</v>
      </c>
      <c r="J1135" s="221">
        <v>3.0897999999999999</v>
      </c>
      <c r="K1135" s="290">
        <v>62700000000</v>
      </c>
      <c r="L1135" s="221" t="s">
        <v>621</v>
      </c>
      <c r="M1135" s="221">
        <v>13.8185</v>
      </c>
      <c r="N1135" s="221">
        <v>43.144300000000001</v>
      </c>
      <c r="O1135" s="221" t="s">
        <v>624</v>
      </c>
      <c r="P1135" s="221" t="s">
        <v>634</v>
      </c>
      <c r="Q1135" s="221" t="s">
        <v>623</v>
      </c>
      <c r="R1135" s="221" t="s">
        <v>1662</v>
      </c>
      <c r="S1135" s="221" t="s">
        <v>1672</v>
      </c>
      <c r="T1135" s="221">
        <v>1.3865000000000001</v>
      </c>
      <c r="U1135" s="221">
        <v>24395321</v>
      </c>
      <c r="V1135" s="290">
        <v>464000000000</v>
      </c>
      <c r="W1135" s="221">
        <v>0</v>
      </c>
      <c r="X1135" s="221">
        <v>-0.34699999999999998</v>
      </c>
      <c r="Y1135" s="221" t="s">
        <v>625</v>
      </c>
      <c r="Z1135" s="221" t="s">
        <v>635</v>
      </c>
    </row>
    <row r="1136" spans="1:26" x14ac:dyDescent="0.25">
      <c r="A1136" s="221" t="s">
        <v>884</v>
      </c>
      <c r="B1136" s="221" t="s">
        <v>881</v>
      </c>
      <c r="C1136" s="221">
        <v>1491.8050000000001</v>
      </c>
      <c r="D1136" s="221">
        <v>-0.92700000000000005</v>
      </c>
      <c r="E1136" s="221" t="s">
        <v>620</v>
      </c>
      <c r="F1136" s="221">
        <v>2.3422999999999998</v>
      </c>
      <c r="G1136" s="221">
        <v>9.9890000000000008</v>
      </c>
      <c r="H1136" s="221">
        <v>0.70369999999999999</v>
      </c>
      <c r="I1136" s="221">
        <v>-6.07</v>
      </c>
      <c r="J1136" s="221">
        <v>-4.1997</v>
      </c>
      <c r="K1136" s="290">
        <v>26800000000</v>
      </c>
      <c r="L1136" s="221" t="s">
        <v>621</v>
      </c>
      <c r="M1136" s="221">
        <v>3.0266999999999999</v>
      </c>
      <c r="N1136" s="221">
        <v>28.0596</v>
      </c>
      <c r="O1136" s="221" t="s">
        <v>624</v>
      </c>
      <c r="P1136" s="221" t="s">
        <v>630</v>
      </c>
      <c r="Q1136" s="221" t="s">
        <v>627</v>
      </c>
      <c r="R1136" s="221" t="s">
        <v>1665</v>
      </c>
      <c r="S1136" s="221" t="s">
        <v>1672</v>
      </c>
      <c r="T1136" s="221">
        <v>2.3422999999999998</v>
      </c>
      <c r="U1136" s="221">
        <v>18394670</v>
      </c>
      <c r="V1136" s="290">
        <v>464000000000</v>
      </c>
      <c r="W1136" s="221">
        <v>0</v>
      </c>
      <c r="X1136" s="221">
        <v>-0.4375</v>
      </c>
      <c r="Y1136" s="221" t="s">
        <v>630</v>
      </c>
      <c r="Z1136" s="221" t="s">
        <v>632</v>
      </c>
    </row>
    <row r="1137" spans="1:26" x14ac:dyDescent="0.25">
      <c r="A1137" s="221" t="s">
        <v>885</v>
      </c>
      <c r="B1137" s="221" t="s">
        <v>881</v>
      </c>
      <c r="C1137" s="221">
        <v>1670.2829999999999</v>
      </c>
      <c r="D1137" s="221">
        <v>0.12640000000000001</v>
      </c>
      <c r="E1137" s="221" t="s">
        <v>620</v>
      </c>
      <c r="F1137" s="221">
        <v>1.1604000000000001</v>
      </c>
      <c r="G1137" s="221">
        <v>3.7461000000000002</v>
      </c>
      <c r="H1137" s="221">
        <v>3.19</v>
      </c>
      <c r="I1137" s="221">
        <v>4.2232000000000003</v>
      </c>
      <c r="J1137" s="221">
        <v>6.7492000000000001</v>
      </c>
      <c r="K1137" s="290">
        <v>16500000000</v>
      </c>
      <c r="L1137" s="221" t="s">
        <v>621</v>
      </c>
      <c r="M1137" s="221">
        <v>18.743600000000001</v>
      </c>
      <c r="N1137" s="221">
        <v>43.771799999999999</v>
      </c>
      <c r="O1137" s="221" t="s">
        <v>624</v>
      </c>
      <c r="P1137" s="221" t="s">
        <v>630</v>
      </c>
      <c r="Q1137" s="221" t="s">
        <v>635</v>
      </c>
      <c r="R1137" s="221" t="s">
        <v>1662</v>
      </c>
      <c r="S1137" s="221" t="s">
        <v>1672</v>
      </c>
      <c r="T1137" s="221">
        <v>1.1604000000000001</v>
      </c>
      <c r="U1137" s="221">
        <v>9979974</v>
      </c>
      <c r="V1137" s="290">
        <v>464000000000</v>
      </c>
      <c r="W1137" s="221">
        <v>0</v>
      </c>
      <c r="X1137" s="221">
        <v>-0.19500000000000001</v>
      </c>
      <c r="Y1137" s="221" t="s">
        <v>630</v>
      </c>
      <c r="Z1137" s="221" t="s">
        <v>627</v>
      </c>
    </row>
    <row r="1138" spans="1:26" x14ac:dyDescent="0.25">
      <c r="A1138" s="221" t="s">
        <v>886</v>
      </c>
      <c r="B1138" s="221" t="s">
        <v>881</v>
      </c>
      <c r="C1138" s="221">
        <v>1243.0260000000001</v>
      </c>
      <c r="D1138" s="221">
        <v>-2.2825000000000002</v>
      </c>
      <c r="E1138" s="221" t="s">
        <v>620</v>
      </c>
      <c r="F1138" s="221">
        <v>2.6335999999999999</v>
      </c>
      <c r="G1138" s="221">
        <v>15.204800000000001</v>
      </c>
      <c r="H1138" s="221">
        <v>-6.7526999999999999</v>
      </c>
      <c r="I1138" s="221">
        <v>-19.632400000000001</v>
      </c>
      <c r="J1138" s="221">
        <v>-18.921399999999998</v>
      </c>
      <c r="K1138" s="290">
        <v>23200000000</v>
      </c>
      <c r="L1138" s="221" t="s">
        <v>621</v>
      </c>
      <c r="M1138" s="221">
        <v>-17.327000000000002</v>
      </c>
      <c r="N1138" s="221">
        <v>8.3030000000000008</v>
      </c>
      <c r="O1138" s="221" t="s">
        <v>624</v>
      </c>
      <c r="P1138" s="221" t="s">
        <v>635</v>
      </c>
      <c r="Q1138" s="221" t="s">
        <v>630</v>
      </c>
      <c r="R1138" s="221" t="s">
        <v>1667</v>
      </c>
      <c r="S1138" s="221" t="s">
        <v>1672</v>
      </c>
      <c r="T1138" s="221">
        <v>2.6335999999999999</v>
      </c>
      <c r="U1138" s="221">
        <v>19125047</v>
      </c>
      <c r="V1138" s="290">
        <v>464000000000</v>
      </c>
      <c r="W1138" s="221">
        <v>0</v>
      </c>
      <c r="X1138" s="221">
        <v>-1.1478999999999999</v>
      </c>
      <c r="Y1138" s="221" t="s">
        <v>630</v>
      </c>
      <c r="Z1138" s="221" t="s">
        <v>632</v>
      </c>
    </row>
    <row r="1139" spans="1:26" x14ac:dyDescent="0.25">
      <c r="A1139" s="221" t="s">
        <v>887</v>
      </c>
      <c r="B1139" s="221" t="s">
        <v>881</v>
      </c>
      <c r="C1139" s="221">
        <v>1579.24</v>
      </c>
      <c r="D1139" s="221">
        <v>2.4899999999999999E-2</v>
      </c>
      <c r="E1139" s="221" t="s">
        <v>620</v>
      </c>
      <c r="F1139" s="221">
        <v>0.33350000000000002</v>
      </c>
      <c r="G1139" s="221">
        <v>1.1059000000000001</v>
      </c>
      <c r="H1139" s="221">
        <v>2.2282999999999999</v>
      </c>
      <c r="I1139" s="221">
        <v>2.9712000000000001</v>
      </c>
      <c r="J1139" s="221">
        <v>4.8227000000000002</v>
      </c>
      <c r="K1139" s="290">
        <v>10800000000</v>
      </c>
      <c r="L1139" s="221" t="s">
        <v>621</v>
      </c>
      <c r="M1139" s="221">
        <v>16.631</v>
      </c>
      <c r="N1139" s="221">
        <v>33.425699999999999</v>
      </c>
      <c r="O1139" s="221" t="s">
        <v>624</v>
      </c>
      <c r="P1139" s="221" t="s">
        <v>635</v>
      </c>
      <c r="Q1139" s="221" t="s">
        <v>635</v>
      </c>
      <c r="R1139" s="221" t="s">
        <v>1668</v>
      </c>
      <c r="S1139" s="221" t="s">
        <v>1672</v>
      </c>
      <c r="T1139" s="221">
        <v>0.33350000000000002</v>
      </c>
      <c r="U1139" s="221">
        <v>6840133</v>
      </c>
      <c r="V1139" s="290">
        <v>464000000000</v>
      </c>
      <c r="W1139" s="221">
        <v>0</v>
      </c>
      <c r="X1139" s="221">
        <v>2.8299999999999999E-2</v>
      </c>
      <c r="Y1139" s="221" t="s">
        <v>635</v>
      </c>
      <c r="Z1139" s="221" t="s">
        <v>630</v>
      </c>
    </row>
    <row r="1140" spans="1:26" x14ac:dyDescent="0.25">
      <c r="A1140" s="221" t="s">
        <v>888</v>
      </c>
      <c r="B1140" s="221" t="s">
        <v>881</v>
      </c>
      <c r="C1140" s="221">
        <v>1494.76</v>
      </c>
      <c r="D1140" s="221">
        <v>4.82E-2</v>
      </c>
      <c r="E1140" s="221" t="s">
        <v>620</v>
      </c>
      <c r="F1140" s="221">
        <v>0.30059999999999998</v>
      </c>
      <c r="G1140" s="221">
        <v>1.0724</v>
      </c>
      <c r="H1140" s="221">
        <v>1.9841</v>
      </c>
      <c r="I1140" s="221">
        <v>2.7997999999999998</v>
      </c>
      <c r="J1140" s="221">
        <v>4.3266</v>
      </c>
      <c r="K1140" s="290">
        <v>34200000000</v>
      </c>
      <c r="L1140" s="221" t="s">
        <v>621</v>
      </c>
      <c r="M1140" s="221">
        <v>14.000299999999999</v>
      </c>
      <c r="N1140" s="221">
        <v>28.321000000000002</v>
      </c>
      <c r="O1140" s="221" t="s">
        <v>624</v>
      </c>
      <c r="P1140" s="221" t="s">
        <v>635</v>
      </c>
      <c r="Q1140" s="221" t="s">
        <v>625</v>
      </c>
      <c r="R1140" s="221" t="s">
        <v>1668</v>
      </c>
      <c r="S1140" s="221" t="s">
        <v>2089</v>
      </c>
      <c r="T1140" s="221">
        <v>0.30059999999999998</v>
      </c>
      <c r="U1140" s="221">
        <v>22949738</v>
      </c>
      <c r="V1140" s="290">
        <v>464000000000</v>
      </c>
      <c r="W1140" s="221">
        <v>0</v>
      </c>
      <c r="X1140" s="221">
        <v>4.2799999999999998E-2</v>
      </c>
      <c r="Y1140" s="221" t="s">
        <v>622</v>
      </c>
      <c r="Z1140" s="221" t="s">
        <v>625</v>
      </c>
    </row>
    <row r="1141" spans="1:26" x14ac:dyDescent="0.25">
      <c r="A1141" s="221" t="s">
        <v>1052</v>
      </c>
      <c r="B1141" s="221" t="s">
        <v>881</v>
      </c>
      <c r="C1141" s="221">
        <v>769.62689999999998</v>
      </c>
      <c r="D1141" s="221">
        <v>-2.7742</v>
      </c>
      <c r="E1141" s="221" t="s">
        <v>620</v>
      </c>
      <c r="F1141" s="221">
        <v>4.1794000000000002</v>
      </c>
      <c r="G1141" s="221">
        <v>18.193899999999999</v>
      </c>
      <c r="H1141" s="221">
        <v>-10.122999999999999</v>
      </c>
      <c r="I1141" s="221">
        <v>-23.011900000000001</v>
      </c>
      <c r="J1141" s="221">
        <v>-25.7407</v>
      </c>
      <c r="K1141" s="290">
        <v>18500000000</v>
      </c>
      <c r="L1141" s="221" t="s">
        <v>621</v>
      </c>
      <c r="M1141" s="221">
        <v>-26.921600000000002</v>
      </c>
      <c r="N1141" s="221">
        <v>0</v>
      </c>
      <c r="O1141" s="221" t="s">
        <v>624</v>
      </c>
      <c r="P1141" s="221" t="s">
        <v>622</v>
      </c>
      <c r="Q1141" s="221" t="s">
        <v>625</v>
      </c>
      <c r="R1141" s="221" t="s">
        <v>1667</v>
      </c>
      <c r="S1141" s="221" t="s">
        <v>1672</v>
      </c>
      <c r="T1141" s="221">
        <v>4.1794000000000002</v>
      </c>
      <c r="U1141" s="221">
        <v>25002000</v>
      </c>
      <c r="V1141" s="290">
        <v>464000000000</v>
      </c>
      <c r="W1141" s="221">
        <v>0</v>
      </c>
      <c r="X1141" s="221">
        <v>-0.62570000000000003</v>
      </c>
      <c r="Y1141" s="221" t="s">
        <v>635</v>
      </c>
      <c r="Z1141" s="221" t="s">
        <v>626</v>
      </c>
    </row>
    <row r="1142" spans="1:26" x14ac:dyDescent="0.25">
      <c r="A1142" s="221" t="s">
        <v>889</v>
      </c>
      <c r="B1142" s="221" t="s">
        <v>881</v>
      </c>
      <c r="C1142" s="221">
        <v>2383.29</v>
      </c>
      <c r="D1142" s="221">
        <v>0.1229</v>
      </c>
      <c r="E1142" s="221" t="s">
        <v>620</v>
      </c>
      <c r="F1142" s="221">
        <v>1.1036999999999999</v>
      </c>
      <c r="G1142" s="221">
        <v>2.4245999999999999</v>
      </c>
      <c r="H1142" s="221">
        <v>3.0634000000000001</v>
      </c>
      <c r="I1142" s="221">
        <v>4.1532999999999998</v>
      </c>
      <c r="J1142" s="221">
        <v>6.4146999999999998</v>
      </c>
      <c r="K1142" s="290">
        <v>76200000000</v>
      </c>
      <c r="L1142" s="221" t="s">
        <v>621</v>
      </c>
      <c r="M1142" s="221">
        <v>15.8809</v>
      </c>
      <c r="N1142" s="221">
        <v>39.627600000000001</v>
      </c>
      <c r="O1142" s="221" t="s">
        <v>624</v>
      </c>
      <c r="P1142" s="221" t="s">
        <v>635</v>
      </c>
      <c r="Q1142" s="221" t="s">
        <v>627</v>
      </c>
      <c r="R1142" s="221" t="s">
        <v>1662</v>
      </c>
      <c r="S1142" s="221" t="s">
        <v>1672</v>
      </c>
      <c r="T1142" s="221">
        <v>1.1036999999999999</v>
      </c>
      <c r="U1142" s="221">
        <v>32322735</v>
      </c>
      <c r="V1142" s="290">
        <v>464000000000</v>
      </c>
      <c r="W1142" s="221">
        <v>0</v>
      </c>
      <c r="X1142" s="221">
        <v>-0.2029</v>
      </c>
      <c r="Y1142" s="221" t="s">
        <v>630</v>
      </c>
      <c r="Z1142" s="221" t="s">
        <v>627</v>
      </c>
    </row>
    <row r="1143" spans="1:26" x14ac:dyDescent="0.25">
      <c r="A1143" s="221" t="s">
        <v>2350</v>
      </c>
      <c r="B1143" s="221" t="s">
        <v>2013</v>
      </c>
      <c r="C1143" s="221">
        <v>123.77800000000001</v>
      </c>
      <c r="D1143" s="221">
        <v>-2.6545999999999998</v>
      </c>
      <c r="E1143" s="221" t="s">
        <v>620</v>
      </c>
      <c r="F1143" s="221">
        <v>6.4204999999999997</v>
      </c>
      <c r="G1143" s="221">
        <v>30.713799999999999</v>
      </c>
      <c r="H1143" s="221">
        <v>-1.0611999999999999</v>
      </c>
      <c r="I1143" s="221">
        <v>-21.628599999999999</v>
      </c>
      <c r="J1143" s="221">
        <v>0</v>
      </c>
      <c r="K1143" s="290">
        <v>4560000000</v>
      </c>
      <c r="L1143" s="221" t="s">
        <v>621</v>
      </c>
      <c r="M1143" s="221">
        <v>0</v>
      </c>
      <c r="N1143" s="221">
        <v>0</v>
      </c>
      <c r="O1143" s="221" t="s">
        <v>624</v>
      </c>
      <c r="P1143" s="221" t="s">
        <v>626</v>
      </c>
      <c r="Q1143" s="221" t="s">
        <v>626</v>
      </c>
      <c r="R1143" s="221" t="s">
        <v>1670</v>
      </c>
      <c r="S1143" s="221" t="s">
        <v>1672</v>
      </c>
      <c r="T1143" s="221">
        <v>6.4204999999999997</v>
      </c>
      <c r="U1143" s="221">
        <v>39200000</v>
      </c>
      <c r="V1143" s="290">
        <v>1240000000000</v>
      </c>
      <c r="W1143" s="221">
        <v>0</v>
      </c>
      <c r="X1143" s="221">
        <v>-0.92310000000000003</v>
      </c>
      <c r="Y1143" s="221" t="s">
        <v>626</v>
      </c>
      <c r="Z1143" s="221" t="s">
        <v>626</v>
      </c>
    </row>
    <row r="1144" spans="1:26" x14ac:dyDescent="0.25">
      <c r="A1144" s="221" t="s">
        <v>2122</v>
      </c>
      <c r="B1144" s="221" t="s">
        <v>2013</v>
      </c>
      <c r="C1144" s="221">
        <v>1155.241</v>
      </c>
      <c r="D1144" s="221">
        <v>2.1899999999999999E-2</v>
      </c>
      <c r="E1144" s="221" t="s">
        <v>620</v>
      </c>
      <c r="F1144" s="221">
        <v>0.25019999999999998</v>
      </c>
      <c r="G1144" s="221">
        <v>0.75290000000000001</v>
      </c>
      <c r="H1144" s="221">
        <v>1.8959999999999999</v>
      </c>
      <c r="I1144" s="221">
        <v>2.8885999999999998</v>
      </c>
      <c r="J1144" s="221">
        <v>4.8792999999999997</v>
      </c>
      <c r="K1144" s="290">
        <v>15400000000</v>
      </c>
      <c r="L1144" s="221" t="s">
        <v>621</v>
      </c>
      <c r="M1144" s="221">
        <v>0</v>
      </c>
      <c r="N1144" s="221">
        <v>0</v>
      </c>
      <c r="O1144" s="221" t="s">
        <v>624</v>
      </c>
      <c r="P1144" s="221" t="s">
        <v>625</v>
      </c>
      <c r="Q1144" s="221" t="s">
        <v>635</v>
      </c>
      <c r="R1144" s="221" t="s">
        <v>1668</v>
      </c>
      <c r="S1144" s="221" t="s">
        <v>1672</v>
      </c>
      <c r="T1144" s="221">
        <v>0.25019999999999998</v>
      </c>
      <c r="U1144" s="221">
        <v>13387186</v>
      </c>
      <c r="V1144" s="290">
        <v>1240000000000</v>
      </c>
      <c r="W1144" s="221">
        <v>0</v>
      </c>
      <c r="X1144" s="221">
        <v>4.2900000000000001E-2</v>
      </c>
      <c r="Y1144" s="221" t="s">
        <v>626</v>
      </c>
      <c r="Z1144" s="221" t="s">
        <v>626</v>
      </c>
    </row>
    <row r="1145" spans="1:26" x14ac:dyDescent="0.25">
      <c r="A1145" s="221" t="s">
        <v>2123</v>
      </c>
      <c r="B1145" s="221" t="s">
        <v>2013</v>
      </c>
      <c r="C1145" s="221">
        <v>1218.616</v>
      </c>
      <c r="D1145" s="221">
        <v>9.4E-2</v>
      </c>
      <c r="E1145" s="221" t="s">
        <v>620</v>
      </c>
      <c r="F1145" s="221">
        <v>0.59650000000000003</v>
      </c>
      <c r="G1145" s="221">
        <v>4.4234999999999998</v>
      </c>
      <c r="H1145" s="221">
        <v>5.1887999999999996</v>
      </c>
      <c r="I1145" s="221">
        <v>7.3106</v>
      </c>
      <c r="J1145" s="221">
        <v>11.1691</v>
      </c>
      <c r="K1145" s="290">
        <v>62200000000</v>
      </c>
      <c r="L1145" s="221" t="s">
        <v>621</v>
      </c>
      <c r="M1145" s="221">
        <v>0</v>
      </c>
      <c r="N1145" s="221">
        <v>0</v>
      </c>
      <c r="O1145" s="221" t="s">
        <v>624</v>
      </c>
      <c r="P1145" s="221" t="s">
        <v>637</v>
      </c>
      <c r="Q1145" s="221" t="s">
        <v>630</v>
      </c>
      <c r="R1145" s="221" t="s">
        <v>1662</v>
      </c>
      <c r="S1145" s="221" t="s">
        <v>1673</v>
      </c>
      <c r="T1145" s="221">
        <v>0.59650000000000003</v>
      </c>
      <c r="U1145" s="221">
        <v>51362369</v>
      </c>
      <c r="V1145" s="290">
        <v>1240000000000</v>
      </c>
      <c r="W1145" s="221">
        <v>0</v>
      </c>
      <c r="X1145" s="221">
        <v>-0.27550000000000002</v>
      </c>
      <c r="Y1145" s="221" t="s">
        <v>626</v>
      </c>
      <c r="Z1145" s="221" t="s">
        <v>626</v>
      </c>
    </row>
    <row r="1146" spans="1:26" x14ac:dyDescent="0.25">
      <c r="A1146" s="221" t="s">
        <v>2485</v>
      </c>
      <c r="B1146" s="221" t="s">
        <v>2013</v>
      </c>
      <c r="C1146" s="221">
        <v>988.41110000000003</v>
      </c>
      <c r="D1146" s="221">
        <v>0</v>
      </c>
      <c r="E1146" s="221" t="s">
        <v>620</v>
      </c>
      <c r="F1146" s="221">
        <v>-0.81</v>
      </c>
      <c r="G1146" s="221">
        <v>0</v>
      </c>
      <c r="H1146" s="221">
        <v>0</v>
      </c>
      <c r="I1146" s="221">
        <v>0</v>
      </c>
      <c r="J1146" s="221">
        <v>0</v>
      </c>
      <c r="K1146" s="290">
        <v>179000000000</v>
      </c>
      <c r="L1146" s="221" t="s">
        <v>621</v>
      </c>
      <c r="M1146" s="221">
        <v>0</v>
      </c>
      <c r="N1146" s="221">
        <v>0</v>
      </c>
      <c r="O1146" s="221" t="s">
        <v>624</v>
      </c>
      <c r="P1146" s="221" t="s">
        <v>626</v>
      </c>
      <c r="Q1146" s="221" t="s">
        <v>626</v>
      </c>
      <c r="R1146" s="221" t="s">
        <v>1669</v>
      </c>
      <c r="S1146" s="221" t="s">
        <v>1692</v>
      </c>
      <c r="T1146" s="221">
        <v>0</v>
      </c>
      <c r="U1146" s="290">
        <v>180000000</v>
      </c>
      <c r="V1146" s="290">
        <v>1240000000000</v>
      </c>
      <c r="W1146" s="221">
        <v>0</v>
      </c>
      <c r="X1146" s="221">
        <v>0</v>
      </c>
      <c r="Y1146" s="221" t="s">
        <v>626</v>
      </c>
      <c r="Z1146" s="221" t="s">
        <v>626</v>
      </c>
    </row>
    <row r="1147" spans="1:26" x14ac:dyDescent="0.25">
      <c r="A1147" s="221" t="s">
        <v>2124</v>
      </c>
      <c r="B1147" s="221" t="s">
        <v>2013</v>
      </c>
      <c r="C1147" s="221">
        <v>699.39599999999996</v>
      </c>
      <c r="D1147" s="221">
        <v>0.1178</v>
      </c>
      <c r="E1147" s="221" t="s">
        <v>620</v>
      </c>
      <c r="F1147" s="221">
        <v>0.84809999999999997</v>
      </c>
      <c r="G1147" s="221">
        <v>1.9529000000000001</v>
      </c>
      <c r="H1147" s="221">
        <v>-24.6965</v>
      </c>
      <c r="I1147" s="221">
        <v>-34.941000000000003</v>
      </c>
      <c r="J1147" s="221">
        <v>-34.527999999999999</v>
      </c>
      <c r="K1147" s="290">
        <v>3490000000</v>
      </c>
      <c r="L1147" s="221" t="s">
        <v>621</v>
      </c>
      <c r="M1147" s="221">
        <v>0</v>
      </c>
      <c r="N1147" s="221">
        <v>0</v>
      </c>
      <c r="O1147" s="221" t="s">
        <v>624</v>
      </c>
      <c r="P1147" s="221" t="s">
        <v>2012</v>
      </c>
      <c r="Q1147" s="221" t="s">
        <v>2012</v>
      </c>
      <c r="R1147" s="221" t="s">
        <v>1667</v>
      </c>
      <c r="S1147" s="221" t="s">
        <v>2094</v>
      </c>
      <c r="T1147" s="221">
        <v>0.84809999999999997</v>
      </c>
      <c r="U1147" s="221">
        <v>5031573</v>
      </c>
      <c r="V1147" s="290">
        <v>1240000000000</v>
      </c>
      <c r="W1147" s="221">
        <v>0</v>
      </c>
      <c r="X1147" s="221">
        <v>0.29759999999999998</v>
      </c>
      <c r="Y1147" s="221" t="s">
        <v>626</v>
      </c>
      <c r="Z1147" s="221" t="s">
        <v>626</v>
      </c>
    </row>
    <row r="1148" spans="1:26" x14ac:dyDescent="0.25">
      <c r="A1148" s="221" t="s">
        <v>1937</v>
      </c>
      <c r="B1148" s="221" t="s">
        <v>1430</v>
      </c>
      <c r="C1148" s="221">
        <v>1063.752</v>
      </c>
      <c r="D1148" s="221">
        <v>-5.5599999999999997E-2</v>
      </c>
      <c r="E1148" s="221" t="s">
        <v>620</v>
      </c>
      <c r="F1148" s="221">
        <v>3.9169</v>
      </c>
      <c r="G1148" s="221">
        <v>7.4866000000000001</v>
      </c>
      <c r="H1148" s="221">
        <v>8.9619999999999997</v>
      </c>
      <c r="I1148" s="221">
        <v>-0.53569999999999995</v>
      </c>
      <c r="J1148" s="221">
        <v>-1.8204</v>
      </c>
      <c r="K1148" s="290">
        <v>9820000000</v>
      </c>
      <c r="L1148" s="221" t="s">
        <v>621</v>
      </c>
      <c r="M1148" s="221">
        <v>0</v>
      </c>
      <c r="N1148" s="221">
        <v>0</v>
      </c>
      <c r="O1148" s="221" t="s">
        <v>624</v>
      </c>
      <c r="P1148" s="221" t="s">
        <v>2012</v>
      </c>
      <c r="Q1148" s="221" t="s">
        <v>2012</v>
      </c>
      <c r="R1148" s="221" t="s">
        <v>1665</v>
      </c>
      <c r="S1148" s="221" t="s">
        <v>1671</v>
      </c>
      <c r="T1148" s="221">
        <v>3.9169</v>
      </c>
      <c r="U1148" s="221">
        <v>9590433</v>
      </c>
      <c r="V1148" s="290">
        <v>1790000000000</v>
      </c>
      <c r="W1148" s="221">
        <v>0</v>
      </c>
      <c r="X1148" s="221">
        <v>1.6213</v>
      </c>
      <c r="Y1148" s="221" t="s">
        <v>626</v>
      </c>
      <c r="Z1148" s="221" t="s">
        <v>626</v>
      </c>
    </row>
    <row r="1149" spans="1:26" x14ac:dyDescent="0.25">
      <c r="A1149" s="221" t="s">
        <v>893</v>
      </c>
      <c r="B1149" s="221" t="s">
        <v>218</v>
      </c>
      <c r="C1149" s="221">
        <v>2080.2399999999998</v>
      </c>
      <c r="D1149" s="221">
        <v>1.2999999999999999E-2</v>
      </c>
      <c r="E1149" s="221" t="s">
        <v>620</v>
      </c>
      <c r="F1149" s="221">
        <v>-0.46650000000000003</v>
      </c>
      <c r="G1149" s="221">
        <v>1.8431999999999999</v>
      </c>
      <c r="H1149" s="221">
        <v>-0.36930000000000002</v>
      </c>
      <c r="I1149" s="221">
        <v>0.61770000000000003</v>
      </c>
      <c r="J1149" s="221">
        <v>1.6775</v>
      </c>
      <c r="K1149" s="290">
        <v>126000000000</v>
      </c>
      <c r="L1149" s="221" t="s">
        <v>621</v>
      </c>
      <c r="M1149" s="221">
        <v>-6.3360000000000003</v>
      </c>
      <c r="N1149" s="221">
        <v>1.3312999999999999</v>
      </c>
      <c r="O1149" s="221" t="s">
        <v>624</v>
      </c>
      <c r="P1149" s="221" t="s">
        <v>664</v>
      </c>
      <c r="Q1149" s="221" t="s">
        <v>664</v>
      </c>
      <c r="R1149" s="221" t="s">
        <v>1662</v>
      </c>
      <c r="S1149" s="221" t="s">
        <v>1666</v>
      </c>
      <c r="T1149" s="221">
        <v>-0.46650000000000003</v>
      </c>
      <c r="U1149" s="221">
        <v>60179072</v>
      </c>
      <c r="V1149" s="290">
        <v>40400000000000</v>
      </c>
      <c r="W1149" s="290">
        <v>153000000</v>
      </c>
      <c r="X1149" s="221">
        <v>-1.2367999999999999</v>
      </c>
      <c r="Y1149" s="221" t="s">
        <v>634</v>
      </c>
      <c r="Z1149" s="221" t="s">
        <v>634</v>
      </c>
    </row>
    <row r="1150" spans="1:26" x14ac:dyDescent="0.25">
      <c r="A1150" s="221" t="s">
        <v>890</v>
      </c>
      <c r="B1150" s="221" t="s">
        <v>1430</v>
      </c>
      <c r="C1150" s="221">
        <v>1416.585</v>
      </c>
      <c r="D1150" s="221">
        <v>-0.36520000000000002</v>
      </c>
      <c r="E1150" s="221" t="s">
        <v>620</v>
      </c>
      <c r="F1150" s="221">
        <v>-3.8635999999999999</v>
      </c>
      <c r="G1150" s="221">
        <v>-10.535399999999999</v>
      </c>
      <c r="H1150" s="221">
        <v>-20.780799999999999</v>
      </c>
      <c r="I1150" s="221">
        <v>-24.272300000000001</v>
      </c>
      <c r="J1150" s="221">
        <v>-31.310700000000001</v>
      </c>
      <c r="K1150" s="221">
        <v>57472796</v>
      </c>
      <c r="L1150" s="221" t="s">
        <v>621</v>
      </c>
      <c r="M1150" s="221">
        <v>-23.118300000000001</v>
      </c>
      <c r="N1150" s="221">
        <v>-10.7121</v>
      </c>
      <c r="O1150" s="221" t="s">
        <v>624</v>
      </c>
      <c r="P1150" s="221" t="s">
        <v>2012</v>
      </c>
      <c r="Q1150" s="221" t="s">
        <v>2012</v>
      </c>
      <c r="R1150" s="221" t="s">
        <v>1662</v>
      </c>
      <c r="S1150" s="221" t="s">
        <v>1671</v>
      </c>
      <c r="T1150" s="221">
        <v>-3.8635999999999999</v>
      </c>
      <c r="U1150" s="221">
        <v>39003.879999999997</v>
      </c>
      <c r="V1150" s="290">
        <v>1790000000000</v>
      </c>
      <c r="W1150" s="221">
        <v>0</v>
      </c>
      <c r="X1150" s="221">
        <v>-0.84789999999999999</v>
      </c>
      <c r="Y1150" s="221" t="s">
        <v>2012</v>
      </c>
      <c r="Z1150" s="221" t="s">
        <v>2012</v>
      </c>
    </row>
    <row r="1151" spans="1:26" x14ac:dyDescent="0.25">
      <c r="A1151" s="221" t="s">
        <v>1205</v>
      </c>
      <c r="B1151" s="221" t="s">
        <v>891</v>
      </c>
      <c r="C1151" s="221">
        <v>703.17089999999996</v>
      </c>
      <c r="D1151" s="221">
        <v>-1.4397</v>
      </c>
      <c r="E1151" s="221" t="s">
        <v>620</v>
      </c>
      <c r="F1151" s="221">
        <v>-4.9081000000000001</v>
      </c>
      <c r="G1151" s="221">
        <v>-5.9706999999999999</v>
      </c>
      <c r="H1151" s="221">
        <v>-15.160299999999999</v>
      </c>
      <c r="I1151" s="221">
        <v>-23.978300000000001</v>
      </c>
      <c r="J1151" s="221">
        <v>-23.633099999999999</v>
      </c>
      <c r="K1151" s="290">
        <v>47500000000</v>
      </c>
      <c r="L1151" s="221" t="s">
        <v>621</v>
      </c>
      <c r="M1151" s="221">
        <v>-27.645399999999999</v>
      </c>
      <c r="N1151" s="221">
        <v>0</v>
      </c>
      <c r="O1151" s="221" t="s">
        <v>624</v>
      </c>
      <c r="P1151" s="221" t="s">
        <v>630</v>
      </c>
      <c r="Q1151" s="221" t="s">
        <v>632</v>
      </c>
      <c r="R1151" s="221" t="s">
        <v>1667</v>
      </c>
      <c r="S1151" s="221" t="s">
        <v>1675</v>
      </c>
      <c r="T1151" s="221">
        <v>-4.9081000000000001</v>
      </c>
      <c r="U1151" s="221">
        <v>64271377</v>
      </c>
      <c r="V1151" s="290">
        <v>364000000000</v>
      </c>
      <c r="W1151" s="221">
        <v>0</v>
      </c>
      <c r="X1151" s="221">
        <v>-4.8334000000000001</v>
      </c>
      <c r="Y1151" s="221" t="s">
        <v>630</v>
      </c>
      <c r="Z1151" s="221" t="s">
        <v>626</v>
      </c>
    </row>
    <row r="1152" spans="1:26" x14ac:dyDescent="0.25">
      <c r="A1152" s="221" t="s">
        <v>1485</v>
      </c>
      <c r="B1152" s="221" t="s">
        <v>891</v>
      </c>
      <c r="C1152" s="221">
        <v>447.524</v>
      </c>
      <c r="D1152" s="221">
        <v>-2.4885000000000002</v>
      </c>
      <c r="E1152" s="221" t="s">
        <v>620</v>
      </c>
      <c r="F1152" s="221">
        <v>1.7188000000000001</v>
      </c>
      <c r="G1152" s="221">
        <v>11.837899999999999</v>
      </c>
      <c r="H1152" s="221">
        <v>-11.584300000000001</v>
      </c>
      <c r="I1152" s="221">
        <v>-26.402699999999999</v>
      </c>
      <c r="J1152" s="221">
        <v>-30.801500000000001</v>
      </c>
      <c r="K1152" s="290">
        <v>2040000000</v>
      </c>
      <c r="L1152" s="221" t="s">
        <v>621</v>
      </c>
      <c r="M1152" s="221">
        <v>0</v>
      </c>
      <c r="N1152" s="221">
        <v>0</v>
      </c>
      <c r="O1152" s="221" t="s">
        <v>624</v>
      </c>
      <c r="P1152" s="221" t="s">
        <v>2012</v>
      </c>
      <c r="Q1152" s="221" t="s">
        <v>2012</v>
      </c>
      <c r="R1152" s="221" t="s">
        <v>1667</v>
      </c>
      <c r="S1152" s="221" t="s">
        <v>2094</v>
      </c>
      <c r="T1152" s="221">
        <v>1.7188000000000001</v>
      </c>
      <c r="U1152" s="221">
        <v>4643665</v>
      </c>
      <c r="V1152" s="290">
        <v>364000000000</v>
      </c>
      <c r="W1152" s="221">
        <v>0</v>
      </c>
      <c r="X1152" s="221">
        <v>-1.08</v>
      </c>
      <c r="Y1152" s="221" t="s">
        <v>626</v>
      </c>
      <c r="Z1152" s="221" t="s">
        <v>626</v>
      </c>
    </row>
    <row r="1153" spans="1:26" x14ac:dyDescent="0.25">
      <c r="A1153" s="221" t="s">
        <v>1271</v>
      </c>
      <c r="B1153" s="221" t="s">
        <v>891</v>
      </c>
      <c r="C1153" s="221">
        <v>491.57100000000003</v>
      </c>
      <c r="D1153" s="221">
        <v>-0.81940000000000002</v>
      </c>
      <c r="E1153" s="221" t="s">
        <v>620</v>
      </c>
      <c r="F1153" s="221">
        <v>0.68989999999999996</v>
      </c>
      <c r="G1153" s="221">
        <v>3.9447000000000001</v>
      </c>
      <c r="H1153" s="221">
        <v>2.9097</v>
      </c>
      <c r="I1153" s="221">
        <v>-6.0025000000000004</v>
      </c>
      <c r="J1153" s="221">
        <v>-23.615100000000002</v>
      </c>
      <c r="K1153" s="290">
        <v>201000000000</v>
      </c>
      <c r="L1153" s="221" t="s">
        <v>621</v>
      </c>
      <c r="M1153" s="221">
        <v>-58.578800000000001</v>
      </c>
      <c r="N1153" s="221">
        <v>0</v>
      </c>
      <c r="O1153" s="221" t="s">
        <v>624</v>
      </c>
      <c r="P1153" s="221" t="s">
        <v>638</v>
      </c>
      <c r="Q1153" s="221" t="s">
        <v>630</v>
      </c>
      <c r="R1153" s="221" t="s">
        <v>1667</v>
      </c>
      <c r="S1153" s="221" t="s">
        <v>2094</v>
      </c>
      <c r="T1153" s="221">
        <v>0.68989999999999996</v>
      </c>
      <c r="U1153" s="290">
        <v>411000000</v>
      </c>
      <c r="V1153" s="290">
        <v>364000000000</v>
      </c>
      <c r="W1153" s="221">
        <v>0</v>
      </c>
      <c r="X1153" s="221">
        <v>0.22239999999999999</v>
      </c>
      <c r="Y1153" s="221" t="s">
        <v>622</v>
      </c>
      <c r="Z1153" s="221" t="s">
        <v>626</v>
      </c>
    </row>
    <row r="1154" spans="1:26" x14ac:dyDescent="0.25">
      <c r="A1154" s="221" t="s">
        <v>2125</v>
      </c>
      <c r="B1154" s="221" t="s">
        <v>891</v>
      </c>
      <c r="C1154" s="221">
        <v>427.53100000000001</v>
      </c>
      <c r="D1154" s="221">
        <v>-1.4E-3</v>
      </c>
      <c r="E1154" s="221" t="s">
        <v>620</v>
      </c>
      <c r="F1154" s="221">
        <v>-5.0246000000000004</v>
      </c>
      <c r="G1154" s="221">
        <v>-7.8975999999999997</v>
      </c>
      <c r="H1154" s="221">
        <v>-32.720300000000002</v>
      </c>
      <c r="I1154" s="221">
        <v>-59.747900000000001</v>
      </c>
      <c r="J1154" s="221">
        <v>-59.267600000000002</v>
      </c>
      <c r="K1154" s="221">
        <v>22884795</v>
      </c>
      <c r="L1154" s="221" t="s">
        <v>621</v>
      </c>
      <c r="M1154" s="221">
        <v>-57.244799999999998</v>
      </c>
      <c r="N1154" s="221">
        <v>0</v>
      </c>
      <c r="O1154" s="221" t="s">
        <v>624</v>
      </c>
      <c r="P1154" s="221" t="s">
        <v>2012</v>
      </c>
      <c r="Q1154" s="221" t="s">
        <v>2012</v>
      </c>
      <c r="R1154" s="221" t="s">
        <v>1668</v>
      </c>
      <c r="S1154" s="221" t="s">
        <v>2094</v>
      </c>
      <c r="T1154" s="221">
        <v>-5.0246000000000004</v>
      </c>
      <c r="U1154" s="221">
        <v>50838.27</v>
      </c>
      <c r="V1154" s="290">
        <v>364000000000</v>
      </c>
      <c r="W1154" s="221">
        <v>0</v>
      </c>
      <c r="X1154" s="221">
        <v>-3.0000000000000001E-3</v>
      </c>
      <c r="Y1154" s="221" t="s">
        <v>626</v>
      </c>
      <c r="Z1154" s="221" t="s">
        <v>626</v>
      </c>
    </row>
    <row r="1155" spans="1:26" x14ac:dyDescent="0.25">
      <c r="A1155" s="221" t="s">
        <v>1369</v>
      </c>
      <c r="B1155" s="221" t="s">
        <v>891</v>
      </c>
      <c r="C1155" s="221">
        <v>220.17009999999999</v>
      </c>
      <c r="D1155" s="221">
        <v>-2.2363</v>
      </c>
      <c r="E1155" s="221" t="s">
        <v>620</v>
      </c>
      <c r="F1155" s="221">
        <v>6.1167999999999996</v>
      </c>
      <c r="G1155" s="221">
        <v>24.529499999999999</v>
      </c>
      <c r="H1155" s="221">
        <v>15.5243</v>
      </c>
      <c r="I1155" s="221">
        <v>-17.492599999999999</v>
      </c>
      <c r="J1155" s="221">
        <v>-45.554499999999997</v>
      </c>
      <c r="K1155" s="290">
        <v>87900000000</v>
      </c>
      <c r="L1155" s="221" t="s">
        <v>621</v>
      </c>
      <c r="M1155" s="221">
        <v>-60.6678</v>
      </c>
      <c r="N1155" s="221">
        <v>0</v>
      </c>
      <c r="O1155" s="221" t="s">
        <v>624</v>
      </c>
      <c r="P1155" s="221" t="s">
        <v>632</v>
      </c>
      <c r="Q1155" s="221" t="s">
        <v>623</v>
      </c>
      <c r="R1155" s="221" t="s">
        <v>1667</v>
      </c>
      <c r="S1155" s="221" t="s">
        <v>1673</v>
      </c>
      <c r="T1155" s="221">
        <v>6.1167999999999996</v>
      </c>
      <c r="U1155" s="290">
        <v>424000000</v>
      </c>
      <c r="V1155" s="290">
        <v>364000000000</v>
      </c>
      <c r="W1155" s="221">
        <v>0</v>
      </c>
      <c r="X1155" s="221">
        <v>-0.64280000000000004</v>
      </c>
      <c r="Y1155" s="221" t="s">
        <v>625</v>
      </c>
      <c r="Z1155" s="221" t="s">
        <v>626</v>
      </c>
    </row>
    <row r="1156" spans="1:26" x14ac:dyDescent="0.25">
      <c r="A1156" s="221" t="s">
        <v>892</v>
      </c>
      <c r="B1156" s="221" t="s">
        <v>891</v>
      </c>
      <c r="C1156" s="221">
        <v>1090.6600000000001</v>
      </c>
      <c r="D1156" s="221">
        <v>0</v>
      </c>
      <c r="E1156" s="221" t="s">
        <v>620</v>
      </c>
      <c r="F1156" s="221">
        <v>-1.8317000000000001</v>
      </c>
      <c r="G1156" s="221">
        <v>10.472300000000001</v>
      </c>
      <c r="H1156" s="221">
        <v>-8.2074999999999996</v>
      </c>
      <c r="I1156" s="221">
        <v>-21.041</v>
      </c>
      <c r="J1156" s="221">
        <v>-24.234500000000001</v>
      </c>
      <c r="K1156" s="290">
        <v>2950000000</v>
      </c>
      <c r="L1156" s="221" t="s">
        <v>621</v>
      </c>
      <c r="M1156" s="221">
        <v>-16.183</v>
      </c>
      <c r="N1156" s="221">
        <v>29.180700000000002</v>
      </c>
      <c r="O1156" s="221" t="s">
        <v>624</v>
      </c>
      <c r="P1156" s="221" t="s">
        <v>2012</v>
      </c>
      <c r="Q1156" s="221" t="s">
        <v>2012</v>
      </c>
      <c r="R1156" s="221" t="s">
        <v>1667</v>
      </c>
      <c r="S1156" s="221" t="s">
        <v>1663</v>
      </c>
      <c r="T1156" s="221">
        <v>-1.8317000000000001</v>
      </c>
      <c r="U1156" s="221">
        <v>2653341</v>
      </c>
      <c r="V1156" s="290">
        <v>364000000000</v>
      </c>
      <c r="W1156" s="221">
        <v>0</v>
      </c>
      <c r="X1156" s="221">
        <v>0</v>
      </c>
      <c r="Y1156" s="221" t="s">
        <v>2012</v>
      </c>
      <c r="Z1156" s="221" t="s">
        <v>2012</v>
      </c>
    </row>
    <row r="1157" spans="1:26" x14ac:dyDescent="0.25">
      <c r="A1157" s="221" t="s">
        <v>1370</v>
      </c>
      <c r="B1157" s="221" t="s">
        <v>905</v>
      </c>
      <c r="C1157" s="221">
        <v>2000.41</v>
      </c>
      <c r="D1157" s="221">
        <v>1.1515</v>
      </c>
      <c r="E1157" s="221" t="s">
        <v>620</v>
      </c>
      <c r="F1157" s="221">
        <v>-3.3700000000000001E-2</v>
      </c>
      <c r="G1157" s="221">
        <v>-6.3897000000000004</v>
      </c>
      <c r="H1157" s="221">
        <v>-7.4966999999999997</v>
      </c>
      <c r="I1157" s="221">
        <v>-16.0168</v>
      </c>
      <c r="J1157" s="221">
        <v>-16.197800000000001</v>
      </c>
      <c r="K1157" s="290">
        <v>289000000000</v>
      </c>
      <c r="L1157" s="221" t="s">
        <v>621</v>
      </c>
      <c r="M1157" s="221">
        <v>-11.955299999999999</v>
      </c>
      <c r="N1157" s="221">
        <v>6.8461999999999996</v>
      </c>
      <c r="O1157" s="221" t="s">
        <v>624</v>
      </c>
      <c r="P1157" s="221" t="s">
        <v>623</v>
      </c>
      <c r="Q1157" s="221" t="s">
        <v>622</v>
      </c>
      <c r="R1157" s="221" t="s">
        <v>1665</v>
      </c>
      <c r="S1157" s="221" t="s">
        <v>1673</v>
      </c>
      <c r="T1157" s="221">
        <v>-3.3700000000000001E-2</v>
      </c>
      <c r="U1157" s="290">
        <v>144000000</v>
      </c>
      <c r="V1157" s="290">
        <v>2040000000000</v>
      </c>
      <c r="W1157" s="221">
        <v>0</v>
      </c>
      <c r="X1157" s="221">
        <v>0.36509999999999998</v>
      </c>
      <c r="Y1157" s="221" t="s">
        <v>625</v>
      </c>
      <c r="Z1157" s="221" t="s">
        <v>625</v>
      </c>
    </row>
    <row r="1158" spans="1:26" x14ac:dyDescent="0.25">
      <c r="A1158" s="221" t="s">
        <v>1866</v>
      </c>
      <c r="B1158" s="221" t="s">
        <v>905</v>
      </c>
      <c r="C1158" s="221">
        <v>875.31659999999999</v>
      </c>
      <c r="D1158" s="221">
        <v>-1.7730999999999999</v>
      </c>
      <c r="E1158" s="221" t="s">
        <v>620</v>
      </c>
      <c r="F1158" s="221">
        <v>3.5562999999999998</v>
      </c>
      <c r="G1158" s="221">
        <v>20.848800000000001</v>
      </c>
      <c r="H1158" s="221">
        <v>-2.8765999999999998</v>
      </c>
      <c r="I1158" s="221">
        <v>-10.1272</v>
      </c>
      <c r="J1158" s="221">
        <v>-11.981</v>
      </c>
      <c r="K1158" s="290">
        <v>254000000000</v>
      </c>
      <c r="L1158" s="221" t="s">
        <v>621</v>
      </c>
      <c r="M1158" s="221">
        <v>0</v>
      </c>
      <c r="N1158" s="221">
        <v>0</v>
      </c>
      <c r="O1158" s="221" t="s">
        <v>624</v>
      </c>
      <c r="P1158" s="221" t="s">
        <v>622</v>
      </c>
      <c r="Q1158" s="221" t="s">
        <v>626</v>
      </c>
      <c r="R1158" s="221" t="s">
        <v>1665</v>
      </c>
      <c r="S1158" s="221" t="s">
        <v>1692</v>
      </c>
      <c r="T1158" s="221">
        <v>3.5562999999999998</v>
      </c>
      <c r="U1158" s="290">
        <v>301000000</v>
      </c>
      <c r="V1158" s="290">
        <v>2040000000000</v>
      </c>
      <c r="W1158" s="221">
        <v>0</v>
      </c>
      <c r="X1158" s="221">
        <v>-0.16900000000000001</v>
      </c>
      <c r="Y1158" s="221" t="s">
        <v>626</v>
      </c>
      <c r="Z1158" s="221" t="s">
        <v>626</v>
      </c>
    </row>
    <row r="1159" spans="1:26" x14ac:dyDescent="0.25">
      <c r="A1159" s="221" t="s">
        <v>1867</v>
      </c>
      <c r="B1159" s="221" t="s">
        <v>905</v>
      </c>
      <c r="C1159" s="221">
        <v>763.44259999999997</v>
      </c>
      <c r="D1159" s="221">
        <v>0.88470000000000004</v>
      </c>
      <c r="E1159" s="221" t="s">
        <v>620</v>
      </c>
      <c r="F1159" s="221">
        <v>-0.60340000000000005</v>
      </c>
      <c r="G1159" s="221">
        <v>-11.1038</v>
      </c>
      <c r="H1159" s="221">
        <v>-12.281000000000001</v>
      </c>
      <c r="I1159" s="221">
        <v>-20.172899999999998</v>
      </c>
      <c r="J1159" s="221">
        <v>-21.2544</v>
      </c>
      <c r="K1159" s="290">
        <v>114000000000</v>
      </c>
      <c r="L1159" s="221" t="s">
        <v>621</v>
      </c>
      <c r="M1159" s="221">
        <v>0</v>
      </c>
      <c r="N1159" s="221">
        <v>0</v>
      </c>
      <c r="O1159" s="221" t="s">
        <v>624</v>
      </c>
      <c r="P1159" s="221" t="s">
        <v>623</v>
      </c>
      <c r="Q1159" s="221" t="s">
        <v>625</v>
      </c>
      <c r="R1159" s="221" t="s">
        <v>1665</v>
      </c>
      <c r="S1159" s="221" t="s">
        <v>1692</v>
      </c>
      <c r="T1159" s="221">
        <v>-0.60340000000000005</v>
      </c>
      <c r="U1159" s="290">
        <v>148000000</v>
      </c>
      <c r="V1159" s="290">
        <v>2040000000000</v>
      </c>
      <c r="W1159" s="221">
        <v>0</v>
      </c>
      <c r="X1159" s="221">
        <v>-0.36880000000000002</v>
      </c>
      <c r="Y1159" s="221" t="s">
        <v>626</v>
      </c>
      <c r="Z1159" s="221" t="s">
        <v>626</v>
      </c>
    </row>
    <row r="1160" spans="1:26" x14ac:dyDescent="0.25">
      <c r="A1160" s="221" t="s">
        <v>906</v>
      </c>
      <c r="B1160" s="221" t="s">
        <v>905</v>
      </c>
      <c r="C1160" s="221">
        <v>1268.8499999999999</v>
      </c>
      <c r="D1160" s="221">
        <v>-2.1415999999999999</v>
      </c>
      <c r="E1160" s="221" t="s">
        <v>620</v>
      </c>
      <c r="F1160" s="221">
        <v>-0.91569999999999996</v>
      </c>
      <c r="G1160" s="221">
        <v>10.734299999999999</v>
      </c>
      <c r="H1160" s="221">
        <v>-3.8094999999999999</v>
      </c>
      <c r="I1160" s="221">
        <v>-15.527900000000001</v>
      </c>
      <c r="J1160" s="221">
        <v>-18.733799999999999</v>
      </c>
      <c r="K1160" s="290">
        <v>11700000000</v>
      </c>
      <c r="L1160" s="221" t="s">
        <v>621</v>
      </c>
      <c r="M1160" s="221">
        <v>-21.3446</v>
      </c>
      <c r="N1160" s="221">
        <v>3.8435999999999999</v>
      </c>
      <c r="O1160" s="221" t="s">
        <v>618</v>
      </c>
      <c r="P1160" s="221" t="s">
        <v>635</v>
      </c>
      <c r="Q1160" s="221" t="s">
        <v>622</v>
      </c>
      <c r="R1160" s="221" t="s">
        <v>1665</v>
      </c>
      <c r="S1160" s="221" t="s">
        <v>1699</v>
      </c>
      <c r="T1160" s="221">
        <v>-0.91569999999999996</v>
      </c>
      <c r="U1160" s="221">
        <v>9126784</v>
      </c>
      <c r="V1160" s="290">
        <v>2040000000000</v>
      </c>
      <c r="W1160" s="221">
        <v>0</v>
      </c>
      <c r="X1160" s="221">
        <v>-2.0627</v>
      </c>
      <c r="Y1160" s="221" t="s">
        <v>634</v>
      </c>
      <c r="Z1160" s="221" t="s">
        <v>664</v>
      </c>
    </row>
    <row r="1161" spans="1:26" x14ac:dyDescent="0.25">
      <c r="A1161" s="221" t="s">
        <v>907</v>
      </c>
      <c r="B1161" s="221" t="s">
        <v>905</v>
      </c>
      <c r="C1161" s="221">
        <v>997.84979999999996</v>
      </c>
      <c r="D1161" s="221">
        <v>1.1689000000000001</v>
      </c>
      <c r="E1161" s="221" t="s">
        <v>620</v>
      </c>
      <c r="F1161" s="221">
        <v>0.3725</v>
      </c>
      <c r="G1161" s="221">
        <v>-6.4069000000000003</v>
      </c>
      <c r="H1161" s="221">
        <v>8.6023999999999994</v>
      </c>
      <c r="I1161" s="221">
        <v>-0.89259999999999995</v>
      </c>
      <c r="J1161" s="221">
        <v>-4.2333999999999996</v>
      </c>
      <c r="K1161" s="290">
        <v>42500000000</v>
      </c>
      <c r="L1161" s="221" t="s">
        <v>621</v>
      </c>
      <c r="M1161" s="221">
        <v>51.207299999999996</v>
      </c>
      <c r="N1161" s="221">
        <v>0</v>
      </c>
      <c r="O1161" s="221" t="s">
        <v>624</v>
      </c>
      <c r="P1161" s="221" t="s">
        <v>653</v>
      </c>
      <c r="Q1161" s="221" t="s">
        <v>653</v>
      </c>
      <c r="R1161" s="221" t="s">
        <v>1667</v>
      </c>
      <c r="S1161" s="221" t="s">
        <v>1692</v>
      </c>
      <c r="T1161" s="221">
        <v>0.3725</v>
      </c>
      <c r="U1161" s="221">
        <v>42788286</v>
      </c>
      <c r="V1161" s="290">
        <v>2040000000000</v>
      </c>
      <c r="W1161" s="221">
        <v>0</v>
      </c>
      <c r="X1161" s="221">
        <v>0.22770000000000001</v>
      </c>
      <c r="Y1161" s="221" t="s">
        <v>653</v>
      </c>
      <c r="Z1161" s="221" t="s">
        <v>626</v>
      </c>
    </row>
    <row r="1162" spans="1:26" x14ac:dyDescent="0.25">
      <c r="A1162" s="221" t="s">
        <v>1371</v>
      </c>
      <c r="B1162" s="221" t="s">
        <v>905</v>
      </c>
      <c r="C1162" s="221">
        <v>1000.562</v>
      </c>
      <c r="D1162" s="221">
        <v>1.1447000000000001</v>
      </c>
      <c r="E1162" s="221" t="s">
        <v>620</v>
      </c>
      <c r="F1162" s="221">
        <v>-0.13339999999999999</v>
      </c>
      <c r="G1162" s="221">
        <v>-15.035</v>
      </c>
      <c r="H1162" s="221">
        <v>-14.815200000000001</v>
      </c>
      <c r="I1162" s="221">
        <v>-23.7514</v>
      </c>
      <c r="J1162" s="221">
        <v>-24.727399999999999</v>
      </c>
      <c r="K1162" s="290">
        <v>258000000000</v>
      </c>
      <c r="L1162" s="221" t="s">
        <v>621</v>
      </c>
      <c r="M1162" s="221">
        <v>-21.2776</v>
      </c>
      <c r="N1162" s="221">
        <v>-3.3513999999999999</v>
      </c>
      <c r="O1162" s="221" t="s">
        <v>624</v>
      </c>
      <c r="P1162" s="221" t="s">
        <v>635</v>
      </c>
      <c r="Q1162" s="221" t="s">
        <v>627</v>
      </c>
      <c r="R1162" s="221" t="s">
        <v>1667</v>
      </c>
      <c r="S1162" s="221" t="s">
        <v>1673</v>
      </c>
      <c r="T1162" s="221">
        <v>-0.13339999999999999</v>
      </c>
      <c r="U1162" s="290">
        <v>258000000</v>
      </c>
      <c r="V1162" s="290">
        <v>2040000000000</v>
      </c>
      <c r="W1162" s="221">
        <v>0</v>
      </c>
      <c r="X1162" s="221">
        <v>0.4874</v>
      </c>
      <c r="Y1162" s="221" t="s">
        <v>630</v>
      </c>
      <c r="Z1162" s="221" t="s">
        <v>627</v>
      </c>
    </row>
    <row r="1163" spans="1:26" x14ac:dyDescent="0.25">
      <c r="A1163" s="221" t="s">
        <v>908</v>
      </c>
      <c r="B1163" s="221" t="s">
        <v>905</v>
      </c>
      <c r="C1163" s="221">
        <v>743.54309999999998</v>
      </c>
      <c r="D1163" s="221">
        <v>0.81579999999999997</v>
      </c>
      <c r="E1163" s="221" t="s">
        <v>620</v>
      </c>
      <c r="F1163" s="221">
        <v>-0.47110000000000002</v>
      </c>
      <c r="G1163" s="221">
        <v>-12.420999999999999</v>
      </c>
      <c r="H1163" s="221">
        <v>-12.908799999999999</v>
      </c>
      <c r="I1163" s="221">
        <v>-21.1203</v>
      </c>
      <c r="J1163" s="221">
        <v>-22.093800000000002</v>
      </c>
      <c r="K1163" s="290">
        <v>160000000000</v>
      </c>
      <c r="L1163" s="221" t="s">
        <v>621</v>
      </c>
      <c r="M1163" s="221">
        <v>-7.8164999999999996</v>
      </c>
      <c r="N1163" s="221">
        <v>-23.324400000000001</v>
      </c>
      <c r="O1163" s="221" t="s">
        <v>624</v>
      </c>
      <c r="P1163" s="221" t="s">
        <v>630</v>
      </c>
      <c r="Q1163" s="221" t="s">
        <v>632</v>
      </c>
      <c r="R1163" s="221" t="s">
        <v>1667</v>
      </c>
      <c r="S1163" s="221" t="s">
        <v>1692</v>
      </c>
      <c r="T1163" s="221">
        <v>-0.47110000000000002</v>
      </c>
      <c r="U1163" s="290">
        <v>215000000</v>
      </c>
      <c r="V1163" s="290">
        <v>2040000000000</v>
      </c>
      <c r="W1163" s="221">
        <v>0</v>
      </c>
      <c r="X1163" s="221">
        <v>0.4289</v>
      </c>
      <c r="Y1163" s="221" t="s">
        <v>651</v>
      </c>
      <c r="Z1163" s="221" t="s">
        <v>625</v>
      </c>
    </row>
    <row r="1164" spans="1:26" x14ac:dyDescent="0.25">
      <c r="A1164" s="221" t="s">
        <v>1167</v>
      </c>
      <c r="B1164" s="221" t="s">
        <v>905</v>
      </c>
      <c r="C1164" s="221">
        <v>740.12080000000003</v>
      </c>
      <c r="D1164" s="221">
        <v>0.41639999999999999</v>
      </c>
      <c r="E1164" s="221" t="s">
        <v>620</v>
      </c>
      <c r="F1164" s="221">
        <v>-0.80779999999999996</v>
      </c>
      <c r="G1164" s="221">
        <v>-16.4377</v>
      </c>
      <c r="H1164" s="221">
        <v>-19.038499999999999</v>
      </c>
      <c r="I1164" s="221">
        <v>-27.432099999999998</v>
      </c>
      <c r="J1164" s="221">
        <v>-26.152000000000001</v>
      </c>
      <c r="K1164" s="290">
        <v>36700000000</v>
      </c>
      <c r="L1164" s="221" t="s">
        <v>621</v>
      </c>
      <c r="M1164" s="221">
        <v>-20.605599999999999</v>
      </c>
      <c r="N1164" s="221">
        <v>0</v>
      </c>
      <c r="O1164" s="221" t="s">
        <v>624</v>
      </c>
      <c r="P1164" s="221" t="s">
        <v>635</v>
      </c>
      <c r="Q1164" s="221" t="s">
        <v>630</v>
      </c>
      <c r="R1164" s="221" t="s">
        <v>1667</v>
      </c>
      <c r="S1164" s="221" t="s">
        <v>1672</v>
      </c>
      <c r="T1164" s="221">
        <v>-0.80779999999999996</v>
      </c>
      <c r="U1164" s="221">
        <v>49144758</v>
      </c>
      <c r="V1164" s="290">
        <v>2040000000000</v>
      </c>
      <c r="W1164" s="221">
        <v>0</v>
      </c>
      <c r="X1164" s="221">
        <v>-0.75370000000000004</v>
      </c>
      <c r="Y1164" s="221" t="s">
        <v>627</v>
      </c>
      <c r="Z1164" s="221" t="s">
        <v>626</v>
      </c>
    </row>
    <row r="1165" spans="1:26" x14ac:dyDescent="0.25">
      <c r="A1165" s="221" t="s">
        <v>1206</v>
      </c>
      <c r="B1165" s="221" t="s">
        <v>905</v>
      </c>
      <c r="C1165" s="221">
        <v>946.53340000000003</v>
      </c>
      <c r="D1165" s="221">
        <v>1.3028999999999999</v>
      </c>
      <c r="E1165" s="221" t="s">
        <v>620</v>
      </c>
      <c r="F1165" s="221">
        <v>-0.67300000000000004</v>
      </c>
      <c r="G1165" s="221">
        <v>-19.555900000000001</v>
      </c>
      <c r="H1165" s="221">
        <v>-20.2027</v>
      </c>
      <c r="I1165" s="221">
        <v>-27.7714</v>
      </c>
      <c r="J1165" s="221">
        <v>-28.565300000000001</v>
      </c>
      <c r="K1165" s="290">
        <v>28600000000</v>
      </c>
      <c r="L1165" s="221" t="s">
        <v>621</v>
      </c>
      <c r="M1165" s="221">
        <v>-9.4343000000000004</v>
      </c>
      <c r="N1165" s="221">
        <v>0</v>
      </c>
      <c r="O1165" s="221" t="s">
        <v>624</v>
      </c>
      <c r="P1165" s="221" t="s">
        <v>625</v>
      </c>
      <c r="Q1165" s="221" t="s">
        <v>630</v>
      </c>
      <c r="R1165" s="221" t="s">
        <v>1667</v>
      </c>
      <c r="S1165" s="221" t="s">
        <v>1672</v>
      </c>
      <c r="T1165" s="221">
        <v>-0.67300000000000004</v>
      </c>
      <c r="U1165" s="221">
        <v>30049527</v>
      </c>
      <c r="V1165" s="290">
        <v>2040000000000</v>
      </c>
      <c r="W1165" s="221">
        <v>0</v>
      </c>
      <c r="X1165" s="221">
        <v>0.38150000000000001</v>
      </c>
      <c r="Y1165" s="221" t="s">
        <v>632</v>
      </c>
      <c r="Z1165" s="221" t="s">
        <v>626</v>
      </c>
    </row>
    <row r="1166" spans="1:26" x14ac:dyDescent="0.25">
      <c r="A1166" s="221" t="s">
        <v>1256</v>
      </c>
      <c r="B1166" s="221" t="s">
        <v>905</v>
      </c>
      <c r="C1166" s="221">
        <v>1140.847</v>
      </c>
      <c r="D1166" s="221">
        <v>0.93189999999999995</v>
      </c>
      <c r="E1166" s="221" t="s">
        <v>620</v>
      </c>
      <c r="F1166" s="221">
        <v>0.90449999999999997</v>
      </c>
      <c r="G1166" s="221">
        <v>-8.5442999999999998</v>
      </c>
      <c r="H1166" s="221">
        <v>-8.1035000000000004</v>
      </c>
      <c r="I1166" s="221">
        <v>-17.152699999999999</v>
      </c>
      <c r="J1166" s="221">
        <v>-15.353300000000001</v>
      </c>
      <c r="K1166" s="290">
        <v>145000000000</v>
      </c>
      <c r="L1166" s="221" t="s">
        <v>621</v>
      </c>
      <c r="M1166" s="221">
        <v>-2.2155999999999998</v>
      </c>
      <c r="N1166" s="221">
        <v>0</v>
      </c>
      <c r="O1166" s="221" t="s">
        <v>624</v>
      </c>
      <c r="P1166" s="221" t="s">
        <v>627</v>
      </c>
      <c r="Q1166" s="221" t="s">
        <v>651</v>
      </c>
      <c r="R1166" s="221" t="s">
        <v>1667</v>
      </c>
      <c r="S1166" s="221" t="s">
        <v>1672</v>
      </c>
      <c r="T1166" s="221">
        <v>0.90449999999999997</v>
      </c>
      <c r="U1166" s="290">
        <v>128000000</v>
      </c>
      <c r="V1166" s="290">
        <v>2040000000000</v>
      </c>
      <c r="W1166" s="221">
        <v>0</v>
      </c>
      <c r="X1166" s="221">
        <v>0.39839999999999998</v>
      </c>
      <c r="Y1166" s="221" t="s">
        <v>637</v>
      </c>
      <c r="Z1166" s="221" t="s">
        <v>626</v>
      </c>
    </row>
    <row r="1167" spans="1:26" x14ac:dyDescent="0.25">
      <c r="A1167" s="221" t="s">
        <v>1272</v>
      </c>
      <c r="B1167" s="221" t="s">
        <v>905</v>
      </c>
      <c r="C1167" s="221">
        <v>903.34690000000001</v>
      </c>
      <c r="D1167" s="221">
        <v>0.87909999999999999</v>
      </c>
      <c r="E1167" s="221" t="s">
        <v>620</v>
      </c>
      <c r="F1167" s="221">
        <v>-2.0482</v>
      </c>
      <c r="G1167" s="221">
        <v>-17.2881</v>
      </c>
      <c r="H1167" s="221">
        <v>-16.543099999999999</v>
      </c>
      <c r="I1167" s="221">
        <v>-24.1707</v>
      </c>
      <c r="J1167" s="221">
        <v>-25.831700000000001</v>
      </c>
      <c r="K1167" s="290">
        <v>38200000000</v>
      </c>
      <c r="L1167" s="221" t="s">
        <v>621</v>
      </c>
      <c r="M1167" s="221">
        <v>-21.338200000000001</v>
      </c>
      <c r="N1167" s="221">
        <v>0</v>
      </c>
      <c r="O1167" s="221" t="s">
        <v>624</v>
      </c>
      <c r="P1167" s="221" t="s">
        <v>635</v>
      </c>
      <c r="Q1167" s="221" t="s">
        <v>627</v>
      </c>
      <c r="R1167" s="221" t="s">
        <v>1667</v>
      </c>
      <c r="S1167" s="221" t="s">
        <v>1672</v>
      </c>
      <c r="T1167" s="221">
        <v>-2.0482</v>
      </c>
      <c r="U1167" s="221">
        <v>41377381</v>
      </c>
      <c r="V1167" s="290">
        <v>2040000000000</v>
      </c>
      <c r="W1167" s="221">
        <v>0</v>
      </c>
      <c r="X1167" s="221">
        <v>-1.0065999999999999</v>
      </c>
      <c r="Y1167" s="221" t="s">
        <v>627</v>
      </c>
      <c r="Z1167" s="221" t="s">
        <v>626</v>
      </c>
    </row>
    <row r="1168" spans="1:26" x14ac:dyDescent="0.25">
      <c r="A1168" s="221" t="s">
        <v>909</v>
      </c>
      <c r="B1168" s="221" t="s">
        <v>905</v>
      </c>
      <c r="C1168" s="221">
        <v>1110.69</v>
      </c>
      <c r="D1168" s="221">
        <v>0.88900000000000001</v>
      </c>
      <c r="E1168" s="221" t="s">
        <v>620</v>
      </c>
      <c r="F1168" s="221">
        <v>0.68530000000000002</v>
      </c>
      <c r="G1168" s="221">
        <v>-4.8418999999999999</v>
      </c>
      <c r="H1168" s="221">
        <v>22.035699999999999</v>
      </c>
      <c r="I1168" s="221">
        <v>10.6617</v>
      </c>
      <c r="J1168" s="221">
        <v>10.983599999999999</v>
      </c>
      <c r="K1168" s="290">
        <v>41500000000</v>
      </c>
      <c r="L1168" s="221" t="s">
        <v>621</v>
      </c>
      <c r="M1168" s="221">
        <v>1.1228</v>
      </c>
      <c r="N1168" s="221">
        <v>0</v>
      </c>
      <c r="O1168" s="221" t="s">
        <v>624</v>
      </c>
      <c r="P1168" s="221" t="s">
        <v>651</v>
      </c>
      <c r="Q1168" s="221" t="s">
        <v>638</v>
      </c>
      <c r="R1168" s="221" t="s">
        <v>1667</v>
      </c>
      <c r="S1168" s="221" t="s">
        <v>1692</v>
      </c>
      <c r="T1168" s="221">
        <v>0.68530000000000002</v>
      </c>
      <c r="U1168" s="221">
        <v>37629764</v>
      </c>
      <c r="V1168" s="290">
        <v>2040000000000</v>
      </c>
      <c r="W1168" s="221">
        <v>0</v>
      </c>
      <c r="X1168" s="221">
        <v>2.2200000000000001E-2</v>
      </c>
      <c r="Y1168" s="221" t="s">
        <v>651</v>
      </c>
      <c r="Z1168" s="221" t="s">
        <v>626</v>
      </c>
    </row>
    <row r="1169" spans="1:26" x14ac:dyDescent="0.25">
      <c r="A1169" s="221" t="s">
        <v>910</v>
      </c>
      <c r="B1169" s="221" t="s">
        <v>905</v>
      </c>
      <c r="C1169" s="221">
        <v>829.79600000000005</v>
      </c>
      <c r="D1169" s="221">
        <v>1.1785000000000001</v>
      </c>
      <c r="E1169" s="221" t="s">
        <v>620</v>
      </c>
      <c r="F1169" s="221">
        <v>-0.89419999999999999</v>
      </c>
      <c r="G1169" s="221">
        <v>-13.640499999999999</v>
      </c>
      <c r="H1169" s="221">
        <v>-12.8935</v>
      </c>
      <c r="I1169" s="221">
        <v>-22.129799999999999</v>
      </c>
      <c r="J1169" s="221">
        <v>-23.1126</v>
      </c>
      <c r="K1169" s="290">
        <v>134000000000</v>
      </c>
      <c r="L1169" s="221" t="s">
        <v>621</v>
      </c>
      <c r="M1169" s="221">
        <v>-5.3003</v>
      </c>
      <c r="N1169" s="221">
        <v>-7.11</v>
      </c>
      <c r="O1169" s="221" t="s">
        <v>624</v>
      </c>
      <c r="P1169" s="221" t="s">
        <v>630</v>
      </c>
      <c r="Q1169" s="221" t="s">
        <v>632</v>
      </c>
      <c r="R1169" s="221" t="s">
        <v>1667</v>
      </c>
      <c r="S1169" s="221" t="s">
        <v>1692</v>
      </c>
      <c r="T1169" s="221">
        <v>-0.89419999999999999</v>
      </c>
      <c r="U1169" s="290">
        <v>160000000</v>
      </c>
      <c r="V1169" s="290">
        <v>2040000000000</v>
      </c>
      <c r="W1169" s="221">
        <v>0</v>
      </c>
      <c r="X1169" s="221">
        <v>0.34129999999999999</v>
      </c>
      <c r="Y1169" s="221" t="s">
        <v>651</v>
      </c>
      <c r="Z1169" s="221" t="s">
        <v>635</v>
      </c>
    </row>
    <row r="1170" spans="1:26" x14ac:dyDescent="0.25">
      <c r="A1170" s="221" t="s">
        <v>1324</v>
      </c>
      <c r="B1170" s="221" t="s">
        <v>905</v>
      </c>
      <c r="C1170" s="221">
        <v>975.25189999999998</v>
      </c>
      <c r="D1170" s="221">
        <v>0.81769999999999998</v>
      </c>
      <c r="E1170" s="221" t="s">
        <v>620</v>
      </c>
      <c r="F1170" s="221">
        <v>0.52259999999999995</v>
      </c>
      <c r="G1170" s="221">
        <v>-15.7836</v>
      </c>
      <c r="H1170" s="221">
        <v>-17.106400000000001</v>
      </c>
      <c r="I1170" s="221">
        <v>-26.3017</v>
      </c>
      <c r="J1170" s="221">
        <v>-21.764199999999999</v>
      </c>
      <c r="K1170" s="290">
        <v>63700000000</v>
      </c>
      <c r="L1170" s="221" t="s">
        <v>621</v>
      </c>
      <c r="M1170" s="221">
        <v>-12.959199999999999</v>
      </c>
      <c r="N1170" s="221">
        <v>0</v>
      </c>
      <c r="O1170" s="221" t="s">
        <v>624</v>
      </c>
      <c r="P1170" s="221" t="s">
        <v>635</v>
      </c>
      <c r="Q1170" s="221" t="s">
        <v>632</v>
      </c>
      <c r="R1170" s="221" t="s">
        <v>1667</v>
      </c>
      <c r="S1170" s="221" t="s">
        <v>1672</v>
      </c>
      <c r="T1170" s="221">
        <v>0.52259999999999995</v>
      </c>
      <c r="U1170" s="221">
        <v>65664379</v>
      </c>
      <c r="V1170" s="290">
        <v>2040000000000</v>
      </c>
      <c r="W1170" s="221">
        <v>0</v>
      </c>
      <c r="X1170" s="221">
        <v>0.66749999999999998</v>
      </c>
      <c r="Y1170" s="221" t="s">
        <v>632</v>
      </c>
      <c r="Z1170" s="221" t="s">
        <v>626</v>
      </c>
    </row>
    <row r="1171" spans="1:26" x14ac:dyDescent="0.25">
      <c r="A1171" s="221" t="s">
        <v>1409</v>
      </c>
      <c r="B1171" s="221" t="s">
        <v>905</v>
      </c>
      <c r="C1171" s="221">
        <v>922.39739999999995</v>
      </c>
      <c r="D1171" s="221">
        <v>1.038</v>
      </c>
      <c r="E1171" s="221" t="s">
        <v>620</v>
      </c>
      <c r="F1171" s="221">
        <v>-1.1003000000000001</v>
      </c>
      <c r="G1171" s="221">
        <v>-9.8257999999999992</v>
      </c>
      <c r="H1171" s="221">
        <v>-20.563099999999999</v>
      </c>
      <c r="I1171" s="221">
        <v>-24.836200000000002</v>
      </c>
      <c r="J1171" s="221">
        <v>-18.657</v>
      </c>
      <c r="K1171" s="290">
        <v>66800000000</v>
      </c>
      <c r="L1171" s="221" t="s">
        <v>621</v>
      </c>
      <c r="M1171" s="221">
        <v>-12.751300000000001</v>
      </c>
      <c r="N1171" s="221">
        <v>0</v>
      </c>
      <c r="O1171" s="221" t="s">
        <v>624</v>
      </c>
      <c r="P1171" s="221" t="s">
        <v>625</v>
      </c>
      <c r="Q1171" s="221" t="s">
        <v>632</v>
      </c>
      <c r="R1171" s="221" t="s">
        <v>1667</v>
      </c>
      <c r="S1171" s="221" t="s">
        <v>1672</v>
      </c>
      <c r="T1171" s="221">
        <v>-1.1003000000000001</v>
      </c>
      <c r="U1171" s="221">
        <v>71582819</v>
      </c>
      <c r="V1171" s="290">
        <v>2040000000000</v>
      </c>
      <c r="W1171" s="221">
        <v>0</v>
      </c>
      <c r="X1171" s="221">
        <v>-0.62529999999999997</v>
      </c>
      <c r="Y1171" s="221" t="s">
        <v>632</v>
      </c>
      <c r="Z1171" s="221" t="s">
        <v>626</v>
      </c>
    </row>
    <row r="1172" spans="1:26" x14ac:dyDescent="0.25">
      <c r="A1172" s="221" t="s">
        <v>1451</v>
      </c>
      <c r="B1172" s="221" t="s">
        <v>905</v>
      </c>
      <c r="C1172" s="221">
        <v>1040.8910000000001</v>
      </c>
      <c r="D1172" s="221">
        <v>1.1675</v>
      </c>
      <c r="E1172" s="221" t="s">
        <v>620</v>
      </c>
      <c r="F1172" s="221">
        <v>-7.7299999999999994E-2</v>
      </c>
      <c r="G1172" s="221">
        <v>-11.6013</v>
      </c>
      <c r="H1172" s="221">
        <v>-11.123100000000001</v>
      </c>
      <c r="I1172" s="221">
        <v>-19.761900000000001</v>
      </c>
      <c r="J1172" s="221">
        <v>-15.0832</v>
      </c>
      <c r="K1172" s="290">
        <v>24100000000</v>
      </c>
      <c r="L1172" s="221" t="s">
        <v>621</v>
      </c>
      <c r="M1172" s="221">
        <v>0</v>
      </c>
      <c r="N1172" s="221">
        <v>0</v>
      </c>
      <c r="O1172" s="221" t="s">
        <v>624</v>
      </c>
      <c r="P1172" s="221" t="s">
        <v>627</v>
      </c>
      <c r="Q1172" s="221" t="s">
        <v>653</v>
      </c>
      <c r="R1172" s="221" t="s">
        <v>1667</v>
      </c>
      <c r="S1172" s="221" t="s">
        <v>1672</v>
      </c>
      <c r="T1172" s="221">
        <v>-7.7299999999999994E-2</v>
      </c>
      <c r="U1172" s="221">
        <v>23096593</v>
      </c>
      <c r="V1172" s="290">
        <v>2040000000000</v>
      </c>
      <c r="W1172" s="221">
        <v>0</v>
      </c>
      <c r="X1172" s="221">
        <v>0.69</v>
      </c>
      <c r="Y1172" s="221" t="s">
        <v>626</v>
      </c>
      <c r="Z1172" s="221" t="s">
        <v>626</v>
      </c>
    </row>
    <row r="1173" spans="1:26" x14ac:dyDescent="0.25">
      <c r="A1173" s="221" t="s">
        <v>1598</v>
      </c>
      <c r="B1173" s="221" t="s">
        <v>905</v>
      </c>
      <c r="C1173" s="221">
        <v>667.29690000000005</v>
      </c>
      <c r="D1173" s="221">
        <v>1.06</v>
      </c>
      <c r="E1173" s="221" t="s">
        <v>620</v>
      </c>
      <c r="F1173" s="221">
        <v>-0.40260000000000001</v>
      </c>
      <c r="G1173" s="221">
        <v>-9.1127000000000002</v>
      </c>
      <c r="H1173" s="221">
        <v>-36.069200000000002</v>
      </c>
      <c r="I1173" s="221">
        <v>-38.299300000000002</v>
      </c>
      <c r="J1173" s="221">
        <v>-35.885100000000001</v>
      </c>
      <c r="K1173" s="290">
        <v>23900000000</v>
      </c>
      <c r="L1173" s="221" t="s">
        <v>621</v>
      </c>
      <c r="M1173" s="221">
        <v>0</v>
      </c>
      <c r="N1173" s="221">
        <v>0</v>
      </c>
      <c r="O1173" s="221" t="s">
        <v>624</v>
      </c>
      <c r="P1173" s="221" t="s">
        <v>634</v>
      </c>
      <c r="Q1173" s="221" t="s">
        <v>664</v>
      </c>
      <c r="R1173" s="221" t="s">
        <v>1667</v>
      </c>
      <c r="S1173" s="221" t="s">
        <v>1692</v>
      </c>
      <c r="T1173" s="221">
        <v>-0.40260000000000001</v>
      </c>
      <c r="U1173" s="221">
        <v>35661275</v>
      </c>
      <c r="V1173" s="290">
        <v>2040000000000</v>
      </c>
      <c r="W1173" s="221">
        <v>0</v>
      </c>
      <c r="X1173" s="221">
        <v>-0.83760000000000001</v>
      </c>
      <c r="Y1173" s="221" t="s">
        <v>626</v>
      </c>
      <c r="Z1173" s="221" t="s">
        <v>626</v>
      </c>
    </row>
    <row r="1174" spans="1:26" x14ac:dyDescent="0.25">
      <c r="A1174" s="221" t="s">
        <v>1078</v>
      </c>
      <c r="B1174" s="221" t="s">
        <v>905</v>
      </c>
      <c r="C1174" s="221">
        <v>1289.239</v>
      </c>
      <c r="D1174" s="221">
        <v>8.8300000000000003E-2</v>
      </c>
      <c r="E1174" s="221" t="s">
        <v>620</v>
      </c>
      <c r="F1174" s="221">
        <v>0.2417</v>
      </c>
      <c r="G1174" s="221">
        <v>4.8811999999999998</v>
      </c>
      <c r="H1174" s="221">
        <v>2.6469999999999998</v>
      </c>
      <c r="I1174" s="221">
        <v>4.8452999999999999</v>
      </c>
      <c r="J1174" s="221">
        <v>7.5937999999999999</v>
      </c>
      <c r="K1174" s="290">
        <v>11600000000</v>
      </c>
      <c r="L1174" s="221" t="s">
        <v>621</v>
      </c>
      <c r="M1174" s="221">
        <v>13.853199999999999</v>
      </c>
      <c r="N1174" s="221">
        <v>0</v>
      </c>
      <c r="O1174" s="221" t="s">
        <v>624</v>
      </c>
      <c r="P1174" s="221" t="s">
        <v>635</v>
      </c>
      <c r="Q1174" s="221" t="s">
        <v>635</v>
      </c>
      <c r="R1174" s="221" t="s">
        <v>1662</v>
      </c>
      <c r="S1174" s="221" t="s">
        <v>1699</v>
      </c>
      <c r="T1174" s="221">
        <v>0.2417</v>
      </c>
      <c r="U1174" s="221">
        <v>9016889</v>
      </c>
      <c r="V1174" s="290">
        <v>2040000000000</v>
      </c>
      <c r="W1174" s="221">
        <v>0</v>
      </c>
      <c r="X1174" s="221">
        <v>-0.69089999999999996</v>
      </c>
      <c r="Y1174" s="221" t="s">
        <v>635</v>
      </c>
      <c r="Z1174" s="221" t="s">
        <v>626</v>
      </c>
    </row>
    <row r="1175" spans="1:26" x14ac:dyDescent="0.25">
      <c r="A1175" s="221" t="s">
        <v>911</v>
      </c>
      <c r="B1175" s="221" t="s">
        <v>905</v>
      </c>
      <c r="C1175" s="221">
        <v>1296.7750000000001</v>
      </c>
      <c r="D1175" s="221">
        <v>2.6200000000000001E-2</v>
      </c>
      <c r="E1175" s="221" t="s">
        <v>620</v>
      </c>
      <c r="F1175" s="221">
        <v>0.54379999999999995</v>
      </c>
      <c r="G1175" s="221">
        <v>1.867</v>
      </c>
      <c r="H1175" s="221">
        <v>2.8969999999999998</v>
      </c>
      <c r="I1175" s="221">
        <v>3.7302</v>
      </c>
      <c r="J1175" s="221">
        <v>6.2565999999999997</v>
      </c>
      <c r="K1175" s="290">
        <v>47200000000</v>
      </c>
      <c r="L1175" s="221" t="s">
        <v>621</v>
      </c>
      <c r="M1175" s="221">
        <v>5.6214000000000004</v>
      </c>
      <c r="N1175" s="221">
        <v>6.5407999999999999</v>
      </c>
      <c r="O1175" s="221" t="s">
        <v>624</v>
      </c>
      <c r="P1175" s="221" t="s">
        <v>627</v>
      </c>
      <c r="Q1175" s="221" t="s">
        <v>630</v>
      </c>
      <c r="R1175" s="221" t="s">
        <v>1662</v>
      </c>
      <c r="S1175" s="221" t="s">
        <v>1671</v>
      </c>
      <c r="T1175" s="221">
        <v>0.54379999999999995</v>
      </c>
      <c r="U1175" s="221">
        <v>36615808</v>
      </c>
      <c r="V1175" s="290">
        <v>2040000000000</v>
      </c>
      <c r="W1175" s="221">
        <v>0</v>
      </c>
      <c r="X1175" s="221">
        <v>-1.06E-2</v>
      </c>
      <c r="Y1175" s="221" t="s">
        <v>622</v>
      </c>
      <c r="Z1175" s="221" t="s">
        <v>622</v>
      </c>
    </row>
    <row r="1176" spans="1:26" x14ac:dyDescent="0.25">
      <c r="A1176" s="221" t="s">
        <v>1810</v>
      </c>
      <c r="B1176" s="221" t="s">
        <v>905</v>
      </c>
      <c r="C1176" s="221">
        <v>3542.3330000000001</v>
      </c>
      <c r="D1176" s="221">
        <v>2.24E-2</v>
      </c>
      <c r="E1176" s="221" t="s">
        <v>620</v>
      </c>
      <c r="F1176" s="221">
        <v>0.223</v>
      </c>
      <c r="G1176" s="221">
        <v>0.61350000000000005</v>
      </c>
      <c r="H1176" s="221">
        <v>-1.3654999999999999</v>
      </c>
      <c r="I1176" s="221">
        <v>-0.56640000000000001</v>
      </c>
      <c r="J1176" s="221">
        <v>1.3126</v>
      </c>
      <c r="K1176" s="290">
        <v>2710000000</v>
      </c>
      <c r="L1176" s="221" t="s">
        <v>621</v>
      </c>
      <c r="M1176" s="221">
        <v>0</v>
      </c>
      <c r="N1176" s="221">
        <v>0</v>
      </c>
      <c r="O1176" s="221" t="s">
        <v>624</v>
      </c>
      <c r="P1176" s="221" t="s">
        <v>2012</v>
      </c>
      <c r="Q1176" s="221" t="s">
        <v>2012</v>
      </c>
      <c r="R1176" s="221" t="s">
        <v>1668</v>
      </c>
      <c r="S1176" s="221" t="s">
        <v>1692</v>
      </c>
      <c r="T1176" s="221">
        <v>0.223</v>
      </c>
      <c r="U1176" s="221">
        <v>765915.6</v>
      </c>
      <c r="V1176" s="290">
        <v>2040000000000</v>
      </c>
      <c r="W1176" s="221">
        <v>0</v>
      </c>
      <c r="X1176" s="221">
        <v>4.3099999999999999E-2</v>
      </c>
      <c r="Y1176" s="221" t="s">
        <v>626</v>
      </c>
      <c r="Z1176" s="221" t="s">
        <v>626</v>
      </c>
    </row>
    <row r="1177" spans="1:26" x14ac:dyDescent="0.25">
      <c r="A1177" s="221" t="s">
        <v>1372</v>
      </c>
      <c r="B1177" s="221" t="s">
        <v>905</v>
      </c>
      <c r="C1177" s="221">
        <v>913.02840000000003</v>
      </c>
      <c r="D1177" s="221">
        <v>0.30640000000000001</v>
      </c>
      <c r="E1177" s="221" t="s">
        <v>620</v>
      </c>
      <c r="F1177" s="221">
        <v>-4.3571</v>
      </c>
      <c r="G1177" s="221">
        <v>-15.9269</v>
      </c>
      <c r="H1177" s="221">
        <v>-12.3347</v>
      </c>
      <c r="I1177" s="221">
        <v>-22.9269</v>
      </c>
      <c r="J1177" s="221">
        <v>-12.4688</v>
      </c>
      <c r="K1177" s="290">
        <v>59600000000</v>
      </c>
      <c r="L1177" s="221" t="s">
        <v>621</v>
      </c>
      <c r="M1177" s="221">
        <v>-2.0912999999999999</v>
      </c>
      <c r="N1177" s="221">
        <v>-6.2160000000000002</v>
      </c>
      <c r="O1177" s="221" t="s">
        <v>618</v>
      </c>
      <c r="P1177" s="221" t="s">
        <v>627</v>
      </c>
      <c r="Q1177" s="221" t="s">
        <v>651</v>
      </c>
      <c r="R1177" s="221" t="s">
        <v>1667</v>
      </c>
      <c r="S1177" s="221" t="s">
        <v>1673</v>
      </c>
      <c r="T1177" s="221">
        <v>-4.3571</v>
      </c>
      <c r="U1177" s="221">
        <v>62404849</v>
      </c>
      <c r="V1177" s="290">
        <v>2040000000000</v>
      </c>
      <c r="W1177" s="221">
        <v>0</v>
      </c>
      <c r="X1177" s="221">
        <v>-1.2656000000000001</v>
      </c>
      <c r="Y1177" s="221" t="s">
        <v>651</v>
      </c>
      <c r="Z1177" s="221" t="s">
        <v>630</v>
      </c>
    </row>
    <row r="1178" spans="1:26" x14ac:dyDescent="0.25">
      <c r="A1178" s="221" t="s">
        <v>1232</v>
      </c>
      <c r="B1178" s="221" t="s">
        <v>905</v>
      </c>
      <c r="C1178" s="221">
        <v>4312.9430000000002</v>
      </c>
      <c r="D1178" s="221">
        <v>0.45450000000000002</v>
      </c>
      <c r="E1178" s="221" t="s">
        <v>620</v>
      </c>
      <c r="F1178" s="221">
        <v>-3.4159000000000002</v>
      </c>
      <c r="G1178" s="221">
        <v>-13.832100000000001</v>
      </c>
      <c r="H1178" s="221">
        <v>-14.327999999999999</v>
      </c>
      <c r="I1178" s="221">
        <v>-22.3369</v>
      </c>
      <c r="J1178" s="221">
        <v>-14.842499999999999</v>
      </c>
      <c r="K1178" s="290">
        <v>107000000000</v>
      </c>
      <c r="L1178" s="221" t="s">
        <v>621</v>
      </c>
      <c r="M1178" s="221">
        <v>296.47340000000003</v>
      </c>
      <c r="N1178" s="221">
        <v>0</v>
      </c>
      <c r="O1178" s="221" t="s">
        <v>618</v>
      </c>
      <c r="P1178" s="221" t="s">
        <v>627</v>
      </c>
      <c r="Q1178" s="221" t="s">
        <v>637</v>
      </c>
      <c r="R1178" s="221" t="s">
        <v>1667</v>
      </c>
      <c r="S1178" s="221" t="s">
        <v>1692</v>
      </c>
      <c r="T1178" s="221">
        <v>-3.4159000000000002</v>
      </c>
      <c r="U1178" s="221">
        <v>23900573</v>
      </c>
      <c r="V1178" s="290">
        <v>2040000000000</v>
      </c>
      <c r="W1178" s="221">
        <v>0</v>
      </c>
      <c r="X1178" s="221">
        <v>-1.0305</v>
      </c>
      <c r="Y1178" s="221" t="s">
        <v>627</v>
      </c>
      <c r="Z1178" s="221" t="s">
        <v>626</v>
      </c>
    </row>
    <row r="1179" spans="1:26" x14ac:dyDescent="0.25">
      <c r="A1179" s="221" t="s">
        <v>1811</v>
      </c>
      <c r="B1179" s="221" t="s">
        <v>905</v>
      </c>
      <c r="C1179" s="221">
        <v>861.24559999999997</v>
      </c>
      <c r="D1179" s="221">
        <v>0.47249999999999998</v>
      </c>
      <c r="E1179" s="221" t="s">
        <v>620</v>
      </c>
      <c r="F1179" s="221">
        <v>-4.6848000000000001</v>
      </c>
      <c r="G1179" s="221">
        <v>-18.531600000000001</v>
      </c>
      <c r="H1179" s="221">
        <v>-18.9131</v>
      </c>
      <c r="I1179" s="221">
        <v>-26.419899999999998</v>
      </c>
      <c r="J1179" s="221">
        <v>-19.632000000000001</v>
      </c>
      <c r="K1179" s="290">
        <v>57300000000</v>
      </c>
      <c r="L1179" s="221" t="s">
        <v>621</v>
      </c>
      <c r="M1179" s="221">
        <v>0</v>
      </c>
      <c r="N1179" s="221">
        <v>0</v>
      </c>
      <c r="O1179" s="221" t="s">
        <v>618</v>
      </c>
      <c r="P1179" s="221" t="s">
        <v>630</v>
      </c>
      <c r="Q1179" s="221" t="s">
        <v>638</v>
      </c>
      <c r="R1179" s="221" t="s">
        <v>1667</v>
      </c>
      <c r="S1179" s="221" t="s">
        <v>1692</v>
      </c>
      <c r="T1179" s="221">
        <v>-4.6848000000000001</v>
      </c>
      <c r="U1179" s="221">
        <v>63372619</v>
      </c>
      <c r="V1179" s="290">
        <v>2040000000000</v>
      </c>
      <c r="W1179" s="221">
        <v>0</v>
      </c>
      <c r="X1179" s="221">
        <v>-1.2082999999999999</v>
      </c>
      <c r="Y1179" s="221" t="s">
        <v>626</v>
      </c>
      <c r="Z1179" s="221" t="s">
        <v>626</v>
      </c>
    </row>
    <row r="1180" spans="1:26" x14ac:dyDescent="0.25">
      <c r="A1180" s="221" t="s">
        <v>1618</v>
      </c>
      <c r="B1180" s="221" t="s">
        <v>1619</v>
      </c>
      <c r="C1180" s="221">
        <v>1121.644</v>
      </c>
      <c r="D1180" s="221">
        <v>3.7499999999999999E-2</v>
      </c>
      <c r="E1180" s="221" t="s">
        <v>620</v>
      </c>
      <c r="F1180" s="221">
        <v>0.38429999999999997</v>
      </c>
      <c r="G1180" s="221">
        <v>1.0479000000000001</v>
      </c>
      <c r="H1180" s="221">
        <v>1.9184000000000001</v>
      </c>
      <c r="I1180" s="221">
        <v>2.6162999999999998</v>
      </c>
      <c r="J1180" s="221">
        <v>4.3341000000000003</v>
      </c>
      <c r="K1180" s="290">
        <v>4800000000</v>
      </c>
      <c r="L1180" s="221" t="s">
        <v>621</v>
      </c>
      <c r="M1180" s="221">
        <v>0</v>
      </c>
      <c r="N1180" s="221">
        <v>0</v>
      </c>
      <c r="O1180" s="221" t="s">
        <v>618</v>
      </c>
      <c r="P1180" s="221" t="s">
        <v>2012</v>
      </c>
      <c r="Q1180" s="221" t="s">
        <v>2012</v>
      </c>
      <c r="R1180" s="221" t="s">
        <v>1668</v>
      </c>
      <c r="S1180" s="221" t="s">
        <v>1671</v>
      </c>
      <c r="T1180" s="221">
        <v>0.38429999999999997</v>
      </c>
      <c r="U1180" s="221">
        <v>4292014</v>
      </c>
      <c r="V1180" s="290">
        <v>4800000000</v>
      </c>
      <c r="W1180" s="221">
        <v>0</v>
      </c>
      <c r="X1180" s="221">
        <v>8.6599999999999996E-2</v>
      </c>
      <c r="Y1180" s="221" t="s">
        <v>626</v>
      </c>
      <c r="Z1180" s="221" t="s">
        <v>626</v>
      </c>
    </row>
    <row r="1181" spans="1:26" x14ac:dyDescent="0.25">
      <c r="A1181" s="221" t="s">
        <v>2027</v>
      </c>
      <c r="B1181" s="221" t="s">
        <v>2126</v>
      </c>
      <c r="C1181" s="221">
        <v>293.46499999999997</v>
      </c>
      <c r="D1181" s="221">
        <v>-2.0402</v>
      </c>
      <c r="E1181" s="221" t="s">
        <v>620</v>
      </c>
      <c r="F1181" s="221">
        <v>2.7538999999999998</v>
      </c>
      <c r="G1181" s="221">
        <v>22.1478</v>
      </c>
      <c r="H1181" s="221">
        <v>22.1066</v>
      </c>
      <c r="I1181" s="221">
        <v>0.98519999999999996</v>
      </c>
      <c r="J1181" s="221">
        <v>-34.401600000000002</v>
      </c>
      <c r="K1181" s="290">
        <v>491000000000</v>
      </c>
      <c r="L1181" s="221" t="s">
        <v>621</v>
      </c>
      <c r="M1181" s="221">
        <v>-68.848200000000006</v>
      </c>
      <c r="N1181" s="221">
        <v>0</v>
      </c>
      <c r="O1181" s="221" t="s">
        <v>624</v>
      </c>
      <c r="P1181" s="221" t="s">
        <v>637</v>
      </c>
      <c r="Q1181" s="221" t="s">
        <v>622</v>
      </c>
      <c r="R1181" s="221" t="s">
        <v>1667</v>
      </c>
      <c r="S1181" s="221" t="s">
        <v>2094</v>
      </c>
      <c r="T1181" s="221">
        <v>2.7538999999999998</v>
      </c>
      <c r="U1181" s="290">
        <v>1720000000</v>
      </c>
      <c r="V1181" s="290">
        <v>949000000000</v>
      </c>
      <c r="W1181" s="221">
        <v>0</v>
      </c>
      <c r="X1181" s="221">
        <v>-2.2528999999999999</v>
      </c>
      <c r="Y1181" s="221" t="s">
        <v>664</v>
      </c>
      <c r="Z1181" s="221" t="s">
        <v>626</v>
      </c>
    </row>
    <row r="1182" spans="1:26" x14ac:dyDescent="0.25">
      <c r="A1182" s="221" t="s">
        <v>2028</v>
      </c>
      <c r="B1182" s="221" t="s">
        <v>2126</v>
      </c>
      <c r="C1182" s="221">
        <v>256.81400000000002</v>
      </c>
      <c r="D1182" s="221">
        <v>-1.4498</v>
      </c>
      <c r="E1182" s="221" t="s">
        <v>620</v>
      </c>
      <c r="F1182" s="221">
        <v>1.9006000000000001</v>
      </c>
      <c r="G1182" s="221">
        <v>14.579499999999999</v>
      </c>
      <c r="H1182" s="221">
        <v>11.5002</v>
      </c>
      <c r="I1182" s="221">
        <v>-8.6562000000000001</v>
      </c>
      <c r="J1182" s="221">
        <v>-36.719000000000001</v>
      </c>
      <c r="K1182" s="290">
        <v>137000000000</v>
      </c>
      <c r="L1182" s="221" t="s">
        <v>621</v>
      </c>
      <c r="M1182" s="221">
        <v>-72.239500000000007</v>
      </c>
      <c r="N1182" s="221">
        <v>0</v>
      </c>
      <c r="O1182" s="221" t="s">
        <v>618</v>
      </c>
      <c r="P1182" s="221" t="s">
        <v>638</v>
      </c>
      <c r="Q1182" s="221" t="s">
        <v>622</v>
      </c>
      <c r="R1182" s="221" t="s">
        <v>1667</v>
      </c>
      <c r="S1182" s="221" t="s">
        <v>2094</v>
      </c>
      <c r="T1182" s="221">
        <v>1.9006000000000001</v>
      </c>
      <c r="U1182" s="290">
        <v>543000000</v>
      </c>
      <c r="V1182" s="290">
        <v>949000000000</v>
      </c>
      <c r="W1182" s="221">
        <v>0</v>
      </c>
      <c r="X1182" s="221">
        <v>0.39800000000000002</v>
      </c>
      <c r="Y1182" s="221" t="s">
        <v>634</v>
      </c>
      <c r="Z1182" s="221" t="s">
        <v>626</v>
      </c>
    </row>
    <row r="1183" spans="1:26" x14ac:dyDescent="0.25">
      <c r="A1183" s="221" t="s">
        <v>2002</v>
      </c>
      <c r="B1183" s="221" t="s">
        <v>2126</v>
      </c>
      <c r="C1183" s="221">
        <v>352.66199999999998</v>
      </c>
      <c r="D1183" s="221">
        <v>-0.82979999999999998</v>
      </c>
      <c r="E1183" s="221" t="s">
        <v>620</v>
      </c>
      <c r="F1183" s="221">
        <v>-1.7663</v>
      </c>
      <c r="G1183" s="221">
        <v>9.0839999999999996</v>
      </c>
      <c r="H1183" s="221">
        <v>7.7073999999999998</v>
      </c>
      <c r="I1183" s="221">
        <v>-12.6854</v>
      </c>
      <c r="J1183" s="221">
        <v>-44.930100000000003</v>
      </c>
      <c r="K1183" s="290">
        <v>32200000000</v>
      </c>
      <c r="L1183" s="221" t="s">
        <v>621</v>
      </c>
      <c r="M1183" s="221">
        <v>0</v>
      </c>
      <c r="N1183" s="221">
        <v>0</v>
      </c>
      <c r="O1183" s="221" t="s">
        <v>624</v>
      </c>
      <c r="P1183" s="221" t="s">
        <v>651</v>
      </c>
      <c r="Q1183" s="221" t="s">
        <v>634</v>
      </c>
      <c r="R1183" s="221" t="s">
        <v>1667</v>
      </c>
      <c r="S1183" s="221" t="s">
        <v>2094</v>
      </c>
      <c r="T1183" s="221">
        <v>-1.7663</v>
      </c>
      <c r="U1183" s="221">
        <v>89680571</v>
      </c>
      <c r="V1183" s="290">
        <v>949000000000</v>
      </c>
      <c r="W1183" s="221">
        <v>0</v>
      </c>
      <c r="X1183" s="221">
        <v>-0.78879999999999995</v>
      </c>
      <c r="Y1183" s="221" t="s">
        <v>626</v>
      </c>
      <c r="Z1183" s="221" t="s">
        <v>626</v>
      </c>
    </row>
    <row r="1184" spans="1:26" x14ac:dyDescent="0.25">
      <c r="A1184" s="221" t="s">
        <v>2208</v>
      </c>
      <c r="B1184" s="221" t="s">
        <v>2126</v>
      </c>
      <c r="C1184" s="221">
        <v>585.24</v>
      </c>
      <c r="D1184" s="221">
        <v>-0.15659999999999999</v>
      </c>
      <c r="E1184" s="221" t="s">
        <v>620</v>
      </c>
      <c r="F1184" s="221">
        <v>-1.5448999999999999</v>
      </c>
      <c r="G1184" s="221">
        <v>3.1204999999999998</v>
      </c>
      <c r="H1184" s="221">
        <v>-0.45419999999999999</v>
      </c>
      <c r="I1184" s="221">
        <v>-14.3803</v>
      </c>
      <c r="J1184" s="221">
        <v>0</v>
      </c>
      <c r="K1184" s="290">
        <v>69500000000</v>
      </c>
      <c r="L1184" s="221" t="s">
        <v>621</v>
      </c>
      <c r="M1184" s="221">
        <v>0</v>
      </c>
      <c r="N1184" s="221">
        <v>0</v>
      </c>
      <c r="O1184" s="221" t="s">
        <v>624</v>
      </c>
      <c r="P1184" s="221" t="s">
        <v>632</v>
      </c>
      <c r="Q1184" s="221" t="s">
        <v>626</v>
      </c>
      <c r="R1184" s="221" t="s">
        <v>1667</v>
      </c>
      <c r="S1184" s="221" t="s">
        <v>2094</v>
      </c>
      <c r="T1184" s="221">
        <v>-1.5448999999999999</v>
      </c>
      <c r="U1184" s="290">
        <v>117000000</v>
      </c>
      <c r="V1184" s="290">
        <v>949000000000</v>
      </c>
      <c r="W1184" s="221">
        <v>0</v>
      </c>
      <c r="X1184" s="221">
        <v>-0.90129999999999999</v>
      </c>
      <c r="Y1184" s="221" t="s">
        <v>626</v>
      </c>
      <c r="Z1184" s="221" t="s">
        <v>626</v>
      </c>
    </row>
    <row r="1185" spans="1:26" x14ac:dyDescent="0.25">
      <c r="A1185" s="221" t="s">
        <v>2003</v>
      </c>
      <c r="B1185" s="221" t="s">
        <v>2126</v>
      </c>
      <c r="C1185" s="221">
        <v>398.44099999999997</v>
      </c>
      <c r="D1185" s="221">
        <v>-0.89910000000000001</v>
      </c>
      <c r="E1185" s="221" t="s">
        <v>620</v>
      </c>
      <c r="F1185" s="221">
        <v>-0.4047</v>
      </c>
      <c r="G1185" s="221">
        <v>5.1420000000000003</v>
      </c>
      <c r="H1185" s="221">
        <v>6.4345999999999997</v>
      </c>
      <c r="I1185" s="221">
        <v>-17.375</v>
      </c>
      <c r="J1185" s="221">
        <v>-54.711100000000002</v>
      </c>
      <c r="K1185" s="290">
        <v>219000000000</v>
      </c>
      <c r="L1185" s="221" t="s">
        <v>621</v>
      </c>
      <c r="M1185" s="221">
        <v>0</v>
      </c>
      <c r="N1185" s="221">
        <v>0</v>
      </c>
      <c r="O1185" s="221" t="s">
        <v>618</v>
      </c>
      <c r="P1185" s="221" t="s">
        <v>653</v>
      </c>
      <c r="Q1185" s="221" t="s">
        <v>622</v>
      </c>
      <c r="R1185" s="221" t="s">
        <v>1667</v>
      </c>
      <c r="S1185" s="221" t="s">
        <v>2094</v>
      </c>
      <c r="T1185" s="221">
        <v>-0.4047</v>
      </c>
      <c r="U1185" s="290">
        <v>548000000</v>
      </c>
      <c r="V1185" s="290">
        <v>949000000000</v>
      </c>
      <c r="W1185" s="221">
        <v>0</v>
      </c>
      <c r="X1185" s="221">
        <v>-0.6552</v>
      </c>
      <c r="Y1185" s="221" t="s">
        <v>626</v>
      </c>
      <c r="Z1185" s="221" t="s">
        <v>626</v>
      </c>
    </row>
    <row r="1186" spans="1:26" x14ac:dyDescent="0.25">
      <c r="A1186" s="221" t="s">
        <v>1970</v>
      </c>
      <c r="B1186" s="221" t="s">
        <v>222</v>
      </c>
      <c r="C1186" s="221">
        <v>1044.8520000000001</v>
      </c>
      <c r="D1186" s="221">
        <v>0</v>
      </c>
      <c r="E1186" s="221" t="s">
        <v>620</v>
      </c>
      <c r="F1186" s="221">
        <v>0.41</v>
      </c>
      <c r="G1186" s="221">
        <v>0</v>
      </c>
      <c r="H1186" s="221">
        <v>0</v>
      </c>
      <c r="I1186" s="221">
        <v>0</v>
      </c>
      <c r="J1186" s="221">
        <v>9.86</v>
      </c>
      <c r="K1186" s="290">
        <v>45300000000</v>
      </c>
      <c r="L1186" s="221" t="s">
        <v>621</v>
      </c>
      <c r="M1186" s="221">
        <v>0</v>
      </c>
      <c r="N1186" s="221">
        <v>0</v>
      </c>
      <c r="O1186" s="221" t="s">
        <v>624</v>
      </c>
      <c r="P1186" s="221" t="s">
        <v>626</v>
      </c>
      <c r="Q1186" s="221" t="s">
        <v>626</v>
      </c>
      <c r="R1186" s="221" t="s">
        <v>1669</v>
      </c>
      <c r="S1186" s="221" t="s">
        <v>1672</v>
      </c>
      <c r="T1186" s="221">
        <v>0</v>
      </c>
      <c r="U1186" s="221">
        <v>43560000</v>
      </c>
      <c r="V1186" s="290">
        <v>11000000000000</v>
      </c>
      <c r="W1186" s="221">
        <v>8045169</v>
      </c>
      <c r="X1186" s="221">
        <v>0</v>
      </c>
      <c r="Y1186" s="221" t="s">
        <v>626</v>
      </c>
      <c r="Z1186" s="221" t="s">
        <v>626</v>
      </c>
    </row>
    <row r="1187" spans="1:26" x14ac:dyDescent="0.25">
      <c r="A1187" s="221" t="s">
        <v>2241</v>
      </c>
      <c r="B1187" s="221" t="s">
        <v>222</v>
      </c>
      <c r="C1187" s="221">
        <v>1051.1959999999999</v>
      </c>
      <c r="D1187" s="221">
        <v>0</v>
      </c>
      <c r="E1187" s="221" t="s">
        <v>620</v>
      </c>
      <c r="F1187" s="221">
        <v>0.52</v>
      </c>
      <c r="G1187" s="221">
        <v>0</v>
      </c>
      <c r="H1187" s="221">
        <v>0</v>
      </c>
      <c r="I1187" s="221">
        <v>0</v>
      </c>
      <c r="J1187" s="221">
        <v>0</v>
      </c>
      <c r="K1187" s="290">
        <v>42100000000</v>
      </c>
      <c r="L1187" s="221" t="s">
        <v>621</v>
      </c>
      <c r="M1187" s="221">
        <v>0</v>
      </c>
      <c r="N1187" s="221">
        <v>0</v>
      </c>
      <c r="O1187" s="221" t="s">
        <v>624</v>
      </c>
      <c r="P1187" s="221" t="s">
        <v>626</v>
      </c>
      <c r="Q1187" s="221" t="s">
        <v>626</v>
      </c>
      <c r="R1187" s="221" t="s">
        <v>1669</v>
      </c>
      <c r="S1187" s="221" t="s">
        <v>1672</v>
      </c>
      <c r="T1187" s="221">
        <v>0</v>
      </c>
      <c r="U1187" s="221">
        <v>40250000</v>
      </c>
      <c r="V1187" s="290">
        <v>11000000000000</v>
      </c>
      <c r="W1187" s="221">
        <v>8045169</v>
      </c>
      <c r="X1187" s="221">
        <v>0</v>
      </c>
      <c r="Y1187" s="221" t="s">
        <v>626</v>
      </c>
      <c r="Z1187" s="221" t="s">
        <v>626</v>
      </c>
    </row>
    <row r="1188" spans="1:26" x14ac:dyDescent="0.25">
      <c r="A1188" s="221" t="s">
        <v>2583</v>
      </c>
      <c r="B1188" s="221" t="s">
        <v>222</v>
      </c>
      <c r="C1188" s="221">
        <v>1029.2570000000001</v>
      </c>
      <c r="D1188" s="221">
        <v>0</v>
      </c>
      <c r="E1188" s="221" t="s">
        <v>620</v>
      </c>
      <c r="F1188" s="221">
        <v>1.1299999999999999</v>
      </c>
      <c r="G1188" s="221">
        <v>0</v>
      </c>
      <c r="H1188" s="221">
        <v>0</v>
      </c>
      <c r="I1188" s="221">
        <v>0</v>
      </c>
      <c r="J1188" s="221">
        <v>0</v>
      </c>
      <c r="K1188" s="290">
        <v>20500000000</v>
      </c>
      <c r="L1188" s="221" t="s">
        <v>621</v>
      </c>
      <c r="M1188" s="221">
        <v>0</v>
      </c>
      <c r="N1188" s="221">
        <v>0</v>
      </c>
      <c r="O1188" s="221" t="s">
        <v>624</v>
      </c>
      <c r="P1188" s="221" t="s">
        <v>626</v>
      </c>
      <c r="Q1188" s="221" t="s">
        <v>626</v>
      </c>
      <c r="R1188" s="221" t="s">
        <v>1669</v>
      </c>
      <c r="S1188" s="221" t="s">
        <v>1672</v>
      </c>
      <c r="T1188" s="221">
        <v>0</v>
      </c>
      <c r="U1188" s="221">
        <v>20100000</v>
      </c>
      <c r="V1188" s="290">
        <v>11000000000000</v>
      </c>
      <c r="W1188" s="221">
        <v>8045169</v>
      </c>
      <c r="X1188" s="221">
        <v>0</v>
      </c>
      <c r="Y1188" s="221" t="s">
        <v>626</v>
      </c>
      <c r="Z1188" s="221" t="s">
        <v>626</v>
      </c>
    </row>
    <row r="1189" spans="1:26" x14ac:dyDescent="0.25">
      <c r="A1189" s="221" t="s">
        <v>2584</v>
      </c>
      <c r="B1189" s="221" t="s">
        <v>222</v>
      </c>
      <c r="C1189" s="221">
        <v>1022.121</v>
      </c>
      <c r="D1189" s="221">
        <v>0</v>
      </c>
      <c r="E1189" s="221" t="s">
        <v>620</v>
      </c>
      <c r="F1189" s="221">
        <v>1.8</v>
      </c>
      <c r="G1189" s="221">
        <v>0</v>
      </c>
      <c r="H1189" s="221">
        <v>0</v>
      </c>
      <c r="I1189" s="221">
        <v>0</v>
      </c>
      <c r="J1189" s="221">
        <v>0</v>
      </c>
      <c r="K1189" s="290">
        <v>14500000000</v>
      </c>
      <c r="L1189" s="221" t="s">
        <v>621</v>
      </c>
      <c r="M1189" s="221">
        <v>0</v>
      </c>
      <c r="N1189" s="221">
        <v>0</v>
      </c>
      <c r="O1189" s="221" t="s">
        <v>624</v>
      </c>
      <c r="P1189" s="221" t="s">
        <v>626</v>
      </c>
      <c r="Q1189" s="221" t="s">
        <v>626</v>
      </c>
      <c r="R1189" s="221" t="s">
        <v>1669</v>
      </c>
      <c r="S1189" s="221" t="s">
        <v>1672</v>
      </c>
      <c r="T1189" s="221">
        <v>0</v>
      </c>
      <c r="U1189" s="221">
        <v>14445000</v>
      </c>
      <c r="V1189" s="290">
        <v>11000000000000</v>
      </c>
      <c r="W1189" s="221">
        <v>8045169</v>
      </c>
      <c r="X1189" s="221">
        <v>0</v>
      </c>
      <c r="Y1189" s="221" t="s">
        <v>626</v>
      </c>
      <c r="Z1189" s="221" t="s">
        <v>626</v>
      </c>
    </row>
    <row r="1190" spans="1:26" x14ac:dyDescent="0.25">
      <c r="A1190" s="221" t="s">
        <v>2662</v>
      </c>
      <c r="B1190" s="221" t="s">
        <v>222</v>
      </c>
      <c r="C1190" s="221">
        <v>1000.28</v>
      </c>
      <c r="D1190" s="221">
        <v>0</v>
      </c>
      <c r="E1190" s="221" t="s">
        <v>620</v>
      </c>
      <c r="F1190" s="221">
        <v>0</v>
      </c>
      <c r="G1190" s="221">
        <v>0</v>
      </c>
      <c r="H1190" s="221">
        <v>0</v>
      </c>
      <c r="I1190" s="221">
        <v>0</v>
      </c>
      <c r="J1190" s="221">
        <v>0</v>
      </c>
      <c r="K1190" s="221">
        <v>0</v>
      </c>
      <c r="L1190" s="221" t="s">
        <v>621</v>
      </c>
      <c r="M1190" s="221">
        <v>0</v>
      </c>
      <c r="N1190" s="221">
        <v>0</v>
      </c>
      <c r="O1190" s="221" t="s">
        <v>624</v>
      </c>
      <c r="R1190" s="221" t="s">
        <v>1669</v>
      </c>
      <c r="S1190" s="221" t="s">
        <v>2092</v>
      </c>
      <c r="T1190" s="221">
        <v>0</v>
      </c>
      <c r="U1190" s="221">
        <v>0</v>
      </c>
      <c r="V1190" s="290">
        <v>11000000000000</v>
      </c>
      <c r="W1190" s="221">
        <v>8045169</v>
      </c>
      <c r="X1190" s="221">
        <v>0</v>
      </c>
    </row>
    <row r="1191" spans="1:26" x14ac:dyDescent="0.25">
      <c r="A1191" s="221" t="s">
        <v>1733</v>
      </c>
      <c r="B1191" s="221" t="s">
        <v>222</v>
      </c>
      <c r="C1191" s="221">
        <v>1010.407</v>
      </c>
      <c r="D1191" s="221">
        <v>0</v>
      </c>
      <c r="E1191" s="221" t="s">
        <v>620</v>
      </c>
      <c r="F1191" s="221">
        <v>0.7</v>
      </c>
      <c r="G1191" s="221">
        <v>0</v>
      </c>
      <c r="H1191" s="221">
        <v>0</v>
      </c>
      <c r="I1191" s="221">
        <v>0</v>
      </c>
      <c r="J1191" s="221">
        <v>8.36</v>
      </c>
      <c r="K1191" s="290">
        <v>90300000000</v>
      </c>
      <c r="L1191" s="221" t="s">
        <v>621</v>
      </c>
      <c r="M1191" s="221">
        <v>0</v>
      </c>
      <c r="N1191" s="221">
        <v>0</v>
      </c>
      <c r="O1191" s="221" t="s">
        <v>624</v>
      </c>
      <c r="P1191" s="221" t="s">
        <v>626</v>
      </c>
      <c r="Q1191" s="221" t="s">
        <v>626</v>
      </c>
      <c r="R1191" s="221" t="s">
        <v>1669</v>
      </c>
      <c r="S1191" s="221" t="s">
        <v>1672</v>
      </c>
      <c r="T1191" s="221">
        <v>0</v>
      </c>
      <c r="U1191" s="221">
        <v>89950000</v>
      </c>
      <c r="V1191" s="290">
        <v>11000000000000</v>
      </c>
      <c r="W1191" s="221">
        <v>8045169</v>
      </c>
      <c r="X1191" s="221">
        <v>0</v>
      </c>
      <c r="Y1191" s="221" t="s">
        <v>626</v>
      </c>
      <c r="Z1191" s="221" t="s">
        <v>626</v>
      </c>
    </row>
    <row r="1192" spans="1:26" x14ac:dyDescent="0.25">
      <c r="A1192" s="221" t="s">
        <v>1734</v>
      </c>
      <c r="B1192" s="221" t="s">
        <v>222</v>
      </c>
      <c r="C1192" s="221">
        <v>985.21550000000002</v>
      </c>
      <c r="D1192" s="221">
        <v>0</v>
      </c>
      <c r="E1192" s="221" t="s">
        <v>620</v>
      </c>
      <c r="F1192" s="221">
        <v>0.62</v>
      </c>
      <c r="G1192" s="221">
        <v>0</v>
      </c>
      <c r="H1192" s="221">
        <v>0</v>
      </c>
      <c r="I1192" s="221">
        <v>0</v>
      </c>
      <c r="J1192" s="221">
        <v>11.37</v>
      </c>
      <c r="K1192" s="290">
        <v>197000000000</v>
      </c>
      <c r="L1192" s="221" t="s">
        <v>621</v>
      </c>
      <c r="M1192" s="221">
        <v>0</v>
      </c>
      <c r="N1192" s="221">
        <v>0</v>
      </c>
      <c r="O1192" s="221" t="s">
        <v>624</v>
      </c>
      <c r="P1192" s="221" t="s">
        <v>626</v>
      </c>
      <c r="Q1192" s="221" t="s">
        <v>626</v>
      </c>
      <c r="R1192" s="221" t="s">
        <v>1669</v>
      </c>
      <c r="S1192" s="221" t="s">
        <v>1672</v>
      </c>
      <c r="T1192" s="221">
        <v>0</v>
      </c>
      <c r="U1192" s="290">
        <v>200000000</v>
      </c>
      <c r="V1192" s="290">
        <v>11000000000000</v>
      </c>
      <c r="W1192" s="221">
        <v>8045169</v>
      </c>
      <c r="X1192" s="221">
        <v>0</v>
      </c>
      <c r="Y1192" s="221" t="s">
        <v>626</v>
      </c>
      <c r="Z1192" s="221" t="s">
        <v>626</v>
      </c>
    </row>
    <row r="1193" spans="1:26" x14ac:dyDescent="0.25">
      <c r="A1193" s="221" t="s">
        <v>1868</v>
      </c>
      <c r="B1193" s="221" t="s">
        <v>222</v>
      </c>
      <c r="C1193" s="221">
        <v>1037.9680000000001</v>
      </c>
      <c r="D1193" s="221">
        <v>0</v>
      </c>
      <c r="E1193" s="221" t="s">
        <v>620</v>
      </c>
      <c r="F1193" s="221">
        <v>0.67</v>
      </c>
      <c r="G1193" s="221">
        <v>0</v>
      </c>
      <c r="H1193" s="221">
        <v>0</v>
      </c>
      <c r="I1193" s="221">
        <v>0</v>
      </c>
      <c r="J1193" s="221">
        <v>10.220000000000001</v>
      </c>
      <c r="K1193" s="290">
        <v>30100000000</v>
      </c>
      <c r="L1193" s="221" t="s">
        <v>621</v>
      </c>
      <c r="M1193" s="221">
        <v>0</v>
      </c>
      <c r="N1193" s="221">
        <v>0</v>
      </c>
      <c r="O1193" s="221" t="s">
        <v>624</v>
      </c>
      <c r="P1193" s="221" t="s">
        <v>626</v>
      </c>
      <c r="Q1193" s="221" t="s">
        <v>626</v>
      </c>
      <c r="R1193" s="221" t="s">
        <v>1669</v>
      </c>
      <c r="S1193" s="221" t="s">
        <v>1672</v>
      </c>
      <c r="T1193" s="221">
        <v>0</v>
      </c>
      <c r="U1193" s="221">
        <v>29201000</v>
      </c>
      <c r="V1193" s="290">
        <v>11000000000000</v>
      </c>
      <c r="W1193" s="221">
        <v>8045169</v>
      </c>
      <c r="X1193" s="221">
        <v>0</v>
      </c>
      <c r="Y1193" s="221" t="s">
        <v>626</v>
      </c>
      <c r="Z1193" s="221" t="s">
        <v>626</v>
      </c>
    </row>
    <row r="1194" spans="1:26" x14ac:dyDescent="0.25">
      <c r="A1194" s="221" t="s">
        <v>1869</v>
      </c>
      <c r="B1194" s="221" t="s">
        <v>222</v>
      </c>
      <c r="C1194" s="221">
        <v>1100.69</v>
      </c>
      <c r="D1194" s="221">
        <v>0</v>
      </c>
      <c r="E1194" s="221" t="s">
        <v>620</v>
      </c>
      <c r="F1194" s="221">
        <v>1.89</v>
      </c>
      <c r="G1194" s="221">
        <v>0</v>
      </c>
      <c r="H1194" s="221">
        <v>0</v>
      </c>
      <c r="I1194" s="221">
        <v>0</v>
      </c>
      <c r="J1194" s="221">
        <v>8.3000000000000007</v>
      </c>
      <c r="K1194" s="290">
        <v>243000000000</v>
      </c>
      <c r="L1194" s="221" t="s">
        <v>621</v>
      </c>
      <c r="M1194" s="221">
        <v>0</v>
      </c>
      <c r="N1194" s="221">
        <v>0</v>
      </c>
      <c r="O1194" s="221" t="s">
        <v>624</v>
      </c>
      <c r="P1194" s="221" t="s">
        <v>626</v>
      </c>
      <c r="Q1194" s="221" t="s">
        <v>626</v>
      </c>
      <c r="R1194" s="221" t="s">
        <v>1669</v>
      </c>
      <c r="S1194" s="221" t="s">
        <v>1671</v>
      </c>
      <c r="T1194" s="221">
        <v>0</v>
      </c>
      <c r="U1194" s="290">
        <v>225000000</v>
      </c>
      <c r="V1194" s="290">
        <v>11000000000000</v>
      </c>
      <c r="W1194" s="221">
        <v>8045169</v>
      </c>
      <c r="X1194" s="221">
        <v>0</v>
      </c>
      <c r="Y1194" s="221" t="s">
        <v>626</v>
      </c>
      <c r="Z1194" s="221" t="s">
        <v>626</v>
      </c>
    </row>
    <row r="1195" spans="1:26" x14ac:dyDescent="0.25">
      <c r="A1195" s="221" t="s">
        <v>1293</v>
      </c>
      <c r="B1195" s="221" t="s">
        <v>222</v>
      </c>
      <c r="C1195" s="221">
        <v>855.45399999999995</v>
      </c>
      <c r="D1195" s="221">
        <v>-2.0091000000000001</v>
      </c>
      <c r="E1195" s="221" t="s">
        <v>620</v>
      </c>
      <c r="F1195" s="221">
        <v>1.2517</v>
      </c>
      <c r="G1195" s="221">
        <v>11.419700000000001</v>
      </c>
      <c r="H1195" s="221">
        <v>-4.0650000000000004</v>
      </c>
      <c r="I1195" s="221">
        <v>-17.581199999999999</v>
      </c>
      <c r="J1195" s="221">
        <v>-19.3047</v>
      </c>
      <c r="K1195" s="290">
        <v>103000000000</v>
      </c>
      <c r="L1195" s="221" t="s">
        <v>621</v>
      </c>
      <c r="M1195" s="221">
        <v>-17.662099999999999</v>
      </c>
      <c r="N1195" s="221">
        <v>0</v>
      </c>
      <c r="O1195" s="221" t="s">
        <v>624</v>
      </c>
      <c r="P1195" s="221" t="s">
        <v>630</v>
      </c>
      <c r="Q1195" s="221" t="s">
        <v>630</v>
      </c>
      <c r="R1195" s="221" t="s">
        <v>1667</v>
      </c>
      <c r="S1195" s="221" t="s">
        <v>1672</v>
      </c>
      <c r="T1195" s="221">
        <v>1.2517</v>
      </c>
      <c r="U1195" s="290">
        <v>122000000</v>
      </c>
      <c r="V1195" s="290">
        <v>11000000000000</v>
      </c>
      <c r="W1195" s="221">
        <v>8045169</v>
      </c>
      <c r="X1195" s="221">
        <v>-0.95650000000000002</v>
      </c>
      <c r="Y1195" s="221" t="s">
        <v>630</v>
      </c>
      <c r="Z1195" s="221" t="s">
        <v>626</v>
      </c>
    </row>
    <row r="1196" spans="1:26" x14ac:dyDescent="0.25">
      <c r="A1196" s="221" t="s">
        <v>2242</v>
      </c>
      <c r="B1196" s="221" t="s">
        <v>222</v>
      </c>
      <c r="C1196" s="221">
        <v>850.29780000000005</v>
      </c>
      <c r="D1196" s="221">
        <v>-2.7166999999999999</v>
      </c>
      <c r="E1196" s="221" t="s">
        <v>620</v>
      </c>
      <c r="F1196" s="221">
        <v>3.6800999999999999</v>
      </c>
      <c r="G1196" s="221">
        <v>19.3111</v>
      </c>
      <c r="H1196" s="221">
        <v>-4.1801000000000004</v>
      </c>
      <c r="I1196" s="221">
        <v>-14.876099999999999</v>
      </c>
      <c r="J1196" s="221">
        <v>0</v>
      </c>
      <c r="K1196" s="290">
        <v>45400000000</v>
      </c>
      <c r="L1196" s="221" t="s">
        <v>621</v>
      </c>
      <c r="M1196" s="221">
        <v>0</v>
      </c>
      <c r="N1196" s="221">
        <v>0</v>
      </c>
      <c r="O1196" s="221" t="s">
        <v>624</v>
      </c>
      <c r="P1196" s="221" t="s">
        <v>627</v>
      </c>
      <c r="Q1196" s="221" t="s">
        <v>626</v>
      </c>
      <c r="R1196" s="221" t="s">
        <v>1667</v>
      </c>
      <c r="S1196" s="221" t="s">
        <v>1672</v>
      </c>
      <c r="T1196" s="221">
        <v>3.6800999999999999</v>
      </c>
      <c r="U1196" s="221">
        <v>55384198</v>
      </c>
      <c r="V1196" s="290">
        <v>11000000000000</v>
      </c>
      <c r="W1196" s="221">
        <v>8045169</v>
      </c>
      <c r="X1196" s="221">
        <v>-1.3702000000000001</v>
      </c>
      <c r="Y1196" s="221" t="s">
        <v>626</v>
      </c>
      <c r="Z1196" s="221" t="s">
        <v>626</v>
      </c>
    </row>
    <row r="1197" spans="1:26" x14ac:dyDescent="0.25">
      <c r="A1197" s="221" t="s">
        <v>1870</v>
      </c>
      <c r="B1197" s="221" t="s">
        <v>222</v>
      </c>
      <c r="C1197" s="221">
        <v>944.99030000000005</v>
      </c>
      <c r="D1197" s="221">
        <v>-2.6394000000000002</v>
      </c>
      <c r="E1197" s="221" t="s">
        <v>620</v>
      </c>
      <c r="F1197" s="221">
        <v>3.4329000000000001</v>
      </c>
      <c r="G1197" s="221">
        <v>19.418800000000001</v>
      </c>
      <c r="H1197" s="221">
        <v>-1.5699000000000001</v>
      </c>
      <c r="I1197" s="221">
        <v>-13.267899999999999</v>
      </c>
      <c r="J1197" s="221">
        <v>-15.526</v>
      </c>
      <c r="K1197" s="290">
        <v>45700000000</v>
      </c>
      <c r="L1197" s="221" t="s">
        <v>621</v>
      </c>
      <c r="M1197" s="221">
        <v>0</v>
      </c>
      <c r="N1197" s="221">
        <v>0</v>
      </c>
      <c r="O1197" s="221" t="s">
        <v>624</v>
      </c>
      <c r="P1197" s="221" t="s">
        <v>627</v>
      </c>
      <c r="Q1197" s="221" t="s">
        <v>627</v>
      </c>
      <c r="R1197" s="221" t="s">
        <v>1667</v>
      </c>
      <c r="S1197" s="221" t="s">
        <v>2092</v>
      </c>
      <c r="T1197" s="221">
        <v>3.4329000000000001</v>
      </c>
      <c r="U1197" s="221">
        <v>50000000</v>
      </c>
      <c r="V1197" s="290">
        <v>11000000000000</v>
      </c>
      <c r="W1197" s="221">
        <v>8045169</v>
      </c>
      <c r="X1197" s="221">
        <v>-1.5672999999999999</v>
      </c>
      <c r="Y1197" s="221" t="s">
        <v>626</v>
      </c>
      <c r="Z1197" s="221" t="s">
        <v>626</v>
      </c>
    </row>
    <row r="1198" spans="1:26" x14ac:dyDescent="0.25">
      <c r="A1198" s="221" t="s">
        <v>1410</v>
      </c>
      <c r="B1198" s="221" t="s">
        <v>222</v>
      </c>
      <c r="C1198" s="221">
        <v>785.02279999999996</v>
      </c>
      <c r="D1198" s="221">
        <v>-2.5712000000000002</v>
      </c>
      <c r="E1198" s="221" t="s">
        <v>620</v>
      </c>
      <c r="F1198" s="221">
        <v>2.1389999999999998</v>
      </c>
      <c r="G1198" s="221">
        <v>13.386200000000001</v>
      </c>
      <c r="H1198" s="221">
        <v>-7.0895999999999999</v>
      </c>
      <c r="I1198" s="221">
        <v>-18.4998</v>
      </c>
      <c r="J1198" s="221">
        <v>-20.152899999999999</v>
      </c>
      <c r="K1198" s="290">
        <v>547000000000</v>
      </c>
      <c r="L1198" s="221" t="s">
        <v>621</v>
      </c>
      <c r="M1198" s="221">
        <v>-21.794499999999999</v>
      </c>
      <c r="N1198" s="221">
        <v>0</v>
      </c>
      <c r="O1198" s="221" t="s">
        <v>624</v>
      </c>
      <c r="P1198" s="221" t="s">
        <v>625</v>
      </c>
      <c r="Q1198" s="221" t="s">
        <v>635</v>
      </c>
      <c r="R1198" s="221" t="s">
        <v>1667</v>
      </c>
      <c r="S1198" s="221" t="s">
        <v>1672</v>
      </c>
      <c r="T1198" s="221">
        <v>2.1389999999999998</v>
      </c>
      <c r="U1198" s="290">
        <v>712000000</v>
      </c>
      <c r="V1198" s="290">
        <v>11000000000000</v>
      </c>
      <c r="W1198" s="221">
        <v>8045169</v>
      </c>
      <c r="X1198" s="221">
        <v>-1.2707999999999999</v>
      </c>
      <c r="Y1198" s="221" t="s">
        <v>630</v>
      </c>
      <c r="Z1198" s="221" t="s">
        <v>626</v>
      </c>
    </row>
    <row r="1199" spans="1:26" x14ac:dyDescent="0.25">
      <c r="A1199" s="221" t="s">
        <v>2423</v>
      </c>
      <c r="B1199" s="221" t="s">
        <v>222</v>
      </c>
      <c r="C1199" s="221">
        <v>938.96</v>
      </c>
      <c r="D1199" s="221">
        <v>-0.88980000000000004</v>
      </c>
      <c r="E1199" s="221" t="s">
        <v>620</v>
      </c>
      <c r="F1199" s="221">
        <v>0.84630000000000005</v>
      </c>
      <c r="G1199" s="221">
        <v>5.5461999999999998</v>
      </c>
      <c r="H1199" s="221">
        <v>-2.8172999999999999</v>
      </c>
      <c r="I1199" s="221">
        <v>0</v>
      </c>
      <c r="J1199" s="221">
        <v>0</v>
      </c>
      <c r="K1199" s="290">
        <v>820000000000</v>
      </c>
      <c r="L1199" s="221" t="s">
        <v>621</v>
      </c>
      <c r="M1199" s="221">
        <v>0</v>
      </c>
      <c r="N1199" s="221">
        <v>0</v>
      </c>
      <c r="O1199" s="221" t="s">
        <v>624</v>
      </c>
      <c r="P1199" s="221" t="s">
        <v>626</v>
      </c>
      <c r="Q1199" s="221" t="s">
        <v>626</v>
      </c>
      <c r="R1199" s="221" t="s">
        <v>1665</v>
      </c>
      <c r="S1199" s="221" t="s">
        <v>2091</v>
      </c>
      <c r="T1199" s="221">
        <v>0.84630000000000005</v>
      </c>
      <c r="U1199" s="290">
        <v>880000000</v>
      </c>
      <c r="V1199" s="290">
        <v>11000000000000</v>
      </c>
      <c r="W1199" s="221">
        <v>8045169</v>
      </c>
      <c r="X1199" s="221">
        <v>-1.0714999999999999</v>
      </c>
      <c r="Y1199" s="221" t="s">
        <v>626</v>
      </c>
      <c r="Z1199" s="221" t="s">
        <v>626</v>
      </c>
    </row>
    <row r="1200" spans="1:26" x14ac:dyDescent="0.25">
      <c r="A1200" s="221" t="s">
        <v>2424</v>
      </c>
      <c r="B1200" s="221" t="s">
        <v>222</v>
      </c>
      <c r="C1200" s="221">
        <v>965.75350000000003</v>
      </c>
      <c r="D1200" s="221">
        <v>-0.88790000000000002</v>
      </c>
      <c r="E1200" s="221" t="s">
        <v>620</v>
      </c>
      <c r="F1200" s="221">
        <v>1.2256</v>
      </c>
      <c r="G1200" s="221">
        <v>8.7614999999999998</v>
      </c>
      <c r="H1200" s="221">
        <v>0.67849999999999999</v>
      </c>
      <c r="I1200" s="221">
        <v>0</v>
      </c>
      <c r="J1200" s="221">
        <v>0</v>
      </c>
      <c r="K1200" s="290">
        <v>334000000000</v>
      </c>
      <c r="L1200" s="221" t="s">
        <v>621</v>
      </c>
      <c r="M1200" s="221">
        <v>0</v>
      </c>
      <c r="N1200" s="221">
        <v>0</v>
      </c>
      <c r="O1200" s="221" t="s">
        <v>624</v>
      </c>
      <c r="P1200" s="221" t="s">
        <v>626</v>
      </c>
      <c r="Q1200" s="221" t="s">
        <v>626</v>
      </c>
      <c r="R1200" s="221" t="s">
        <v>1665</v>
      </c>
      <c r="S1200" s="221" t="s">
        <v>1672</v>
      </c>
      <c r="T1200" s="221">
        <v>1.2256</v>
      </c>
      <c r="U1200" s="290">
        <v>350000000</v>
      </c>
      <c r="V1200" s="290">
        <v>11000000000000</v>
      </c>
      <c r="W1200" s="221">
        <v>8045169</v>
      </c>
      <c r="X1200" s="221">
        <v>-1.2101</v>
      </c>
      <c r="Y1200" s="221" t="s">
        <v>626</v>
      </c>
      <c r="Z1200" s="221" t="s">
        <v>626</v>
      </c>
    </row>
    <row r="1201" spans="1:26" x14ac:dyDescent="0.25">
      <c r="A1201" s="221" t="s">
        <v>1486</v>
      </c>
      <c r="B1201" s="221" t="s">
        <v>222</v>
      </c>
      <c r="C1201" s="221">
        <v>818.85040000000004</v>
      </c>
      <c r="D1201" s="221">
        <v>-2.4016000000000002</v>
      </c>
      <c r="E1201" s="221" t="s">
        <v>620</v>
      </c>
      <c r="F1201" s="221">
        <v>2.4942000000000002</v>
      </c>
      <c r="G1201" s="221">
        <v>16.815300000000001</v>
      </c>
      <c r="H1201" s="221">
        <v>-2.6269</v>
      </c>
      <c r="I1201" s="221">
        <v>-14.6227</v>
      </c>
      <c r="J1201" s="221">
        <v>-16.211400000000001</v>
      </c>
      <c r="K1201" s="290">
        <v>702000000000</v>
      </c>
      <c r="L1201" s="221" t="s">
        <v>621</v>
      </c>
      <c r="M1201" s="221">
        <v>0</v>
      </c>
      <c r="N1201" s="221">
        <v>0</v>
      </c>
      <c r="O1201" s="221" t="s">
        <v>624</v>
      </c>
      <c r="P1201" s="221" t="s">
        <v>630</v>
      </c>
      <c r="Q1201" s="221" t="s">
        <v>630</v>
      </c>
      <c r="R1201" s="221" t="s">
        <v>1667</v>
      </c>
      <c r="S1201" s="221" t="s">
        <v>1672</v>
      </c>
      <c r="T1201" s="221">
        <v>2.4942000000000002</v>
      </c>
      <c r="U1201" s="290">
        <v>879000000</v>
      </c>
      <c r="V1201" s="290">
        <v>11000000000000</v>
      </c>
      <c r="W1201" s="221">
        <v>8045169</v>
      </c>
      <c r="X1201" s="221">
        <v>-1.18</v>
      </c>
      <c r="Y1201" s="221" t="s">
        <v>626</v>
      </c>
      <c r="Z1201" s="221" t="s">
        <v>626</v>
      </c>
    </row>
    <row r="1202" spans="1:26" x14ac:dyDescent="0.25">
      <c r="A1202" s="221" t="s">
        <v>912</v>
      </c>
      <c r="B1202" s="221" t="s">
        <v>222</v>
      </c>
      <c r="C1202" s="221">
        <v>5354.53</v>
      </c>
      <c r="D1202" s="221">
        <v>-1.6220000000000001</v>
      </c>
      <c r="E1202" s="221" t="s">
        <v>620</v>
      </c>
      <c r="F1202" s="221">
        <v>3.3841000000000001</v>
      </c>
      <c r="G1202" s="221">
        <v>16.709299999999999</v>
      </c>
      <c r="H1202" s="221">
        <v>-0.84260000000000002</v>
      </c>
      <c r="I1202" s="221">
        <v>-13.063499999999999</v>
      </c>
      <c r="J1202" s="221">
        <v>-16.961099999999998</v>
      </c>
      <c r="K1202" s="290">
        <v>31600000000</v>
      </c>
      <c r="L1202" s="221" t="s">
        <v>621</v>
      </c>
      <c r="M1202" s="221">
        <v>-11.5838</v>
      </c>
      <c r="N1202" s="221">
        <v>11.6122</v>
      </c>
      <c r="O1202" s="221" t="s">
        <v>624</v>
      </c>
      <c r="P1202" s="221" t="s">
        <v>635</v>
      </c>
      <c r="Q1202" s="221" t="s">
        <v>623</v>
      </c>
      <c r="R1202" s="221" t="s">
        <v>1665</v>
      </c>
      <c r="S1202" s="221" t="s">
        <v>2091</v>
      </c>
      <c r="T1202" s="221">
        <v>3.3841000000000001</v>
      </c>
      <c r="U1202" s="221">
        <v>6109997</v>
      </c>
      <c r="V1202" s="290">
        <v>11000000000000</v>
      </c>
      <c r="W1202" s="221">
        <v>8045169</v>
      </c>
      <c r="X1202" s="221">
        <v>-0.10730000000000001</v>
      </c>
      <c r="Y1202" s="221" t="s">
        <v>664</v>
      </c>
      <c r="Z1202" s="221" t="s">
        <v>623</v>
      </c>
    </row>
    <row r="1203" spans="1:26" x14ac:dyDescent="0.25">
      <c r="A1203" s="221" t="s">
        <v>913</v>
      </c>
      <c r="B1203" s="221" t="s">
        <v>222</v>
      </c>
      <c r="C1203" s="221">
        <v>1237.2360000000001</v>
      </c>
      <c r="D1203" s="221">
        <v>-0.8206</v>
      </c>
      <c r="E1203" s="221" t="s">
        <v>620</v>
      </c>
      <c r="F1203" s="221">
        <v>1.9382999999999999</v>
      </c>
      <c r="G1203" s="221">
        <v>13.9672</v>
      </c>
      <c r="H1203" s="221">
        <v>0.52510000000000001</v>
      </c>
      <c r="I1203" s="221">
        <v>-6.9762000000000004</v>
      </c>
      <c r="J1203" s="221">
        <v>-7.0582000000000003</v>
      </c>
      <c r="K1203" s="290">
        <v>457000000000</v>
      </c>
      <c r="L1203" s="221" t="s">
        <v>621</v>
      </c>
      <c r="M1203" s="221">
        <v>-10.9518</v>
      </c>
      <c r="N1203" s="221">
        <v>6.0667</v>
      </c>
      <c r="O1203" s="221" t="s">
        <v>624</v>
      </c>
      <c r="P1203" s="221" t="s">
        <v>630</v>
      </c>
      <c r="Q1203" s="221" t="s">
        <v>635</v>
      </c>
      <c r="R1203" s="221" t="s">
        <v>1665</v>
      </c>
      <c r="S1203" s="221" t="s">
        <v>1672</v>
      </c>
      <c r="T1203" s="221">
        <v>1.9382999999999999</v>
      </c>
      <c r="U1203" s="290">
        <v>377000000</v>
      </c>
      <c r="V1203" s="290">
        <v>11000000000000</v>
      </c>
      <c r="W1203" s="221">
        <v>8045169</v>
      </c>
      <c r="X1203" s="221">
        <v>-0.56369999999999998</v>
      </c>
      <c r="Y1203" s="221" t="s">
        <v>625</v>
      </c>
      <c r="Z1203" s="221" t="s">
        <v>622</v>
      </c>
    </row>
    <row r="1204" spans="1:26" x14ac:dyDescent="0.25">
      <c r="A1204" s="221" t="s">
        <v>1207</v>
      </c>
      <c r="B1204" s="221" t="s">
        <v>222</v>
      </c>
      <c r="C1204" s="221">
        <v>1099.8800000000001</v>
      </c>
      <c r="D1204" s="221">
        <v>-0.7167</v>
      </c>
      <c r="E1204" s="221" t="s">
        <v>620</v>
      </c>
      <c r="F1204" s="221">
        <v>0.57520000000000004</v>
      </c>
      <c r="G1204" s="221">
        <v>6.8103999999999996</v>
      </c>
      <c r="H1204" s="221">
        <v>5.0456000000000003</v>
      </c>
      <c r="I1204" s="221">
        <v>-2.6698</v>
      </c>
      <c r="J1204" s="221">
        <v>-0.48409999999999997</v>
      </c>
      <c r="K1204" s="290">
        <v>20200000000</v>
      </c>
      <c r="L1204" s="221" t="s">
        <v>621</v>
      </c>
      <c r="M1204" s="221">
        <v>1.9125000000000001</v>
      </c>
      <c r="N1204" s="221">
        <v>0</v>
      </c>
      <c r="O1204" s="221" t="s">
        <v>624</v>
      </c>
      <c r="P1204" s="221" t="s">
        <v>638</v>
      </c>
      <c r="Q1204" s="221" t="s">
        <v>626</v>
      </c>
      <c r="R1204" s="221" t="s">
        <v>1665</v>
      </c>
      <c r="S1204" s="221" t="s">
        <v>1663</v>
      </c>
      <c r="T1204" s="221">
        <v>0.57520000000000004</v>
      </c>
      <c r="U1204" s="221">
        <v>18441875</v>
      </c>
      <c r="V1204" s="290">
        <v>11000000000000</v>
      </c>
      <c r="W1204" s="221">
        <v>8045169</v>
      </c>
      <c r="X1204" s="221">
        <v>-0.95899999999999996</v>
      </c>
      <c r="Y1204" s="221" t="s">
        <v>626</v>
      </c>
      <c r="Z1204" s="221" t="s">
        <v>626</v>
      </c>
    </row>
    <row r="1205" spans="1:26" x14ac:dyDescent="0.25">
      <c r="A1205" s="221" t="s">
        <v>1066</v>
      </c>
      <c r="B1205" s="221" t="s">
        <v>222</v>
      </c>
      <c r="C1205" s="221">
        <v>882.09270000000004</v>
      </c>
      <c r="D1205" s="221">
        <v>-1.1447000000000001</v>
      </c>
      <c r="E1205" s="221" t="s">
        <v>620</v>
      </c>
      <c r="F1205" s="221">
        <v>2.0497000000000001</v>
      </c>
      <c r="G1205" s="221">
        <v>17.1478</v>
      </c>
      <c r="H1205" s="221">
        <v>-3.0920000000000001</v>
      </c>
      <c r="I1205" s="221">
        <v>-14.650499999999999</v>
      </c>
      <c r="J1205" s="221">
        <v>-16.877700000000001</v>
      </c>
      <c r="K1205" s="290">
        <v>93800000000</v>
      </c>
      <c r="L1205" s="221" t="s">
        <v>621</v>
      </c>
      <c r="M1205" s="221">
        <v>-24.051600000000001</v>
      </c>
      <c r="N1205" s="221">
        <v>0</v>
      </c>
      <c r="O1205" s="221" t="s">
        <v>624</v>
      </c>
      <c r="P1205" s="221" t="s">
        <v>627</v>
      </c>
      <c r="Q1205" s="221" t="s">
        <v>630</v>
      </c>
      <c r="R1205" s="221" t="s">
        <v>1667</v>
      </c>
      <c r="S1205" s="221" t="s">
        <v>1672</v>
      </c>
      <c r="T1205" s="221">
        <v>2.0497000000000001</v>
      </c>
      <c r="U1205" s="290">
        <v>109000000</v>
      </c>
      <c r="V1205" s="290">
        <v>11000000000000</v>
      </c>
      <c r="W1205" s="221">
        <v>8045169</v>
      </c>
      <c r="X1205" s="221">
        <v>-0.7702</v>
      </c>
      <c r="Y1205" s="221" t="s">
        <v>635</v>
      </c>
      <c r="Z1205" s="221" t="s">
        <v>626</v>
      </c>
    </row>
    <row r="1206" spans="1:26" x14ac:dyDescent="0.25">
      <c r="A1206" s="221" t="s">
        <v>914</v>
      </c>
      <c r="B1206" s="221" t="s">
        <v>222</v>
      </c>
      <c r="C1206" s="221">
        <v>1529.8820000000001</v>
      </c>
      <c r="D1206" s="221">
        <v>2.87E-2</v>
      </c>
      <c r="E1206" s="221" t="s">
        <v>620</v>
      </c>
      <c r="F1206" s="221">
        <v>0.4204</v>
      </c>
      <c r="G1206" s="221">
        <v>1.2490000000000001</v>
      </c>
      <c r="H1206" s="221">
        <v>2.5104000000000002</v>
      </c>
      <c r="I1206" s="221">
        <v>3.4857</v>
      </c>
      <c r="J1206" s="221">
        <v>5.6833999999999998</v>
      </c>
      <c r="K1206" s="290">
        <v>433000000000</v>
      </c>
      <c r="L1206" s="221" t="s">
        <v>621</v>
      </c>
      <c r="M1206" s="221">
        <v>16.974299999999999</v>
      </c>
      <c r="N1206" s="221">
        <v>31.5609</v>
      </c>
      <c r="O1206" s="221" t="s">
        <v>624</v>
      </c>
      <c r="P1206" s="221" t="s">
        <v>627</v>
      </c>
      <c r="Q1206" s="221" t="s">
        <v>632</v>
      </c>
      <c r="R1206" s="221" t="s">
        <v>1668</v>
      </c>
      <c r="S1206" s="221" t="s">
        <v>1672</v>
      </c>
      <c r="T1206" s="221">
        <v>0.4204</v>
      </c>
      <c r="U1206" s="290">
        <v>284000000</v>
      </c>
      <c r="V1206" s="290">
        <v>11000000000000</v>
      </c>
      <c r="W1206" s="221">
        <v>8045169</v>
      </c>
      <c r="X1206" s="221">
        <v>8.0799999999999997E-2</v>
      </c>
      <c r="Y1206" s="221" t="s">
        <v>630</v>
      </c>
      <c r="Z1206" s="221" t="s">
        <v>630</v>
      </c>
    </row>
    <row r="1207" spans="1:26" x14ac:dyDescent="0.25">
      <c r="A1207" s="221" t="s">
        <v>1599</v>
      </c>
      <c r="B1207" s="221" t="s">
        <v>222</v>
      </c>
      <c r="C1207" s="221">
        <v>1126.32</v>
      </c>
      <c r="D1207" s="221">
        <v>3.4599999999999999E-2</v>
      </c>
      <c r="E1207" s="221" t="s">
        <v>620</v>
      </c>
      <c r="F1207" s="221">
        <v>0.55889999999999995</v>
      </c>
      <c r="G1207" s="221">
        <v>1.2259</v>
      </c>
      <c r="H1207" s="221">
        <v>2.4411999999999998</v>
      </c>
      <c r="I1207" s="221">
        <v>3.3102999999999998</v>
      </c>
      <c r="J1207" s="221">
        <v>5.1357999999999997</v>
      </c>
      <c r="K1207" s="290">
        <v>98000000000</v>
      </c>
      <c r="L1207" s="221" t="s">
        <v>621</v>
      </c>
      <c r="M1207" s="221">
        <v>0</v>
      </c>
      <c r="N1207" s="221">
        <v>0</v>
      </c>
      <c r="O1207" s="221" t="s">
        <v>618</v>
      </c>
      <c r="P1207" s="221" t="s">
        <v>635</v>
      </c>
      <c r="Q1207" s="221" t="s">
        <v>635</v>
      </c>
      <c r="R1207" s="221" t="s">
        <v>1668</v>
      </c>
      <c r="S1207" s="221" t="s">
        <v>2091</v>
      </c>
      <c r="T1207" s="221">
        <v>0.55889999999999995</v>
      </c>
      <c r="U1207" s="221">
        <v>87538115</v>
      </c>
      <c r="V1207" s="290">
        <v>11000000000000</v>
      </c>
      <c r="W1207" s="221">
        <v>8045169</v>
      </c>
      <c r="X1207" s="221">
        <v>7.5499999999999998E-2</v>
      </c>
      <c r="Y1207" s="221" t="s">
        <v>626</v>
      </c>
      <c r="Z1207" s="221" t="s">
        <v>626</v>
      </c>
    </row>
    <row r="1208" spans="1:26" x14ac:dyDescent="0.25">
      <c r="A1208" s="221" t="s">
        <v>136</v>
      </c>
      <c r="B1208" s="221" t="s">
        <v>222</v>
      </c>
      <c r="C1208" s="221">
        <v>56848.66</v>
      </c>
      <c r="D1208" s="221">
        <v>-2.0436999999999999</v>
      </c>
      <c r="E1208" s="221" t="s">
        <v>620</v>
      </c>
      <c r="F1208" s="221">
        <v>1.8231999999999999</v>
      </c>
      <c r="G1208" s="221">
        <v>18.495699999999999</v>
      </c>
      <c r="H1208" s="221">
        <v>-6.2594000000000003</v>
      </c>
      <c r="I1208" s="221">
        <v>-21.0748</v>
      </c>
      <c r="J1208" s="221">
        <v>-27.251000000000001</v>
      </c>
      <c r="K1208" s="290">
        <v>1210000000000</v>
      </c>
      <c r="L1208" s="221" t="s">
        <v>621</v>
      </c>
      <c r="M1208" s="221">
        <v>-23.731999999999999</v>
      </c>
      <c r="N1208" s="221">
        <v>-4.6962999999999999</v>
      </c>
      <c r="O1208" s="221" t="s">
        <v>624</v>
      </c>
      <c r="P1208" s="221" t="s">
        <v>635</v>
      </c>
      <c r="Q1208" s="221" t="s">
        <v>625</v>
      </c>
      <c r="R1208" s="221" t="s">
        <v>1667</v>
      </c>
      <c r="S1208" s="221" t="s">
        <v>2091</v>
      </c>
      <c r="T1208" s="221">
        <v>1.8231999999999999</v>
      </c>
      <c r="U1208" s="221">
        <v>21584826</v>
      </c>
      <c r="V1208" s="290">
        <v>11000000000000</v>
      </c>
      <c r="W1208" s="221">
        <v>8045169</v>
      </c>
      <c r="X1208" s="221">
        <v>-0.22109999999999999</v>
      </c>
      <c r="Y1208" s="221" t="s">
        <v>635</v>
      </c>
      <c r="Z1208" s="221" t="s">
        <v>635</v>
      </c>
    </row>
    <row r="1209" spans="1:26" x14ac:dyDescent="0.25">
      <c r="A1209" s="221" t="s">
        <v>1812</v>
      </c>
      <c r="B1209" s="221" t="s">
        <v>222</v>
      </c>
      <c r="C1209" s="221">
        <v>1044.2819999999999</v>
      </c>
      <c r="D1209" s="221">
        <v>3.1699999999999999E-2</v>
      </c>
      <c r="E1209" s="221" t="s">
        <v>620</v>
      </c>
      <c r="F1209" s="221">
        <v>-1.5444</v>
      </c>
      <c r="G1209" s="221">
        <v>-0.97140000000000004</v>
      </c>
      <c r="H1209" s="221">
        <v>-1.3364</v>
      </c>
      <c r="I1209" s="221">
        <v>-0.54120000000000001</v>
      </c>
      <c r="J1209" s="221">
        <v>0.11260000000000001</v>
      </c>
      <c r="K1209" s="290">
        <v>238000000000</v>
      </c>
      <c r="L1209" s="221" t="s">
        <v>621</v>
      </c>
      <c r="M1209" s="221">
        <v>0</v>
      </c>
      <c r="N1209" s="221">
        <v>0</v>
      </c>
      <c r="O1209" s="221" t="s">
        <v>624</v>
      </c>
      <c r="P1209" s="221" t="s">
        <v>623</v>
      </c>
      <c r="Q1209" s="221" t="s">
        <v>664</v>
      </c>
      <c r="R1209" s="221" t="s">
        <v>1662</v>
      </c>
      <c r="S1209" s="221" t="s">
        <v>1664</v>
      </c>
      <c r="T1209" s="221">
        <v>-1.5444</v>
      </c>
      <c r="U1209" s="290">
        <v>224000000</v>
      </c>
      <c r="V1209" s="290">
        <v>11000000000000</v>
      </c>
      <c r="W1209" s="221">
        <v>8045169</v>
      </c>
      <c r="X1209" s="221">
        <v>-2.4148000000000001</v>
      </c>
      <c r="Y1209" s="221" t="s">
        <v>626</v>
      </c>
      <c r="Z1209" s="221" t="s">
        <v>626</v>
      </c>
    </row>
    <row r="1210" spans="1:26" x14ac:dyDescent="0.25">
      <c r="A1210" s="221" t="s">
        <v>1971</v>
      </c>
      <c r="B1210" s="221" t="s">
        <v>222</v>
      </c>
      <c r="C1210" s="221">
        <v>1176.529</v>
      </c>
      <c r="D1210" s="221">
        <v>1.29E-2</v>
      </c>
      <c r="E1210" s="221" t="s">
        <v>620</v>
      </c>
      <c r="F1210" s="221">
        <v>0.30420000000000003</v>
      </c>
      <c r="G1210" s="221">
        <v>3.73</v>
      </c>
      <c r="H1210" s="221">
        <v>3.8077999999999999</v>
      </c>
      <c r="I1210" s="221">
        <v>6.1601999999999997</v>
      </c>
      <c r="J1210" s="221">
        <v>9.3351000000000006</v>
      </c>
      <c r="K1210" s="290">
        <v>624000000000</v>
      </c>
      <c r="L1210" s="221" t="s">
        <v>621</v>
      </c>
      <c r="M1210" s="221">
        <v>0</v>
      </c>
      <c r="N1210" s="221">
        <v>0</v>
      </c>
      <c r="O1210" s="221" t="s">
        <v>624</v>
      </c>
      <c r="P1210" s="221" t="s">
        <v>638</v>
      </c>
      <c r="Q1210" s="221" t="s">
        <v>653</v>
      </c>
      <c r="R1210" s="221" t="s">
        <v>1662</v>
      </c>
      <c r="S1210" s="221" t="s">
        <v>1699</v>
      </c>
      <c r="T1210" s="221">
        <v>0.30420000000000003</v>
      </c>
      <c r="U1210" s="290">
        <v>532000000</v>
      </c>
      <c r="V1210" s="290">
        <v>11000000000000</v>
      </c>
      <c r="W1210" s="221">
        <v>8045169</v>
      </c>
      <c r="X1210" s="221">
        <v>-0.54930000000000001</v>
      </c>
      <c r="Y1210" s="221" t="s">
        <v>626</v>
      </c>
      <c r="Z1210" s="221" t="s">
        <v>626</v>
      </c>
    </row>
    <row r="1211" spans="1:26" x14ac:dyDescent="0.25">
      <c r="A1211" s="221" t="s">
        <v>2055</v>
      </c>
      <c r="B1211" s="221" t="s">
        <v>222</v>
      </c>
      <c r="C1211" s="221">
        <v>1171.059</v>
      </c>
      <c r="D1211" s="221">
        <v>4.1599999999999998E-2</v>
      </c>
      <c r="E1211" s="221" t="s">
        <v>620</v>
      </c>
      <c r="F1211" s="221">
        <v>-8.6499999999999994E-2</v>
      </c>
      <c r="G1211" s="221">
        <v>4.6592000000000002</v>
      </c>
      <c r="H1211" s="221">
        <v>4.0327000000000002</v>
      </c>
      <c r="I1211" s="221">
        <v>5.9665999999999997</v>
      </c>
      <c r="J1211" s="221">
        <v>10.0854</v>
      </c>
      <c r="K1211" s="290">
        <v>182000000000</v>
      </c>
      <c r="L1211" s="221" t="s">
        <v>621</v>
      </c>
      <c r="M1211" s="221">
        <v>0</v>
      </c>
      <c r="N1211" s="221">
        <v>0</v>
      </c>
      <c r="O1211" s="221" t="s">
        <v>624</v>
      </c>
      <c r="P1211" s="221" t="s">
        <v>651</v>
      </c>
      <c r="Q1211" s="221" t="s">
        <v>638</v>
      </c>
      <c r="R1211" s="221" t="s">
        <v>1662</v>
      </c>
      <c r="S1211" s="221" t="s">
        <v>1672</v>
      </c>
      <c r="T1211" s="221">
        <v>-8.6499999999999994E-2</v>
      </c>
      <c r="U1211" s="290">
        <v>155000000</v>
      </c>
      <c r="V1211" s="290">
        <v>11000000000000</v>
      </c>
      <c r="W1211" s="221">
        <v>8045169</v>
      </c>
      <c r="X1211" s="221">
        <v>-0.91769999999999996</v>
      </c>
      <c r="Y1211" s="221" t="s">
        <v>626</v>
      </c>
      <c r="Z1211" s="221" t="s">
        <v>626</v>
      </c>
    </row>
    <row r="1212" spans="1:26" x14ac:dyDescent="0.25">
      <c r="A1212" s="221" t="s">
        <v>1054</v>
      </c>
      <c r="B1212" s="221" t="s">
        <v>222</v>
      </c>
      <c r="C1212" s="221">
        <v>1059.674</v>
      </c>
      <c r="D1212" s="221">
        <v>0</v>
      </c>
      <c r="E1212" s="221" t="s">
        <v>620</v>
      </c>
      <c r="F1212" s="221">
        <v>-0.1</v>
      </c>
      <c r="G1212" s="221">
        <v>0</v>
      </c>
      <c r="H1212" s="221">
        <v>0</v>
      </c>
      <c r="I1212" s="221">
        <v>0</v>
      </c>
      <c r="J1212" s="221">
        <v>7.13</v>
      </c>
      <c r="K1212" s="290">
        <v>109000000000</v>
      </c>
      <c r="L1212" s="221" t="s">
        <v>617</v>
      </c>
      <c r="M1212" s="221">
        <v>0</v>
      </c>
      <c r="N1212" s="221">
        <v>0</v>
      </c>
      <c r="O1212" s="221" t="s">
        <v>624</v>
      </c>
      <c r="P1212" s="221" t="s">
        <v>626</v>
      </c>
      <c r="Q1212" s="221" t="s">
        <v>626</v>
      </c>
      <c r="R1212" s="221" t="s">
        <v>1662</v>
      </c>
      <c r="S1212" s="221" t="s">
        <v>1672</v>
      </c>
      <c r="T1212" s="221">
        <v>0</v>
      </c>
      <c r="U1212" s="290">
        <v>102000000</v>
      </c>
      <c r="V1212" s="290">
        <v>11000000000000</v>
      </c>
      <c r="W1212" s="221">
        <v>8045169</v>
      </c>
      <c r="X1212" s="221">
        <v>0</v>
      </c>
      <c r="Y1212" s="221" t="s">
        <v>626</v>
      </c>
      <c r="Z1212" s="221" t="s">
        <v>626</v>
      </c>
    </row>
    <row r="1213" spans="1:26" x14ac:dyDescent="0.25">
      <c r="A1213" s="221" t="s">
        <v>2351</v>
      </c>
      <c r="B1213" s="221" t="s">
        <v>222</v>
      </c>
      <c r="C1213" s="221">
        <v>1073.7270000000001</v>
      </c>
      <c r="D1213" s="221">
        <v>-4.2799999999999998E-2</v>
      </c>
      <c r="E1213" s="221" t="s">
        <v>620</v>
      </c>
      <c r="F1213" s="221">
        <v>9.9400000000000002E-2</v>
      </c>
      <c r="G1213" s="221">
        <v>2.8319000000000001</v>
      </c>
      <c r="H1213" s="221">
        <v>2.4780000000000002</v>
      </c>
      <c r="I1213" s="221">
        <v>5.4048999999999996</v>
      </c>
      <c r="J1213" s="221">
        <v>0</v>
      </c>
      <c r="K1213" s="290">
        <v>15200000000</v>
      </c>
      <c r="L1213" s="221" t="s">
        <v>621</v>
      </c>
      <c r="M1213" s="221">
        <v>0</v>
      </c>
      <c r="N1213" s="221">
        <v>0</v>
      </c>
      <c r="O1213" s="221" t="s">
        <v>624</v>
      </c>
      <c r="P1213" s="221" t="s">
        <v>638</v>
      </c>
      <c r="Q1213" s="221" t="s">
        <v>626</v>
      </c>
      <c r="R1213" s="221" t="s">
        <v>1662</v>
      </c>
      <c r="S1213" s="221" t="s">
        <v>1672</v>
      </c>
      <c r="T1213" s="221">
        <v>9.9400000000000002E-2</v>
      </c>
      <c r="U1213" s="221">
        <v>14206466</v>
      </c>
      <c r="V1213" s="290">
        <v>11000000000000</v>
      </c>
      <c r="W1213" s="221">
        <v>8045169</v>
      </c>
      <c r="X1213" s="221">
        <v>-0.79710000000000003</v>
      </c>
      <c r="Y1213" s="221" t="s">
        <v>626</v>
      </c>
      <c r="Z1213" s="221" t="s">
        <v>626</v>
      </c>
    </row>
    <row r="1214" spans="1:26" x14ac:dyDescent="0.25">
      <c r="A1214" s="221" t="s">
        <v>915</v>
      </c>
      <c r="B1214" s="221" t="s">
        <v>222</v>
      </c>
      <c r="C1214" s="221">
        <v>2586.8339999999998</v>
      </c>
      <c r="D1214" s="221">
        <v>-1.6816</v>
      </c>
      <c r="E1214" s="221" t="s">
        <v>620</v>
      </c>
      <c r="F1214" s="221">
        <v>2.0871</v>
      </c>
      <c r="G1214" s="221">
        <v>13.027200000000001</v>
      </c>
      <c r="H1214" s="221">
        <v>-7.8255999999999997</v>
      </c>
      <c r="I1214" s="221">
        <v>-18.338899999999999</v>
      </c>
      <c r="J1214" s="221">
        <v>-21.5991</v>
      </c>
      <c r="K1214" s="290">
        <v>316000000000</v>
      </c>
      <c r="L1214" s="221" t="s">
        <v>621</v>
      </c>
      <c r="M1214" s="221">
        <v>-23.396000000000001</v>
      </c>
      <c r="N1214" s="221">
        <v>-5.3631000000000002</v>
      </c>
      <c r="O1214" s="221" t="s">
        <v>624</v>
      </c>
      <c r="P1214" s="221" t="s">
        <v>635</v>
      </c>
      <c r="Q1214" s="221" t="s">
        <v>635</v>
      </c>
      <c r="R1214" s="221" t="s">
        <v>1667</v>
      </c>
      <c r="S1214" s="221" t="s">
        <v>1672</v>
      </c>
      <c r="T1214" s="221">
        <v>2.0871</v>
      </c>
      <c r="U1214" s="290">
        <v>125000000</v>
      </c>
      <c r="V1214" s="290">
        <v>11000000000000</v>
      </c>
      <c r="W1214" s="221">
        <v>8045169</v>
      </c>
      <c r="X1214" s="221">
        <v>-0.72529999999999994</v>
      </c>
      <c r="Y1214" s="221" t="s">
        <v>635</v>
      </c>
      <c r="Z1214" s="221" t="s">
        <v>635</v>
      </c>
    </row>
    <row r="1215" spans="1:26" x14ac:dyDescent="0.25">
      <c r="A1215" s="221" t="s">
        <v>916</v>
      </c>
      <c r="B1215" s="221" t="s">
        <v>222</v>
      </c>
      <c r="C1215" s="221">
        <v>1190.636</v>
      </c>
      <c r="D1215" s="221">
        <v>-0.36230000000000001</v>
      </c>
      <c r="E1215" s="221" t="s">
        <v>620</v>
      </c>
      <c r="F1215" s="221">
        <v>0.56469999999999998</v>
      </c>
      <c r="G1215" s="221">
        <v>5.3648999999999996</v>
      </c>
      <c r="H1215" s="221">
        <v>0.48080000000000001</v>
      </c>
      <c r="I1215" s="221">
        <v>-0.98770000000000002</v>
      </c>
      <c r="J1215" s="221">
        <v>0.19040000000000001</v>
      </c>
      <c r="K1215" s="290">
        <v>16200000000</v>
      </c>
      <c r="L1215" s="221" t="s">
        <v>621</v>
      </c>
      <c r="M1215" s="221">
        <v>-1.7482</v>
      </c>
      <c r="N1215" s="221">
        <v>15.578799999999999</v>
      </c>
      <c r="O1215" s="221" t="s">
        <v>624</v>
      </c>
      <c r="P1215" s="221" t="s">
        <v>632</v>
      </c>
      <c r="Q1215" s="221" t="s">
        <v>627</v>
      </c>
      <c r="R1215" s="221" t="s">
        <v>1665</v>
      </c>
      <c r="S1215" s="221" t="s">
        <v>1672</v>
      </c>
      <c r="T1215" s="221">
        <v>0.56469999999999998</v>
      </c>
      <c r="U1215" s="221">
        <v>13649702</v>
      </c>
      <c r="V1215" s="290">
        <v>11000000000000</v>
      </c>
      <c r="W1215" s="221">
        <v>8045169</v>
      </c>
      <c r="X1215" s="221">
        <v>-1.1057999999999999</v>
      </c>
      <c r="Y1215" s="221" t="s">
        <v>630</v>
      </c>
      <c r="Z1215" s="221" t="s">
        <v>627</v>
      </c>
    </row>
    <row r="1216" spans="1:26" x14ac:dyDescent="0.25">
      <c r="A1216" s="221" t="s">
        <v>917</v>
      </c>
      <c r="B1216" s="221" t="s">
        <v>222</v>
      </c>
      <c r="C1216" s="221">
        <v>1124.42</v>
      </c>
      <c r="D1216" s="221">
        <v>9.0800000000000006E-2</v>
      </c>
      <c r="E1216" s="221" t="s">
        <v>620</v>
      </c>
      <c r="F1216" s="221">
        <v>1.3657999999999999</v>
      </c>
      <c r="G1216" s="221">
        <v>7.3964999999999996</v>
      </c>
      <c r="H1216" s="221">
        <v>7.2378</v>
      </c>
      <c r="I1216" s="221">
        <v>8.8068000000000008</v>
      </c>
      <c r="J1216" s="221">
        <v>9.34</v>
      </c>
      <c r="K1216" s="290">
        <v>11600000000</v>
      </c>
      <c r="L1216" s="221" t="s">
        <v>621</v>
      </c>
      <c r="M1216" s="221">
        <v>2.2134999999999998</v>
      </c>
      <c r="N1216" s="221">
        <v>25.360399999999998</v>
      </c>
      <c r="O1216" s="221" t="s">
        <v>618</v>
      </c>
      <c r="P1216" s="221" t="s">
        <v>653</v>
      </c>
      <c r="Q1216" s="221" t="s">
        <v>653</v>
      </c>
      <c r="R1216" s="221" t="s">
        <v>1665</v>
      </c>
      <c r="S1216" s="221" t="s">
        <v>2091</v>
      </c>
      <c r="T1216" s="221">
        <v>1.3657999999999999</v>
      </c>
      <c r="U1216" s="221">
        <v>10443822</v>
      </c>
      <c r="V1216" s="290">
        <v>11000000000000</v>
      </c>
      <c r="W1216" s="221">
        <v>8045169</v>
      </c>
      <c r="X1216" s="221">
        <v>-0.26869999999999999</v>
      </c>
      <c r="Y1216" s="221" t="s">
        <v>630</v>
      </c>
      <c r="Z1216" s="221" t="s">
        <v>630</v>
      </c>
    </row>
    <row r="1217" spans="1:26" x14ac:dyDescent="0.25">
      <c r="A1217" s="221" t="s">
        <v>918</v>
      </c>
      <c r="B1217" s="221" t="s">
        <v>222</v>
      </c>
      <c r="C1217" s="221">
        <v>848.8</v>
      </c>
      <c r="D1217" s="221">
        <v>-0.81330000000000002</v>
      </c>
      <c r="E1217" s="221" t="s">
        <v>620</v>
      </c>
      <c r="F1217" s="221">
        <v>1.8149</v>
      </c>
      <c r="G1217" s="221">
        <v>13.9038</v>
      </c>
      <c r="H1217" s="221">
        <v>-2.0144000000000002</v>
      </c>
      <c r="I1217" s="221">
        <v>-14.7149</v>
      </c>
      <c r="J1217" s="221">
        <v>-19.377700000000001</v>
      </c>
      <c r="K1217" s="290">
        <v>37900000000</v>
      </c>
      <c r="L1217" s="221" t="s">
        <v>621</v>
      </c>
      <c r="M1217" s="221">
        <v>-27.066500000000001</v>
      </c>
      <c r="N1217" s="221">
        <v>-11.309900000000001</v>
      </c>
      <c r="O1217" s="221" t="s">
        <v>618</v>
      </c>
      <c r="P1217" s="221" t="s">
        <v>632</v>
      </c>
      <c r="Q1217" s="221" t="s">
        <v>627</v>
      </c>
      <c r="R1217" s="221" t="s">
        <v>1667</v>
      </c>
      <c r="S1217" s="221" t="s">
        <v>2091</v>
      </c>
      <c r="T1217" s="221">
        <v>1.8149</v>
      </c>
      <c r="U1217" s="221">
        <v>45478963</v>
      </c>
      <c r="V1217" s="290">
        <v>11000000000000</v>
      </c>
      <c r="W1217" s="221">
        <v>8045169</v>
      </c>
      <c r="X1217" s="221">
        <v>-0.42</v>
      </c>
      <c r="Y1217" s="221" t="s">
        <v>625</v>
      </c>
      <c r="Z1217" s="221" t="s">
        <v>625</v>
      </c>
    </row>
    <row r="1218" spans="1:26" x14ac:dyDescent="0.25">
      <c r="A1218" s="221" t="s">
        <v>919</v>
      </c>
      <c r="B1218" s="221" t="s">
        <v>222</v>
      </c>
      <c r="C1218" s="221">
        <v>1191.24</v>
      </c>
      <c r="D1218" s="221">
        <v>-1.3775999999999999</v>
      </c>
      <c r="E1218" s="221" t="s">
        <v>620</v>
      </c>
      <c r="F1218" s="221">
        <v>1.2985</v>
      </c>
      <c r="G1218" s="221">
        <v>14.547800000000001</v>
      </c>
      <c r="H1218" s="221">
        <v>-4.7686000000000002</v>
      </c>
      <c r="I1218" s="221">
        <v>-18.026399999999999</v>
      </c>
      <c r="J1218" s="221">
        <v>-19.393699999999999</v>
      </c>
      <c r="K1218" s="290">
        <v>658000000000</v>
      </c>
      <c r="L1218" s="221" t="s">
        <v>621</v>
      </c>
      <c r="M1218" s="221">
        <v>-10.1873</v>
      </c>
      <c r="N1218" s="221">
        <v>28.635300000000001</v>
      </c>
      <c r="O1218" s="221" t="s">
        <v>624</v>
      </c>
      <c r="P1218" s="221" t="s">
        <v>632</v>
      </c>
      <c r="Q1218" s="221" t="s">
        <v>630</v>
      </c>
      <c r="R1218" s="221" t="s">
        <v>1667</v>
      </c>
      <c r="S1218" s="221" t="s">
        <v>1672</v>
      </c>
      <c r="T1218" s="221">
        <v>1.2985</v>
      </c>
      <c r="U1218" s="290">
        <v>560000000</v>
      </c>
      <c r="V1218" s="290">
        <v>11000000000000</v>
      </c>
      <c r="W1218" s="221">
        <v>8045169</v>
      </c>
      <c r="X1218" s="221">
        <v>-0.4945</v>
      </c>
      <c r="Y1218" s="221" t="s">
        <v>638</v>
      </c>
      <c r="Z1218" s="221" t="s">
        <v>638</v>
      </c>
    </row>
    <row r="1219" spans="1:26" x14ac:dyDescent="0.25">
      <c r="A1219" s="221" t="s">
        <v>921</v>
      </c>
      <c r="B1219" s="221" t="s">
        <v>222</v>
      </c>
      <c r="C1219" s="221">
        <v>797.27350000000001</v>
      </c>
      <c r="D1219" s="221">
        <v>-1.9761</v>
      </c>
      <c r="E1219" s="221" t="s">
        <v>620</v>
      </c>
      <c r="F1219" s="221">
        <v>2.6240000000000001</v>
      </c>
      <c r="G1219" s="221">
        <v>20.369399999999999</v>
      </c>
      <c r="H1219" s="221">
        <v>-5.1706000000000003</v>
      </c>
      <c r="I1219" s="221">
        <v>-19.260999999999999</v>
      </c>
      <c r="J1219" s="221">
        <v>-25.416</v>
      </c>
      <c r="K1219" s="290">
        <v>195000000000</v>
      </c>
      <c r="L1219" s="221" t="s">
        <v>621</v>
      </c>
      <c r="M1219" s="221">
        <v>-24.3855</v>
      </c>
      <c r="N1219" s="221">
        <v>-14.882099999999999</v>
      </c>
      <c r="O1219" s="221" t="s">
        <v>624</v>
      </c>
      <c r="P1219" s="221" t="s">
        <v>630</v>
      </c>
      <c r="Q1219" s="221" t="s">
        <v>625</v>
      </c>
      <c r="R1219" s="221" t="s">
        <v>1667</v>
      </c>
      <c r="S1219" s="221" t="s">
        <v>1672</v>
      </c>
      <c r="T1219" s="221">
        <v>2.6240000000000001</v>
      </c>
      <c r="U1219" s="290">
        <v>251000000</v>
      </c>
      <c r="V1219" s="290">
        <v>11000000000000</v>
      </c>
      <c r="W1219" s="221">
        <v>8045169</v>
      </c>
      <c r="X1219" s="221">
        <v>-0.29570000000000002</v>
      </c>
      <c r="Y1219" s="221" t="s">
        <v>635</v>
      </c>
      <c r="Z1219" s="221" t="s">
        <v>622</v>
      </c>
    </row>
    <row r="1220" spans="1:26" x14ac:dyDescent="0.25">
      <c r="A1220" s="221" t="s">
        <v>922</v>
      </c>
      <c r="B1220" s="221" t="s">
        <v>222</v>
      </c>
      <c r="C1220" s="221">
        <v>6519.1970000000001</v>
      </c>
      <c r="D1220" s="221">
        <v>-0.96609999999999996</v>
      </c>
      <c r="E1220" s="221" t="s">
        <v>620</v>
      </c>
      <c r="F1220" s="221">
        <v>0.55730000000000002</v>
      </c>
      <c r="G1220" s="221">
        <v>10.3169</v>
      </c>
      <c r="H1220" s="221">
        <v>-3.4590999999999998</v>
      </c>
      <c r="I1220" s="221">
        <v>-13.7964</v>
      </c>
      <c r="J1220" s="221">
        <v>-16.086600000000001</v>
      </c>
      <c r="K1220" s="290">
        <v>260000000000</v>
      </c>
      <c r="L1220" s="221" t="s">
        <v>621</v>
      </c>
      <c r="M1220" s="221">
        <v>-4.0038</v>
      </c>
      <c r="N1220" s="221">
        <v>21.398299999999999</v>
      </c>
      <c r="O1220" s="221" t="s">
        <v>624</v>
      </c>
      <c r="P1220" s="221" t="s">
        <v>625</v>
      </c>
      <c r="Q1220" s="221" t="s">
        <v>625</v>
      </c>
      <c r="R1220" s="221" t="s">
        <v>1665</v>
      </c>
      <c r="S1220" s="221" t="s">
        <v>1672</v>
      </c>
      <c r="T1220" s="221">
        <v>0.55730000000000002</v>
      </c>
      <c r="U1220" s="221">
        <v>40108630</v>
      </c>
      <c r="V1220" s="290">
        <v>11000000000000</v>
      </c>
      <c r="W1220" s="221">
        <v>8045169</v>
      </c>
      <c r="X1220" s="221">
        <v>-0.68469999999999998</v>
      </c>
      <c r="Y1220" s="221" t="s">
        <v>630</v>
      </c>
      <c r="Z1220" s="221" t="s">
        <v>627</v>
      </c>
    </row>
    <row r="1221" spans="1:26" x14ac:dyDescent="0.25">
      <c r="A1221" s="221" t="s">
        <v>920</v>
      </c>
      <c r="B1221" s="221" t="s">
        <v>222</v>
      </c>
      <c r="C1221" s="221">
        <v>1.8657999999999999</v>
      </c>
      <c r="D1221" s="221">
        <v>0.15029999999999999</v>
      </c>
      <c r="E1221" s="221" t="s">
        <v>636</v>
      </c>
      <c r="F1221" s="221">
        <v>0.18260000000000001</v>
      </c>
      <c r="G1221" s="221">
        <v>3.4830999999999999</v>
      </c>
      <c r="H1221" s="221">
        <v>1.7617</v>
      </c>
      <c r="I1221" s="221">
        <v>0.10730000000000001</v>
      </c>
      <c r="J1221" s="221">
        <v>-0.58609999999999995</v>
      </c>
      <c r="K1221" s="221">
        <v>8045169</v>
      </c>
      <c r="L1221" s="221" t="s">
        <v>621</v>
      </c>
      <c r="M1221" s="221">
        <v>21.804400000000001</v>
      </c>
      <c r="N1221" s="221">
        <v>38.731499999999997</v>
      </c>
      <c r="O1221" s="221" t="s">
        <v>624</v>
      </c>
      <c r="P1221" s="221" t="s">
        <v>626</v>
      </c>
      <c r="Q1221" s="221" t="s">
        <v>626</v>
      </c>
      <c r="R1221" s="221" t="s">
        <v>1665</v>
      </c>
      <c r="S1221" s="221" t="s">
        <v>1666</v>
      </c>
      <c r="T1221" s="221">
        <v>0.18260000000000001</v>
      </c>
      <c r="U1221" s="221">
        <v>4319811</v>
      </c>
      <c r="V1221" s="290">
        <v>11000000000000</v>
      </c>
      <c r="W1221" s="221">
        <v>8045169</v>
      </c>
      <c r="X1221" s="221">
        <v>-0.66549999999999998</v>
      </c>
      <c r="Y1221" s="221" t="s">
        <v>626</v>
      </c>
      <c r="Z1221" s="221" t="s">
        <v>626</v>
      </c>
    </row>
    <row r="1222" spans="1:26" x14ac:dyDescent="0.25">
      <c r="A1222" s="221" t="s">
        <v>30</v>
      </c>
      <c r="B1222" s="221" t="s">
        <v>222</v>
      </c>
      <c r="C1222" s="221">
        <v>2652.3</v>
      </c>
      <c r="D1222" s="221">
        <v>2.07E-2</v>
      </c>
      <c r="E1222" s="221" t="s">
        <v>620</v>
      </c>
      <c r="F1222" s="221">
        <v>-7.3099999999999998E-2</v>
      </c>
      <c r="G1222" s="221">
        <v>3.8159000000000001</v>
      </c>
      <c r="H1222" s="221">
        <v>2.9620000000000002</v>
      </c>
      <c r="I1222" s="221">
        <v>4.1654</v>
      </c>
      <c r="J1222" s="221">
        <v>7.7889999999999997</v>
      </c>
      <c r="K1222" s="290">
        <v>167000000000</v>
      </c>
      <c r="L1222" s="221" t="s">
        <v>621</v>
      </c>
      <c r="M1222" s="221">
        <v>16.781199999999998</v>
      </c>
      <c r="N1222" s="221">
        <v>42.011899999999997</v>
      </c>
      <c r="O1222" s="221" t="s">
        <v>624</v>
      </c>
      <c r="P1222" s="221" t="s">
        <v>630</v>
      </c>
      <c r="Q1222" s="221" t="s">
        <v>630</v>
      </c>
      <c r="R1222" s="221" t="s">
        <v>1662</v>
      </c>
      <c r="S1222" s="221" t="s">
        <v>2091</v>
      </c>
      <c r="T1222" s="221">
        <v>-7.3099999999999998E-2</v>
      </c>
      <c r="U1222" s="221">
        <v>62740028</v>
      </c>
      <c r="V1222" s="290">
        <v>11000000000000</v>
      </c>
      <c r="W1222" s="221">
        <v>8045169</v>
      </c>
      <c r="X1222" s="221">
        <v>-0.86009999999999998</v>
      </c>
      <c r="Y1222" s="221" t="s">
        <v>630</v>
      </c>
      <c r="Z1222" s="221" t="s">
        <v>630</v>
      </c>
    </row>
    <row r="1223" spans="1:26" x14ac:dyDescent="0.25">
      <c r="A1223" s="221" t="s">
        <v>2056</v>
      </c>
      <c r="B1223" s="221" t="s">
        <v>222</v>
      </c>
      <c r="C1223" s="221">
        <v>446.92899999999997</v>
      </c>
      <c r="D1223" s="221">
        <v>-2.9853000000000001</v>
      </c>
      <c r="E1223" s="221" t="s">
        <v>620</v>
      </c>
      <c r="F1223" s="221">
        <v>2.9182999999999999</v>
      </c>
      <c r="G1223" s="221">
        <v>14.482200000000001</v>
      </c>
      <c r="H1223" s="221">
        <v>-5.3281000000000001</v>
      </c>
      <c r="I1223" s="221">
        <v>-17.447900000000001</v>
      </c>
      <c r="J1223" s="221">
        <v>-16.7288</v>
      </c>
      <c r="K1223" s="290">
        <v>9940000000</v>
      </c>
      <c r="L1223" s="221" t="s">
        <v>621</v>
      </c>
      <c r="M1223" s="221">
        <v>0</v>
      </c>
      <c r="N1223" s="221">
        <v>0</v>
      </c>
      <c r="O1223" s="221" t="s">
        <v>624</v>
      </c>
      <c r="P1223" s="221" t="s">
        <v>626</v>
      </c>
      <c r="Q1223" s="221" t="s">
        <v>626</v>
      </c>
      <c r="R1223" s="221" t="s">
        <v>1670</v>
      </c>
      <c r="S1223" s="221" t="s">
        <v>1672</v>
      </c>
      <c r="T1223" s="221">
        <v>2.9182999999999999</v>
      </c>
      <c r="U1223" s="221">
        <v>22900000</v>
      </c>
      <c r="V1223" s="290">
        <v>11000000000000</v>
      </c>
      <c r="W1223" s="221">
        <v>8045169</v>
      </c>
      <c r="X1223" s="221">
        <v>-1.6415999999999999</v>
      </c>
      <c r="Y1223" s="221" t="s">
        <v>626</v>
      </c>
      <c r="Z1223" s="221" t="s">
        <v>626</v>
      </c>
    </row>
    <row r="1224" spans="1:26" x14ac:dyDescent="0.25">
      <c r="A1224" s="221" t="s">
        <v>38</v>
      </c>
      <c r="B1224" s="221" t="s">
        <v>222</v>
      </c>
      <c r="C1224" s="221">
        <v>2370.415</v>
      </c>
      <c r="D1224" s="221">
        <v>3.3700000000000001E-2</v>
      </c>
      <c r="E1224" s="221" t="s">
        <v>620</v>
      </c>
      <c r="F1224" s="221">
        <v>1.67E-2</v>
      </c>
      <c r="G1224" s="221">
        <v>5.0639000000000003</v>
      </c>
      <c r="H1224" s="221">
        <v>3.6766000000000001</v>
      </c>
      <c r="I1224" s="221">
        <v>5.3470000000000004</v>
      </c>
      <c r="J1224" s="221">
        <v>8.9962</v>
      </c>
      <c r="K1224" s="290">
        <v>334000000000</v>
      </c>
      <c r="L1224" s="221" t="s">
        <v>621</v>
      </c>
      <c r="M1224" s="221">
        <v>15.629899999999999</v>
      </c>
      <c r="N1224" s="221">
        <v>42.356999999999999</v>
      </c>
      <c r="O1224" s="221" t="s">
        <v>624</v>
      </c>
      <c r="P1224" s="221" t="s">
        <v>630</v>
      </c>
      <c r="Q1224" s="221" t="s">
        <v>630</v>
      </c>
      <c r="R1224" s="221" t="s">
        <v>1662</v>
      </c>
      <c r="S1224" s="221" t="s">
        <v>1672</v>
      </c>
      <c r="T1224" s="221">
        <v>1.67E-2</v>
      </c>
      <c r="U1224" s="290">
        <v>141000000</v>
      </c>
      <c r="V1224" s="290">
        <v>11000000000000</v>
      </c>
      <c r="W1224" s="221">
        <v>8045169</v>
      </c>
      <c r="X1224" s="221">
        <v>-0.71879999999999999</v>
      </c>
      <c r="Y1224" s="221" t="s">
        <v>630</v>
      </c>
      <c r="Z1224" s="221" t="s">
        <v>630</v>
      </c>
    </row>
    <row r="1225" spans="1:26" x14ac:dyDescent="0.25">
      <c r="A1225" s="221" t="s">
        <v>1569</v>
      </c>
      <c r="B1225" s="221" t="s">
        <v>222</v>
      </c>
      <c r="C1225" s="221">
        <v>765.32</v>
      </c>
      <c r="D1225" s="221">
        <v>-2.9544999999999999</v>
      </c>
      <c r="E1225" s="221" t="s">
        <v>620</v>
      </c>
      <c r="F1225" s="221">
        <v>2.6682999999999999</v>
      </c>
      <c r="G1225" s="221">
        <v>13.7921</v>
      </c>
      <c r="H1225" s="221">
        <v>-5.4869000000000003</v>
      </c>
      <c r="I1225" s="221">
        <v>-17.3672</v>
      </c>
      <c r="J1225" s="221">
        <v>-16.552700000000002</v>
      </c>
      <c r="K1225" s="290">
        <v>903000000000</v>
      </c>
      <c r="L1225" s="221" t="s">
        <v>621</v>
      </c>
      <c r="M1225" s="221">
        <v>0</v>
      </c>
      <c r="N1225" s="221">
        <v>0</v>
      </c>
      <c r="O1225" s="221" t="s">
        <v>624</v>
      </c>
      <c r="P1225" s="221" t="s">
        <v>626</v>
      </c>
      <c r="Q1225" s="221" t="s">
        <v>626</v>
      </c>
      <c r="R1225" s="221" t="s">
        <v>1679</v>
      </c>
      <c r="S1225" s="221" t="s">
        <v>1666</v>
      </c>
      <c r="T1225" s="221">
        <v>2.6682999999999999</v>
      </c>
      <c r="U1225" s="290">
        <v>1210000000</v>
      </c>
      <c r="V1225" s="290">
        <v>11000000000000</v>
      </c>
      <c r="W1225" s="221">
        <v>8045169</v>
      </c>
      <c r="X1225" s="221">
        <v>-1.6032999999999999</v>
      </c>
      <c r="Y1225" s="221" t="s">
        <v>626</v>
      </c>
      <c r="Z1225" s="221" t="s">
        <v>626</v>
      </c>
    </row>
    <row r="1226" spans="1:26" x14ac:dyDescent="0.25">
      <c r="A1226" s="221" t="s">
        <v>1778</v>
      </c>
      <c r="B1226" s="221" t="s">
        <v>222</v>
      </c>
      <c r="C1226" s="221">
        <v>1017.39</v>
      </c>
      <c r="D1226" s="221">
        <v>0</v>
      </c>
      <c r="E1226" s="221" t="s">
        <v>620</v>
      </c>
      <c r="F1226" s="221">
        <v>0.89</v>
      </c>
      <c r="G1226" s="221">
        <v>0</v>
      </c>
      <c r="H1226" s="221">
        <v>0</v>
      </c>
      <c r="I1226" s="221">
        <v>0</v>
      </c>
      <c r="J1226" s="221">
        <v>8.0500000000000007</v>
      </c>
      <c r="K1226" s="290">
        <v>466000000000</v>
      </c>
      <c r="L1226" s="221" t="s">
        <v>621</v>
      </c>
      <c r="M1226" s="221">
        <v>0</v>
      </c>
      <c r="N1226" s="221">
        <v>0</v>
      </c>
      <c r="O1226" s="221" t="s">
        <v>624</v>
      </c>
      <c r="P1226" s="221" t="s">
        <v>626</v>
      </c>
      <c r="Q1226" s="221" t="s">
        <v>626</v>
      </c>
      <c r="R1226" s="221" t="s">
        <v>1669</v>
      </c>
      <c r="S1226" s="221" t="s">
        <v>1672</v>
      </c>
      <c r="T1226" s="221">
        <v>0</v>
      </c>
      <c r="U1226" s="290">
        <v>462000000</v>
      </c>
      <c r="V1226" s="290">
        <v>11000000000000</v>
      </c>
      <c r="W1226" s="221">
        <v>8045169</v>
      </c>
      <c r="X1226" s="221">
        <v>0</v>
      </c>
      <c r="Y1226" s="221" t="s">
        <v>626</v>
      </c>
      <c r="Z1226" s="221" t="s">
        <v>626</v>
      </c>
    </row>
    <row r="1227" spans="1:26" x14ac:dyDescent="0.25">
      <c r="A1227" s="221" t="s">
        <v>2169</v>
      </c>
      <c r="B1227" s="221" t="s">
        <v>222</v>
      </c>
      <c r="C1227" s="221">
        <v>858.3</v>
      </c>
      <c r="D1227" s="221">
        <v>-3.052</v>
      </c>
      <c r="E1227" s="221" t="s">
        <v>620</v>
      </c>
      <c r="F1227" s="221">
        <v>2.4506000000000001</v>
      </c>
      <c r="G1227" s="221">
        <v>15.939500000000001</v>
      </c>
      <c r="H1227" s="221">
        <v>-5.6128999999999998</v>
      </c>
      <c r="I1227" s="221">
        <v>-15.8422</v>
      </c>
      <c r="J1227" s="221">
        <v>-15.8216</v>
      </c>
      <c r="K1227" s="290">
        <v>95900000000</v>
      </c>
      <c r="L1227" s="221" t="s">
        <v>621</v>
      </c>
      <c r="M1227" s="221">
        <v>0</v>
      </c>
      <c r="N1227" s="221">
        <v>0</v>
      </c>
      <c r="O1227" s="221" t="s">
        <v>624</v>
      </c>
      <c r="P1227" s="221" t="s">
        <v>626</v>
      </c>
      <c r="Q1227" s="221" t="s">
        <v>626</v>
      </c>
      <c r="R1227" s="221" t="s">
        <v>1679</v>
      </c>
      <c r="S1227" s="221" t="s">
        <v>1671</v>
      </c>
      <c r="T1227" s="221">
        <v>2.4506000000000001</v>
      </c>
      <c r="U1227" s="290">
        <v>114000000</v>
      </c>
      <c r="V1227" s="290">
        <v>11000000000000</v>
      </c>
      <c r="W1227" s="221">
        <v>8045169</v>
      </c>
      <c r="X1227" s="221">
        <v>-1.3505</v>
      </c>
      <c r="Y1227" s="221" t="s">
        <v>626</v>
      </c>
      <c r="Z1227" s="221" t="s">
        <v>626</v>
      </c>
    </row>
    <row r="1228" spans="1:26" x14ac:dyDescent="0.25">
      <c r="A1228" s="221" t="s">
        <v>2170</v>
      </c>
      <c r="B1228" s="221" t="s">
        <v>222</v>
      </c>
      <c r="C1228" s="221">
        <v>1035.43</v>
      </c>
      <c r="D1228" s="221">
        <v>0</v>
      </c>
      <c r="E1228" s="221" t="s">
        <v>620</v>
      </c>
      <c r="F1228" s="221">
        <v>1.85</v>
      </c>
      <c r="G1228" s="221">
        <v>0</v>
      </c>
      <c r="H1228" s="221">
        <v>0</v>
      </c>
      <c r="I1228" s="221">
        <v>0</v>
      </c>
      <c r="J1228" s="221">
        <v>9.6999999999999993</v>
      </c>
      <c r="K1228" s="290">
        <v>452000000000</v>
      </c>
      <c r="L1228" s="221" t="s">
        <v>621</v>
      </c>
      <c r="M1228" s="221">
        <v>0</v>
      </c>
      <c r="N1228" s="221">
        <v>0</v>
      </c>
      <c r="O1228" s="221" t="s">
        <v>624</v>
      </c>
      <c r="P1228" s="221" t="s">
        <v>626</v>
      </c>
      <c r="Q1228" s="221" t="s">
        <v>626</v>
      </c>
      <c r="R1228" s="221" t="s">
        <v>1669</v>
      </c>
      <c r="S1228" s="221" t="s">
        <v>1672</v>
      </c>
      <c r="T1228" s="221">
        <v>0</v>
      </c>
      <c r="U1228" s="290">
        <v>445000000</v>
      </c>
      <c r="V1228" s="290">
        <v>11000000000000</v>
      </c>
      <c r="W1228" s="221">
        <v>8045169</v>
      </c>
      <c r="X1228" s="221">
        <v>0</v>
      </c>
      <c r="Y1228" s="221" t="s">
        <v>626</v>
      </c>
      <c r="Z1228" s="221" t="s">
        <v>626</v>
      </c>
    </row>
    <row r="1229" spans="1:26" x14ac:dyDescent="0.25">
      <c r="A1229" s="221" t="s">
        <v>894</v>
      </c>
      <c r="B1229" s="221" t="s">
        <v>798</v>
      </c>
      <c r="C1229" s="221">
        <v>4423.4629999999997</v>
      </c>
      <c r="D1229" s="221">
        <v>7.1999999999999998E-3</v>
      </c>
      <c r="E1229" s="221" t="s">
        <v>620</v>
      </c>
      <c r="F1229" s="221">
        <v>0.53190000000000004</v>
      </c>
      <c r="G1229" s="221">
        <v>2.6385999999999998</v>
      </c>
      <c r="H1229" s="221">
        <v>3.2195</v>
      </c>
      <c r="I1229" s="221">
        <v>5.31</v>
      </c>
      <c r="J1229" s="221">
        <v>8.6053999999999995</v>
      </c>
      <c r="K1229" s="290">
        <v>168000000000</v>
      </c>
      <c r="L1229" s="221" t="s">
        <v>621</v>
      </c>
      <c r="M1229" s="221">
        <v>23.599499999999999</v>
      </c>
      <c r="N1229" s="221">
        <v>46.826099999999997</v>
      </c>
      <c r="O1229" s="221" t="s">
        <v>624</v>
      </c>
      <c r="P1229" s="221" t="s">
        <v>626</v>
      </c>
      <c r="Q1229" s="221" t="s">
        <v>626</v>
      </c>
      <c r="R1229" s="221" t="s">
        <v>1662</v>
      </c>
      <c r="S1229" s="221" t="s">
        <v>1666</v>
      </c>
      <c r="T1229" s="221">
        <v>0.53190000000000004</v>
      </c>
      <c r="U1229" s="221">
        <v>38113149</v>
      </c>
      <c r="V1229" s="290">
        <v>2500000000000</v>
      </c>
      <c r="W1229" s="221">
        <v>0</v>
      </c>
      <c r="X1229" s="221">
        <v>-0.26319999999999999</v>
      </c>
      <c r="Y1229" s="221" t="s">
        <v>626</v>
      </c>
      <c r="Z1229" s="221" t="s">
        <v>626</v>
      </c>
    </row>
    <row r="1230" spans="1:26" x14ac:dyDescent="0.25">
      <c r="A1230" s="221" t="s">
        <v>31</v>
      </c>
      <c r="B1230" s="221" t="s">
        <v>218</v>
      </c>
      <c r="C1230" s="221">
        <v>2905.99</v>
      </c>
      <c r="D1230" s="221">
        <v>0.1182</v>
      </c>
      <c r="E1230" s="221" t="s">
        <v>620</v>
      </c>
      <c r="F1230" s="221">
        <v>0.33939999999999998</v>
      </c>
      <c r="G1230" s="221">
        <v>5.0500999999999996</v>
      </c>
      <c r="H1230" s="221">
        <v>3.8138999999999998</v>
      </c>
      <c r="I1230" s="221">
        <v>4.2134</v>
      </c>
      <c r="J1230" s="221">
        <v>3.9386999999999999</v>
      </c>
      <c r="K1230" s="290">
        <v>106000000000</v>
      </c>
      <c r="L1230" s="221" t="s">
        <v>621</v>
      </c>
      <c r="M1230" s="221">
        <v>11.5997</v>
      </c>
      <c r="N1230" s="221">
        <v>52.8262</v>
      </c>
      <c r="O1230" s="221" t="s">
        <v>624</v>
      </c>
      <c r="P1230" s="221" t="s">
        <v>625</v>
      </c>
      <c r="Q1230" s="221" t="s">
        <v>635</v>
      </c>
      <c r="R1230" s="221" t="s">
        <v>1662</v>
      </c>
      <c r="S1230" s="221" t="s">
        <v>1666</v>
      </c>
      <c r="T1230" s="221">
        <v>0.33939999999999998</v>
      </c>
      <c r="U1230" s="221">
        <v>36497699</v>
      </c>
      <c r="V1230" s="290">
        <v>40400000000000</v>
      </c>
      <c r="W1230" s="290">
        <v>153000000</v>
      </c>
      <c r="X1230" s="221">
        <v>-0.76929999999999998</v>
      </c>
      <c r="Y1230" s="221" t="s">
        <v>625</v>
      </c>
      <c r="Z1230" s="221" t="s">
        <v>630</v>
      </c>
    </row>
    <row r="1231" spans="1:26" x14ac:dyDescent="0.25">
      <c r="A1231" s="221" t="s">
        <v>147</v>
      </c>
      <c r="B1231" s="221" t="s">
        <v>218</v>
      </c>
      <c r="C1231" s="221">
        <v>2509.06</v>
      </c>
      <c r="D1231" s="221">
        <v>0.4299</v>
      </c>
      <c r="E1231" s="221" t="s">
        <v>620</v>
      </c>
      <c r="F1231" s="221">
        <v>-1.9132</v>
      </c>
      <c r="G1231" s="221">
        <v>1.3797999999999999</v>
      </c>
      <c r="H1231" s="221">
        <v>-1.8971</v>
      </c>
      <c r="I1231" s="221">
        <v>-0.31109999999999999</v>
      </c>
      <c r="J1231" s="221">
        <v>0.5575</v>
      </c>
      <c r="K1231" s="290">
        <v>245000000000</v>
      </c>
      <c r="L1231" s="221" t="s">
        <v>621</v>
      </c>
      <c r="M1231" s="221">
        <v>-5.5285000000000002</v>
      </c>
      <c r="N1231" s="221">
        <v>1.7085999999999999</v>
      </c>
      <c r="O1231" s="221" t="s">
        <v>624</v>
      </c>
      <c r="P1231" s="221" t="s">
        <v>623</v>
      </c>
      <c r="Q1231" s="221" t="s">
        <v>623</v>
      </c>
      <c r="R1231" s="221" t="s">
        <v>1662</v>
      </c>
      <c r="S1231" s="221" t="s">
        <v>1666</v>
      </c>
      <c r="T1231" s="221">
        <v>-1.9132</v>
      </c>
      <c r="U1231" s="221">
        <v>95929181</v>
      </c>
      <c r="V1231" s="290">
        <v>40400000000000</v>
      </c>
      <c r="W1231" s="290">
        <v>153000000</v>
      </c>
      <c r="X1231" s="221">
        <v>-0.79</v>
      </c>
      <c r="Y1231" s="221" t="s">
        <v>634</v>
      </c>
      <c r="Z1231" s="221" t="s">
        <v>634</v>
      </c>
    </row>
    <row r="1232" spans="1:26" x14ac:dyDescent="0.25">
      <c r="A1232" s="221" t="s">
        <v>1340</v>
      </c>
      <c r="B1232" s="221" t="s">
        <v>708</v>
      </c>
      <c r="C1232" s="221">
        <v>1004.05</v>
      </c>
      <c r="D1232" s="221">
        <v>0</v>
      </c>
      <c r="E1232" s="221" t="s">
        <v>620</v>
      </c>
      <c r="F1232" s="221">
        <v>-1.42</v>
      </c>
      <c r="G1232" s="221">
        <v>0</v>
      </c>
      <c r="H1232" s="221">
        <v>0</v>
      </c>
      <c r="I1232" s="221">
        <v>0</v>
      </c>
      <c r="J1232" s="221">
        <v>-0.05</v>
      </c>
      <c r="K1232" s="290">
        <v>204000000000</v>
      </c>
      <c r="L1232" s="221" t="s">
        <v>617</v>
      </c>
      <c r="M1232" s="221">
        <v>0</v>
      </c>
      <c r="N1232" s="221">
        <v>0</v>
      </c>
      <c r="O1232" s="221" t="s">
        <v>624</v>
      </c>
      <c r="P1232" s="221" t="s">
        <v>626</v>
      </c>
      <c r="Q1232" s="221" t="s">
        <v>626</v>
      </c>
      <c r="R1232" s="221" t="s">
        <v>1677</v>
      </c>
      <c r="S1232" s="221" t="s">
        <v>1671</v>
      </c>
      <c r="T1232" s="221">
        <v>0</v>
      </c>
      <c r="U1232" s="290">
        <v>200000000</v>
      </c>
      <c r="V1232" s="290">
        <v>3630000000000</v>
      </c>
      <c r="W1232" s="221">
        <v>14890216</v>
      </c>
      <c r="X1232" s="221">
        <v>0</v>
      </c>
      <c r="Y1232" s="221" t="s">
        <v>626</v>
      </c>
      <c r="Z1232" s="221" t="s">
        <v>626</v>
      </c>
    </row>
    <row r="1233" spans="1:26" x14ac:dyDescent="0.25">
      <c r="A1233" s="221" t="s">
        <v>1325</v>
      </c>
      <c r="B1233" s="221" t="s">
        <v>708</v>
      </c>
      <c r="C1233" s="221">
        <v>1022.93</v>
      </c>
      <c r="D1233" s="221">
        <v>0</v>
      </c>
      <c r="E1233" s="221" t="s">
        <v>620</v>
      </c>
      <c r="F1233" s="221">
        <v>0.78</v>
      </c>
      <c r="G1233" s="221">
        <v>0</v>
      </c>
      <c r="H1233" s="221">
        <v>0</v>
      </c>
      <c r="I1233" s="221">
        <v>0</v>
      </c>
      <c r="J1233" s="221">
        <v>1.32</v>
      </c>
      <c r="K1233" s="290">
        <v>508000000000</v>
      </c>
      <c r="L1233" s="221" t="s">
        <v>617</v>
      </c>
      <c r="M1233" s="221">
        <v>0</v>
      </c>
      <c r="N1233" s="221">
        <v>0</v>
      </c>
      <c r="O1233" s="221" t="s">
        <v>624</v>
      </c>
      <c r="P1233" s="221" t="s">
        <v>626</v>
      </c>
      <c r="Q1233" s="221" t="s">
        <v>626</v>
      </c>
      <c r="R1233" s="221" t="s">
        <v>1677</v>
      </c>
      <c r="S1233" s="221" t="s">
        <v>1671</v>
      </c>
      <c r="T1233" s="221">
        <v>0</v>
      </c>
      <c r="U1233" s="290">
        <v>500000000</v>
      </c>
      <c r="V1233" s="290">
        <v>3630000000000</v>
      </c>
      <c r="W1233" s="221">
        <v>14890216</v>
      </c>
      <c r="X1233" s="221">
        <v>0</v>
      </c>
      <c r="Y1233" s="221" t="s">
        <v>626</v>
      </c>
      <c r="Z1233" s="221" t="s">
        <v>626</v>
      </c>
    </row>
    <row r="1234" spans="1:26" x14ac:dyDescent="0.25">
      <c r="A1234" s="221" t="s">
        <v>1294</v>
      </c>
      <c r="B1234" s="221" t="s">
        <v>924</v>
      </c>
      <c r="C1234" s="221">
        <v>1234.2629999999999</v>
      </c>
      <c r="D1234" s="221">
        <v>0.10730000000000001</v>
      </c>
      <c r="E1234" s="221" t="s">
        <v>620</v>
      </c>
      <c r="F1234" s="221">
        <v>1.5394000000000001</v>
      </c>
      <c r="G1234" s="221">
        <v>4.8844000000000003</v>
      </c>
      <c r="H1234" s="221">
        <v>3.5998000000000001</v>
      </c>
      <c r="I1234" s="221">
        <v>6.2522000000000002</v>
      </c>
      <c r="J1234" s="221">
        <v>9.1644000000000005</v>
      </c>
      <c r="K1234" s="290">
        <v>9880000000</v>
      </c>
      <c r="L1234" s="221" t="s">
        <v>621</v>
      </c>
      <c r="M1234" s="221">
        <v>18.149000000000001</v>
      </c>
      <c r="N1234" s="221">
        <v>0</v>
      </c>
      <c r="O1234" s="221" t="s">
        <v>624</v>
      </c>
      <c r="P1234" s="221" t="s">
        <v>2012</v>
      </c>
      <c r="Q1234" s="221" t="s">
        <v>2012</v>
      </c>
      <c r="R1234" s="221" t="s">
        <v>1662</v>
      </c>
      <c r="S1234" s="221" t="s">
        <v>1663</v>
      </c>
      <c r="T1234" s="221">
        <v>1.5394000000000001</v>
      </c>
      <c r="U1234" s="221">
        <v>8124132</v>
      </c>
      <c r="V1234" s="290">
        <v>310000000000</v>
      </c>
      <c r="W1234" s="221">
        <v>0</v>
      </c>
      <c r="X1234" s="221">
        <v>-1.1999999999999999E-3</v>
      </c>
      <c r="Y1234" s="221" t="s">
        <v>2012</v>
      </c>
      <c r="Z1234" s="221" t="s">
        <v>626</v>
      </c>
    </row>
    <row r="1235" spans="1:26" x14ac:dyDescent="0.25">
      <c r="A1235" s="221" t="s">
        <v>2078</v>
      </c>
      <c r="B1235" s="221" t="s">
        <v>924</v>
      </c>
      <c r="C1235" s="221">
        <v>1053.751</v>
      </c>
      <c r="D1235" s="221">
        <v>2.0400000000000001E-2</v>
      </c>
      <c r="E1235" s="221" t="s">
        <v>620</v>
      </c>
      <c r="F1235" s="221">
        <v>0.23669999999999999</v>
      </c>
      <c r="G1235" s="221">
        <v>0.74299999999999999</v>
      </c>
      <c r="H1235" s="221">
        <v>1.7737000000000001</v>
      </c>
      <c r="I1235" s="221">
        <v>2.7856000000000001</v>
      </c>
      <c r="J1235" s="221">
        <v>4.6605999999999996</v>
      </c>
      <c r="K1235" s="290">
        <v>2140000000</v>
      </c>
      <c r="L1235" s="221" t="s">
        <v>621</v>
      </c>
      <c r="M1235" s="221">
        <v>0</v>
      </c>
      <c r="N1235" s="221">
        <v>0</v>
      </c>
      <c r="O1235" s="221" t="s">
        <v>624</v>
      </c>
      <c r="P1235" s="221" t="s">
        <v>2012</v>
      </c>
      <c r="Q1235" s="221" t="s">
        <v>2012</v>
      </c>
      <c r="R1235" s="221" t="s">
        <v>1668</v>
      </c>
      <c r="S1235" s="221" t="s">
        <v>1975</v>
      </c>
      <c r="T1235" s="221">
        <v>0.23669999999999999</v>
      </c>
      <c r="U1235" s="221">
        <v>2033487</v>
      </c>
      <c r="V1235" s="290">
        <v>310000000000</v>
      </c>
      <c r="W1235" s="221">
        <v>0</v>
      </c>
      <c r="X1235" s="221">
        <v>4.8899999999999999E-2</v>
      </c>
      <c r="Y1235" s="221" t="s">
        <v>626</v>
      </c>
      <c r="Z1235" s="221" t="s">
        <v>626</v>
      </c>
    </row>
    <row r="1236" spans="1:26" x14ac:dyDescent="0.25">
      <c r="A1236" s="221" t="s">
        <v>923</v>
      </c>
      <c r="B1236" s="221" t="s">
        <v>924</v>
      </c>
      <c r="C1236" s="221">
        <v>1526.05</v>
      </c>
      <c r="D1236" s="221">
        <v>2.9000000000000001E-2</v>
      </c>
      <c r="E1236" s="221" t="s">
        <v>620</v>
      </c>
      <c r="F1236" s="221">
        <v>0.317</v>
      </c>
      <c r="G1236" s="221">
        <v>0.98119999999999996</v>
      </c>
      <c r="H1236" s="221">
        <v>2.1444000000000001</v>
      </c>
      <c r="I1236" s="221">
        <v>2.9394999999999998</v>
      </c>
      <c r="J1236" s="221">
        <v>4.6429999999999998</v>
      </c>
      <c r="K1236" s="290">
        <v>274000000000</v>
      </c>
      <c r="L1236" s="221" t="s">
        <v>621</v>
      </c>
      <c r="M1236" s="221">
        <v>15.032400000000001</v>
      </c>
      <c r="N1236" s="221">
        <v>29.271799999999999</v>
      </c>
      <c r="O1236" s="221" t="s">
        <v>624</v>
      </c>
      <c r="P1236" s="221" t="s">
        <v>635</v>
      </c>
      <c r="Q1236" s="221" t="s">
        <v>635</v>
      </c>
      <c r="R1236" s="221" t="s">
        <v>1668</v>
      </c>
      <c r="S1236" s="221" t="s">
        <v>1664</v>
      </c>
      <c r="T1236" s="221">
        <v>0.317</v>
      </c>
      <c r="U1236" s="290">
        <v>180000000</v>
      </c>
      <c r="V1236" s="290">
        <v>310000000000</v>
      </c>
      <c r="W1236" s="221">
        <v>0</v>
      </c>
      <c r="X1236" s="221">
        <v>6.6299999999999998E-2</v>
      </c>
      <c r="Y1236" s="221" t="s">
        <v>635</v>
      </c>
      <c r="Z1236" s="221" t="s">
        <v>635</v>
      </c>
    </row>
    <row r="1237" spans="1:26" x14ac:dyDescent="0.25">
      <c r="A1237" s="221" t="s">
        <v>2506</v>
      </c>
      <c r="B1237" s="221" t="s">
        <v>924</v>
      </c>
      <c r="C1237" s="221">
        <v>824.72680000000003</v>
      </c>
      <c r="D1237" s="221">
        <v>-3.2101000000000002</v>
      </c>
      <c r="E1237" s="221" t="s">
        <v>620</v>
      </c>
      <c r="F1237" s="221">
        <v>2.0522999999999998</v>
      </c>
      <c r="G1237" s="221">
        <v>13.3188</v>
      </c>
      <c r="H1237" s="221">
        <v>-5.3395999999999999</v>
      </c>
      <c r="I1237" s="221">
        <v>-16.6008</v>
      </c>
      <c r="J1237" s="221">
        <v>-15.8133</v>
      </c>
      <c r="K1237" s="290">
        <v>9210000000</v>
      </c>
      <c r="L1237" s="221" t="s">
        <v>621</v>
      </c>
      <c r="M1237" s="221">
        <v>0</v>
      </c>
      <c r="N1237" s="221">
        <v>0</v>
      </c>
      <c r="O1237" s="221" t="s">
        <v>624</v>
      </c>
      <c r="P1237" s="221" t="s">
        <v>626</v>
      </c>
      <c r="Q1237" s="221" t="s">
        <v>626</v>
      </c>
      <c r="R1237" s="221" t="s">
        <v>1670</v>
      </c>
      <c r="S1237" s="221" t="s">
        <v>1672</v>
      </c>
      <c r="T1237" s="221">
        <v>2.0522999999999998</v>
      </c>
      <c r="U1237" s="221">
        <v>11400000</v>
      </c>
      <c r="V1237" s="290">
        <v>310000000000</v>
      </c>
      <c r="W1237" s="221">
        <v>0</v>
      </c>
      <c r="X1237" s="221">
        <v>-1.78</v>
      </c>
      <c r="Y1237" s="221" t="s">
        <v>626</v>
      </c>
      <c r="Z1237" s="221" t="s">
        <v>626</v>
      </c>
    </row>
    <row r="1238" spans="1:26" x14ac:dyDescent="0.25">
      <c r="A1238" s="221" t="s">
        <v>925</v>
      </c>
      <c r="B1238" s="221" t="s">
        <v>924</v>
      </c>
      <c r="C1238" s="221">
        <v>2415.904</v>
      </c>
      <c r="D1238" s="221">
        <v>-0.6401</v>
      </c>
      <c r="E1238" s="221" t="s">
        <v>620</v>
      </c>
      <c r="F1238" s="221">
        <v>0.34770000000000001</v>
      </c>
      <c r="G1238" s="221">
        <v>3.3372000000000002</v>
      </c>
      <c r="H1238" s="221">
        <v>-0.58240000000000003</v>
      </c>
      <c r="I1238" s="221">
        <v>-2.0726</v>
      </c>
      <c r="J1238" s="221">
        <v>-2.7818999999999998</v>
      </c>
      <c r="K1238" s="290">
        <v>10800000000</v>
      </c>
      <c r="L1238" s="221" t="s">
        <v>621</v>
      </c>
      <c r="M1238" s="221">
        <v>2.7854000000000001</v>
      </c>
      <c r="N1238" s="221">
        <v>30.4818</v>
      </c>
      <c r="O1238" s="221" t="s">
        <v>624</v>
      </c>
      <c r="P1238" s="221" t="s">
        <v>632</v>
      </c>
      <c r="Q1238" s="221" t="s">
        <v>627</v>
      </c>
      <c r="R1238" s="221" t="s">
        <v>1665</v>
      </c>
      <c r="S1238" s="221" t="s">
        <v>1664</v>
      </c>
      <c r="T1238" s="221">
        <v>0.34770000000000001</v>
      </c>
      <c r="U1238" s="221">
        <v>4494535</v>
      </c>
      <c r="V1238" s="290">
        <v>310000000000</v>
      </c>
      <c r="W1238" s="221">
        <v>0</v>
      </c>
      <c r="X1238" s="221">
        <v>-0.67849999999999999</v>
      </c>
      <c r="Y1238" s="221" t="s">
        <v>627</v>
      </c>
      <c r="Z1238" s="221" t="s">
        <v>627</v>
      </c>
    </row>
    <row r="1239" spans="1:26" x14ac:dyDescent="0.25">
      <c r="A1239" s="221" t="s">
        <v>2545</v>
      </c>
      <c r="B1239" s="221" t="s">
        <v>895</v>
      </c>
      <c r="C1239" s="221">
        <v>1015.24</v>
      </c>
      <c r="D1239" s="221">
        <v>3.9399999999999998E-2</v>
      </c>
      <c r="E1239" s="221" t="s">
        <v>620</v>
      </c>
      <c r="F1239" s="221">
        <v>0.37569999999999998</v>
      </c>
      <c r="G1239" s="221">
        <v>0</v>
      </c>
      <c r="H1239" s="221">
        <v>0</v>
      </c>
      <c r="I1239" s="221">
        <v>0</v>
      </c>
      <c r="J1239" s="221">
        <v>0</v>
      </c>
      <c r="K1239" s="290">
        <v>10200000000</v>
      </c>
      <c r="L1239" s="221" t="s">
        <v>621</v>
      </c>
      <c r="M1239" s="221">
        <v>0</v>
      </c>
      <c r="N1239" s="221">
        <v>0</v>
      </c>
      <c r="O1239" s="221" t="s">
        <v>624</v>
      </c>
      <c r="P1239" s="221" t="s">
        <v>626</v>
      </c>
      <c r="Q1239" s="221" t="s">
        <v>626</v>
      </c>
      <c r="R1239" s="221" t="s">
        <v>1665</v>
      </c>
      <c r="S1239" s="221" t="s">
        <v>2091</v>
      </c>
      <c r="T1239" s="221">
        <v>0.37569999999999998</v>
      </c>
      <c r="U1239" s="221">
        <v>10100992</v>
      </c>
      <c r="V1239" s="290">
        <v>1490000000000</v>
      </c>
      <c r="W1239" s="221">
        <v>0</v>
      </c>
      <c r="X1239" s="221">
        <v>-0.22209999999999999</v>
      </c>
      <c r="Y1239" s="221" t="s">
        <v>626</v>
      </c>
      <c r="Z1239" s="221" t="s">
        <v>626</v>
      </c>
    </row>
    <row r="1240" spans="1:26" x14ac:dyDescent="0.25">
      <c r="A1240" s="221" t="s">
        <v>1373</v>
      </c>
      <c r="B1240" s="221" t="s">
        <v>895</v>
      </c>
      <c r="C1240" s="221">
        <v>402.9092</v>
      </c>
      <c r="D1240" s="221">
        <v>-3.1029</v>
      </c>
      <c r="E1240" s="221" t="s">
        <v>620</v>
      </c>
      <c r="F1240" s="221">
        <v>2.1196999999999999</v>
      </c>
      <c r="G1240" s="221">
        <v>15.055999999999999</v>
      </c>
      <c r="H1240" s="221">
        <v>-5.4211999999999998</v>
      </c>
      <c r="I1240" s="221">
        <v>-17.171500000000002</v>
      </c>
      <c r="J1240" s="221">
        <v>-16.291699999999999</v>
      </c>
      <c r="K1240" s="290">
        <v>355000000</v>
      </c>
      <c r="L1240" s="221" t="s">
        <v>621</v>
      </c>
      <c r="M1240" s="221">
        <v>-19.363700000000001</v>
      </c>
      <c r="N1240" s="221">
        <v>0</v>
      </c>
      <c r="O1240" s="221" t="s">
        <v>624</v>
      </c>
      <c r="P1240" s="221" t="s">
        <v>626</v>
      </c>
      <c r="Q1240" s="221" t="s">
        <v>626</v>
      </c>
      <c r="R1240" s="221" t="s">
        <v>1670</v>
      </c>
      <c r="S1240" s="221" t="s">
        <v>1672</v>
      </c>
      <c r="T1240" s="221">
        <v>2.1196999999999999</v>
      </c>
      <c r="U1240" s="221">
        <v>900000</v>
      </c>
      <c r="V1240" s="290">
        <v>1490000000000</v>
      </c>
      <c r="W1240" s="221">
        <v>0</v>
      </c>
      <c r="X1240" s="221">
        <v>-1.6880999999999999</v>
      </c>
      <c r="Y1240" s="221" t="s">
        <v>626</v>
      </c>
      <c r="Z1240" s="221" t="s">
        <v>626</v>
      </c>
    </row>
    <row r="1241" spans="1:26" x14ac:dyDescent="0.25">
      <c r="A1241" s="221" t="s">
        <v>1527</v>
      </c>
      <c r="B1241" s="221" t="s">
        <v>895</v>
      </c>
      <c r="C1241" s="221">
        <v>1038.6969999999999</v>
      </c>
      <c r="D1241" s="221">
        <v>0.28089999999999998</v>
      </c>
      <c r="E1241" s="221" t="s">
        <v>620</v>
      </c>
      <c r="F1241" s="221">
        <v>0.15190000000000001</v>
      </c>
      <c r="G1241" s="221">
        <v>3.34</v>
      </c>
      <c r="H1241" s="221">
        <v>0.83430000000000004</v>
      </c>
      <c r="I1241" s="221">
        <v>-13.3071</v>
      </c>
      <c r="J1241" s="221">
        <v>-6.8868999999999998</v>
      </c>
      <c r="K1241" s="290">
        <v>10700000000</v>
      </c>
      <c r="L1241" s="221" t="s">
        <v>621</v>
      </c>
      <c r="M1241" s="221">
        <v>0</v>
      </c>
      <c r="N1241" s="221">
        <v>0</v>
      </c>
      <c r="O1241" s="221" t="s">
        <v>624</v>
      </c>
      <c r="P1241" s="221" t="s">
        <v>651</v>
      </c>
      <c r="Q1241" s="221" t="s">
        <v>653</v>
      </c>
      <c r="R1241" s="221" t="s">
        <v>1667</v>
      </c>
      <c r="S1241" s="221" t="s">
        <v>2094</v>
      </c>
      <c r="T1241" s="221">
        <v>0.15190000000000001</v>
      </c>
      <c r="U1241" s="221">
        <v>10271017</v>
      </c>
      <c r="V1241" s="290">
        <v>1490000000000</v>
      </c>
      <c r="W1241" s="221">
        <v>0</v>
      </c>
      <c r="X1241" s="221">
        <v>0.39610000000000001</v>
      </c>
      <c r="Y1241" s="221" t="s">
        <v>626</v>
      </c>
      <c r="Z1241" s="221" t="s">
        <v>626</v>
      </c>
    </row>
    <row r="1242" spans="1:26" x14ac:dyDescent="0.25">
      <c r="A1242" s="221" t="s">
        <v>2425</v>
      </c>
      <c r="B1242" s="221" t="s">
        <v>895</v>
      </c>
      <c r="C1242" s="221">
        <v>1053.866</v>
      </c>
      <c r="D1242" s="221">
        <v>1.9E-2</v>
      </c>
      <c r="E1242" s="221" t="s">
        <v>620</v>
      </c>
      <c r="F1242" s="221">
        <v>3.0430999999999999</v>
      </c>
      <c r="G1242" s="221">
        <v>4.2134</v>
      </c>
      <c r="H1242" s="221">
        <v>5.3749000000000002</v>
      </c>
      <c r="I1242" s="221">
        <v>0</v>
      </c>
      <c r="J1242" s="221">
        <v>0</v>
      </c>
      <c r="K1242" s="290">
        <v>9820000000</v>
      </c>
      <c r="L1242" s="221" t="s">
        <v>621</v>
      </c>
      <c r="M1242" s="221">
        <v>0</v>
      </c>
      <c r="N1242" s="221">
        <v>0</v>
      </c>
      <c r="O1242" s="221" t="s">
        <v>624</v>
      </c>
      <c r="P1242" s="221" t="s">
        <v>626</v>
      </c>
      <c r="Q1242" s="221" t="s">
        <v>626</v>
      </c>
      <c r="R1242" s="221" t="s">
        <v>1662</v>
      </c>
      <c r="S1242" s="221" t="s">
        <v>1672</v>
      </c>
      <c r="T1242" s="221">
        <v>3.0430999999999999</v>
      </c>
      <c r="U1242" s="221">
        <v>9603866</v>
      </c>
      <c r="V1242" s="290">
        <v>1490000000000</v>
      </c>
      <c r="W1242" s="221">
        <v>0</v>
      </c>
      <c r="X1242" s="221">
        <v>2.6574</v>
      </c>
      <c r="Y1242" s="221" t="s">
        <v>626</v>
      </c>
      <c r="Z1242" s="221" t="s">
        <v>626</v>
      </c>
    </row>
    <row r="1243" spans="1:26" x14ac:dyDescent="0.25">
      <c r="A1243" s="221" t="s">
        <v>2458</v>
      </c>
      <c r="B1243" s="221" t="s">
        <v>895</v>
      </c>
      <c r="C1243" s="221">
        <v>1067.8</v>
      </c>
      <c r="D1243" s="221">
        <v>9.74E-2</v>
      </c>
      <c r="E1243" s="221" t="s">
        <v>620</v>
      </c>
      <c r="F1243" s="221">
        <v>0.3261</v>
      </c>
      <c r="G1243" s="221">
        <v>3.4674</v>
      </c>
      <c r="H1243" s="221">
        <v>0</v>
      </c>
      <c r="I1243" s="221">
        <v>0</v>
      </c>
      <c r="J1243" s="221">
        <v>0</v>
      </c>
      <c r="K1243" s="290">
        <v>118000000000</v>
      </c>
      <c r="L1243" s="221" t="s">
        <v>621</v>
      </c>
      <c r="M1243" s="221">
        <v>0</v>
      </c>
      <c r="N1243" s="221">
        <v>0</v>
      </c>
      <c r="O1243" s="221" t="s">
        <v>624</v>
      </c>
      <c r="P1243" s="221" t="s">
        <v>626</v>
      </c>
      <c r="Q1243" s="221" t="s">
        <v>626</v>
      </c>
      <c r="R1243" s="221" t="s">
        <v>1662</v>
      </c>
      <c r="S1243" s="221" t="s">
        <v>1672</v>
      </c>
      <c r="T1243" s="221">
        <v>0.3261</v>
      </c>
      <c r="U1243" s="290">
        <v>111000000</v>
      </c>
      <c r="V1243" s="290">
        <v>1490000000000</v>
      </c>
      <c r="W1243" s="221">
        <v>0</v>
      </c>
      <c r="X1243" s="221">
        <v>-0.37280000000000002</v>
      </c>
      <c r="Y1243" s="221" t="s">
        <v>626</v>
      </c>
      <c r="Z1243" s="221" t="s">
        <v>626</v>
      </c>
    </row>
    <row r="1244" spans="1:26" x14ac:dyDescent="0.25">
      <c r="A1244" s="221" t="s">
        <v>1092</v>
      </c>
      <c r="B1244" s="221" t="s">
        <v>895</v>
      </c>
      <c r="C1244" s="221">
        <v>304.96879999999999</v>
      </c>
      <c r="D1244" s="221">
        <v>-1.4208000000000001</v>
      </c>
      <c r="E1244" s="221" t="s">
        <v>620</v>
      </c>
      <c r="F1244" s="221">
        <v>2.1257000000000001</v>
      </c>
      <c r="G1244" s="221">
        <v>11.6517</v>
      </c>
      <c r="H1244" s="221">
        <v>12.9465</v>
      </c>
      <c r="I1244" s="221">
        <v>-3.597</v>
      </c>
      <c r="J1244" s="221">
        <v>-33.337800000000001</v>
      </c>
      <c r="K1244" s="290">
        <v>574000000000</v>
      </c>
      <c r="L1244" s="221" t="s">
        <v>621</v>
      </c>
      <c r="M1244" s="221">
        <v>-69.9315</v>
      </c>
      <c r="N1244" s="221">
        <v>0</v>
      </c>
      <c r="O1244" s="221" t="s">
        <v>624</v>
      </c>
      <c r="P1244" s="221" t="s">
        <v>638</v>
      </c>
      <c r="Q1244" s="221" t="s">
        <v>635</v>
      </c>
      <c r="R1244" s="221" t="s">
        <v>1667</v>
      </c>
      <c r="S1244" s="221" t="s">
        <v>2094</v>
      </c>
      <c r="T1244" s="221">
        <v>2.1257000000000001</v>
      </c>
      <c r="U1244" s="290">
        <v>1920000000</v>
      </c>
      <c r="V1244" s="290">
        <v>1490000000000</v>
      </c>
      <c r="W1244" s="221">
        <v>0</v>
      </c>
      <c r="X1244" s="221">
        <v>4.2700000000000002E-2</v>
      </c>
      <c r="Y1244" s="221" t="s">
        <v>622</v>
      </c>
      <c r="Z1244" s="221" t="s">
        <v>626</v>
      </c>
    </row>
    <row r="1245" spans="1:26" x14ac:dyDescent="0.25">
      <c r="A1245" s="221" t="s">
        <v>1125</v>
      </c>
      <c r="B1245" s="221" t="s">
        <v>895</v>
      </c>
      <c r="C1245" s="221">
        <v>426.4973</v>
      </c>
      <c r="D1245" s="221">
        <v>-2.4874000000000001</v>
      </c>
      <c r="E1245" s="221" t="s">
        <v>620</v>
      </c>
      <c r="F1245" s="221">
        <v>3.0646</v>
      </c>
      <c r="G1245" s="221">
        <v>16.928100000000001</v>
      </c>
      <c r="H1245" s="221">
        <v>-3.0617000000000001</v>
      </c>
      <c r="I1245" s="221">
        <v>-16.208400000000001</v>
      </c>
      <c r="J1245" s="221">
        <v>-17.917999999999999</v>
      </c>
      <c r="K1245" s="290">
        <v>29800000000</v>
      </c>
      <c r="L1245" s="221" t="s">
        <v>621</v>
      </c>
      <c r="M1245" s="221">
        <v>-19.0807</v>
      </c>
      <c r="N1245" s="221">
        <v>0</v>
      </c>
      <c r="O1245" s="221" t="s">
        <v>624</v>
      </c>
      <c r="P1245" s="221" t="s">
        <v>626</v>
      </c>
      <c r="Q1245" s="221" t="s">
        <v>626</v>
      </c>
      <c r="R1245" s="221" t="s">
        <v>1670</v>
      </c>
      <c r="S1245" s="221" t="s">
        <v>1672</v>
      </c>
      <c r="T1245" s="221">
        <v>3.0646</v>
      </c>
      <c r="U1245" s="221">
        <v>72100000</v>
      </c>
      <c r="V1245" s="290">
        <v>1490000000000</v>
      </c>
      <c r="W1245" s="221">
        <v>0</v>
      </c>
      <c r="X1245" s="221">
        <v>-1.0748</v>
      </c>
      <c r="Y1245" s="221" t="s">
        <v>626</v>
      </c>
      <c r="Z1245" s="221" t="s">
        <v>626</v>
      </c>
    </row>
    <row r="1246" spans="1:26" x14ac:dyDescent="0.25">
      <c r="A1246" s="221" t="s">
        <v>1487</v>
      </c>
      <c r="B1246" s="221" t="s">
        <v>895</v>
      </c>
      <c r="C1246" s="221">
        <v>354.22</v>
      </c>
      <c r="D1246" s="221">
        <v>-1.9026000000000001</v>
      </c>
      <c r="E1246" s="221" t="s">
        <v>620</v>
      </c>
      <c r="F1246" s="221">
        <v>0.32569999999999999</v>
      </c>
      <c r="G1246" s="221">
        <v>6.9214000000000002</v>
      </c>
      <c r="H1246" s="221">
        <v>0.3826</v>
      </c>
      <c r="I1246" s="221">
        <v>-18.671099999999999</v>
      </c>
      <c r="J1246" s="221">
        <v>-19.781700000000001</v>
      </c>
      <c r="K1246" s="290">
        <v>8540000000</v>
      </c>
      <c r="L1246" s="221" t="s">
        <v>621</v>
      </c>
      <c r="M1246" s="221">
        <v>0</v>
      </c>
      <c r="N1246" s="221">
        <v>0</v>
      </c>
      <c r="O1246" s="221" t="s">
        <v>618</v>
      </c>
      <c r="P1246" s="221" t="s">
        <v>626</v>
      </c>
      <c r="Q1246" s="221" t="s">
        <v>626</v>
      </c>
      <c r="R1246" s="221" t="s">
        <v>1670</v>
      </c>
      <c r="S1246" s="221" t="s">
        <v>1663</v>
      </c>
      <c r="T1246" s="221">
        <v>0.32569999999999999</v>
      </c>
      <c r="U1246" s="221">
        <v>24200000</v>
      </c>
      <c r="V1246" s="290">
        <v>1490000000000</v>
      </c>
      <c r="W1246" s="221">
        <v>0</v>
      </c>
      <c r="X1246" s="221">
        <v>-1.1773</v>
      </c>
      <c r="Y1246" s="221" t="s">
        <v>626</v>
      </c>
      <c r="Z1246" s="221" t="s">
        <v>626</v>
      </c>
    </row>
    <row r="1247" spans="1:26" x14ac:dyDescent="0.25">
      <c r="A1247" s="221" t="s">
        <v>1841</v>
      </c>
      <c r="B1247" s="221" t="s">
        <v>895</v>
      </c>
      <c r="C1247" s="221">
        <v>465.28289999999998</v>
      </c>
      <c r="D1247" s="221">
        <v>-3.0655999999999999</v>
      </c>
      <c r="E1247" s="221" t="s">
        <v>620</v>
      </c>
      <c r="F1247" s="221">
        <v>2.3628</v>
      </c>
      <c r="G1247" s="221">
        <v>14.366</v>
      </c>
      <c r="H1247" s="221">
        <v>-5.3578000000000001</v>
      </c>
      <c r="I1247" s="221">
        <v>-16.442</v>
      </c>
      <c r="J1247" s="221">
        <v>-14.9109</v>
      </c>
      <c r="K1247" s="290">
        <v>108000000000</v>
      </c>
      <c r="L1247" s="221" t="s">
        <v>621</v>
      </c>
      <c r="M1247" s="221">
        <v>0</v>
      </c>
      <c r="N1247" s="221">
        <v>0</v>
      </c>
      <c r="O1247" s="221" t="s">
        <v>624</v>
      </c>
      <c r="P1247" s="221" t="s">
        <v>626</v>
      </c>
      <c r="Q1247" s="221" t="s">
        <v>626</v>
      </c>
      <c r="R1247" s="221" t="s">
        <v>1670</v>
      </c>
      <c r="S1247" s="221" t="s">
        <v>1672</v>
      </c>
      <c r="T1247" s="221">
        <v>2.3628</v>
      </c>
      <c r="U1247" s="290">
        <v>237000000</v>
      </c>
      <c r="V1247" s="290">
        <v>1490000000000</v>
      </c>
      <c r="W1247" s="221">
        <v>0</v>
      </c>
      <c r="X1247" s="221">
        <v>-1.5649999999999999</v>
      </c>
      <c r="Y1247" s="221" t="s">
        <v>626</v>
      </c>
      <c r="Z1247" s="221" t="s">
        <v>626</v>
      </c>
    </row>
    <row r="1248" spans="1:26" x14ac:dyDescent="0.25">
      <c r="A1248" s="221" t="s">
        <v>1710</v>
      </c>
      <c r="B1248" s="221" t="s">
        <v>895</v>
      </c>
      <c r="C1248" s="221">
        <v>864.57449999999994</v>
      </c>
      <c r="D1248" s="221">
        <v>-0.4168</v>
      </c>
      <c r="E1248" s="221" t="s">
        <v>620</v>
      </c>
      <c r="F1248" s="221">
        <v>0.20660000000000001</v>
      </c>
      <c r="G1248" s="221">
        <v>2.0834000000000001</v>
      </c>
      <c r="H1248" s="221">
        <v>-0.49519999999999997</v>
      </c>
      <c r="I1248" s="221">
        <v>-2.3536000000000001</v>
      </c>
      <c r="J1248" s="221">
        <v>-1.1283000000000001</v>
      </c>
      <c r="K1248" s="290">
        <v>15200000000</v>
      </c>
      <c r="L1248" s="221" t="s">
        <v>621</v>
      </c>
      <c r="M1248" s="221">
        <v>0</v>
      </c>
      <c r="N1248" s="221">
        <v>0</v>
      </c>
      <c r="O1248" s="221" t="s">
        <v>624</v>
      </c>
      <c r="P1248" s="221" t="s">
        <v>632</v>
      </c>
      <c r="Q1248" s="221" t="s">
        <v>627</v>
      </c>
      <c r="R1248" s="221" t="s">
        <v>1665</v>
      </c>
      <c r="S1248" s="221" t="s">
        <v>1672</v>
      </c>
      <c r="T1248" s="221">
        <v>0.20660000000000001</v>
      </c>
      <c r="U1248" s="221">
        <v>17563520</v>
      </c>
      <c r="V1248" s="290">
        <v>1490000000000</v>
      </c>
      <c r="W1248" s="221">
        <v>0</v>
      </c>
      <c r="X1248" s="221">
        <v>-9.2200000000000004E-2</v>
      </c>
      <c r="Y1248" s="221" t="s">
        <v>626</v>
      </c>
      <c r="Z1248" s="221" t="s">
        <v>626</v>
      </c>
    </row>
    <row r="1249" spans="1:26" x14ac:dyDescent="0.25">
      <c r="A1249" s="221" t="s">
        <v>1735</v>
      </c>
      <c r="B1249" s="221" t="s">
        <v>895</v>
      </c>
      <c r="C1249" s="221">
        <v>455.53039999999999</v>
      </c>
      <c r="D1249" s="221">
        <v>-2.8942999999999999</v>
      </c>
      <c r="E1249" s="221" t="s">
        <v>620</v>
      </c>
      <c r="F1249" s="221">
        <v>3.1328999999999998</v>
      </c>
      <c r="G1249" s="221">
        <v>14.3262</v>
      </c>
      <c r="H1249" s="221">
        <v>-5.0045999999999999</v>
      </c>
      <c r="I1249" s="221">
        <v>-17.1707</v>
      </c>
      <c r="J1249" s="221">
        <v>-16.247199999999999</v>
      </c>
      <c r="K1249" s="290">
        <v>133000000</v>
      </c>
      <c r="L1249" s="221" t="s">
        <v>621</v>
      </c>
      <c r="M1249" s="221">
        <v>0</v>
      </c>
      <c r="N1249" s="221">
        <v>0</v>
      </c>
      <c r="O1249" s="221" t="s">
        <v>624</v>
      </c>
      <c r="P1249" s="221" t="s">
        <v>626</v>
      </c>
      <c r="Q1249" s="221" t="s">
        <v>626</v>
      </c>
      <c r="R1249" s="221" t="s">
        <v>1670</v>
      </c>
      <c r="S1249" s="221" t="s">
        <v>1672</v>
      </c>
      <c r="T1249" s="221">
        <v>3.1328999999999998</v>
      </c>
      <c r="U1249" s="221">
        <v>300000</v>
      </c>
      <c r="V1249" s="290">
        <v>1490000000000</v>
      </c>
      <c r="W1249" s="221">
        <v>0</v>
      </c>
      <c r="X1249" s="221">
        <v>-1.4932000000000001</v>
      </c>
      <c r="Y1249" s="221" t="s">
        <v>626</v>
      </c>
      <c r="Z1249" s="221" t="s">
        <v>626</v>
      </c>
    </row>
    <row r="1250" spans="1:26" x14ac:dyDescent="0.25">
      <c r="A1250" s="221" t="s">
        <v>1208</v>
      </c>
      <c r="B1250" s="221" t="s">
        <v>895</v>
      </c>
      <c r="C1250" s="221">
        <v>1319.1959999999999</v>
      </c>
      <c r="D1250" s="221">
        <v>0.31440000000000001</v>
      </c>
      <c r="E1250" s="221" t="s">
        <v>620</v>
      </c>
      <c r="F1250" s="221">
        <v>1.0832999999999999</v>
      </c>
      <c r="G1250" s="221">
        <v>5.2775999999999996</v>
      </c>
      <c r="H1250" s="221">
        <v>3.9340999999999999</v>
      </c>
      <c r="I1250" s="221">
        <v>5.9507000000000003</v>
      </c>
      <c r="J1250" s="221">
        <v>9.4896999999999991</v>
      </c>
      <c r="K1250" s="290">
        <v>69500000000</v>
      </c>
      <c r="L1250" s="221" t="s">
        <v>621</v>
      </c>
      <c r="M1250" s="221">
        <v>18.7866</v>
      </c>
      <c r="N1250" s="221">
        <v>0</v>
      </c>
      <c r="O1250" s="221" t="s">
        <v>624</v>
      </c>
      <c r="P1250" s="221" t="s">
        <v>630</v>
      </c>
      <c r="Q1250" s="221" t="s">
        <v>630</v>
      </c>
      <c r="R1250" s="221" t="s">
        <v>1662</v>
      </c>
      <c r="S1250" s="221" t="s">
        <v>1672</v>
      </c>
      <c r="T1250" s="221">
        <v>1.0832999999999999</v>
      </c>
      <c r="U1250" s="221">
        <v>53260631</v>
      </c>
      <c r="V1250" s="290">
        <v>1490000000000</v>
      </c>
      <c r="W1250" s="221">
        <v>0</v>
      </c>
      <c r="X1250" s="221">
        <v>-0.14990000000000001</v>
      </c>
      <c r="Y1250" s="221" t="s">
        <v>630</v>
      </c>
      <c r="Z1250" s="221" t="s">
        <v>626</v>
      </c>
    </row>
    <row r="1251" spans="1:26" x14ac:dyDescent="0.25">
      <c r="A1251" s="221" t="s">
        <v>1620</v>
      </c>
      <c r="B1251" s="221" t="s">
        <v>895</v>
      </c>
      <c r="C1251" s="221">
        <v>369.23759999999999</v>
      </c>
      <c r="D1251" s="221">
        <v>-2.4895999999999998</v>
      </c>
      <c r="E1251" s="221" t="s">
        <v>620</v>
      </c>
      <c r="F1251" s="221">
        <v>4.3422000000000001</v>
      </c>
      <c r="G1251" s="221">
        <v>18.610700000000001</v>
      </c>
      <c r="H1251" s="221">
        <v>-6.4585999999999997</v>
      </c>
      <c r="I1251" s="221">
        <v>-19.337700000000002</v>
      </c>
      <c r="J1251" s="221">
        <v>-20.3003</v>
      </c>
      <c r="K1251" s="290">
        <v>6830000000</v>
      </c>
      <c r="L1251" s="221" t="s">
        <v>621</v>
      </c>
      <c r="M1251" s="221">
        <v>0</v>
      </c>
      <c r="N1251" s="221">
        <v>0</v>
      </c>
      <c r="O1251" s="221" t="s">
        <v>624</v>
      </c>
      <c r="P1251" s="221" t="s">
        <v>626</v>
      </c>
      <c r="Q1251" s="221" t="s">
        <v>626</v>
      </c>
      <c r="R1251" s="221" t="s">
        <v>1670</v>
      </c>
      <c r="S1251" s="221" t="s">
        <v>1672</v>
      </c>
      <c r="T1251" s="221">
        <v>4.3422000000000001</v>
      </c>
      <c r="U1251" s="221">
        <v>19300000</v>
      </c>
      <c r="V1251" s="290">
        <v>1490000000000</v>
      </c>
      <c r="W1251" s="221">
        <v>0</v>
      </c>
      <c r="X1251" s="221">
        <v>-0.61409999999999998</v>
      </c>
      <c r="Y1251" s="221" t="s">
        <v>626</v>
      </c>
      <c r="Z1251" s="221" t="s">
        <v>626</v>
      </c>
    </row>
    <row r="1252" spans="1:26" x14ac:dyDescent="0.25">
      <c r="A1252" s="221" t="s">
        <v>1374</v>
      </c>
      <c r="B1252" s="221" t="s">
        <v>895</v>
      </c>
      <c r="C1252" s="221">
        <v>415.50569999999999</v>
      </c>
      <c r="D1252" s="221">
        <v>-2.6307999999999998</v>
      </c>
      <c r="E1252" s="221" t="s">
        <v>620</v>
      </c>
      <c r="F1252" s="221">
        <v>2.8485</v>
      </c>
      <c r="G1252" s="221">
        <v>15.799300000000001</v>
      </c>
      <c r="H1252" s="221">
        <v>-3.9557000000000002</v>
      </c>
      <c r="I1252" s="221">
        <v>-17.388400000000001</v>
      </c>
      <c r="J1252" s="221">
        <v>-18.522400000000001</v>
      </c>
      <c r="K1252" s="290">
        <v>3510000000</v>
      </c>
      <c r="L1252" s="221" t="s">
        <v>621</v>
      </c>
      <c r="M1252" s="221">
        <v>-18.367899999999999</v>
      </c>
      <c r="N1252" s="221">
        <v>0</v>
      </c>
      <c r="O1252" s="221" t="s">
        <v>624</v>
      </c>
      <c r="P1252" s="221" t="s">
        <v>626</v>
      </c>
      <c r="Q1252" s="221" t="s">
        <v>626</v>
      </c>
      <c r="R1252" s="221" t="s">
        <v>1670</v>
      </c>
      <c r="S1252" s="221" t="s">
        <v>1672</v>
      </c>
      <c r="T1252" s="221">
        <v>2.8485</v>
      </c>
      <c r="U1252" s="221">
        <v>8700000</v>
      </c>
      <c r="V1252" s="290">
        <v>1490000000000</v>
      </c>
      <c r="W1252" s="221">
        <v>0</v>
      </c>
      <c r="X1252" s="221">
        <v>-1.3374999999999999</v>
      </c>
      <c r="Y1252" s="221" t="s">
        <v>626</v>
      </c>
      <c r="Z1252" s="221" t="s">
        <v>626</v>
      </c>
    </row>
    <row r="1253" spans="1:26" x14ac:dyDescent="0.25">
      <c r="A1253" s="221" t="s">
        <v>1341</v>
      </c>
      <c r="B1253" s="221" t="s">
        <v>895</v>
      </c>
      <c r="C1253" s="221">
        <v>836.66</v>
      </c>
      <c r="D1253" s="221">
        <v>0.36230000000000001</v>
      </c>
      <c r="E1253" s="221" t="s">
        <v>620</v>
      </c>
      <c r="F1253" s="221">
        <v>-1.9914000000000001</v>
      </c>
      <c r="G1253" s="221">
        <v>-15.736599999999999</v>
      </c>
      <c r="H1253" s="221">
        <v>-21.148700000000002</v>
      </c>
      <c r="I1253" s="221">
        <v>-28.909199999999998</v>
      </c>
      <c r="J1253" s="221">
        <v>-31.471299999999999</v>
      </c>
      <c r="K1253" s="290">
        <v>76600000000</v>
      </c>
      <c r="L1253" s="221" t="s">
        <v>621</v>
      </c>
      <c r="M1253" s="221">
        <v>-19.250699999999998</v>
      </c>
      <c r="N1253" s="221">
        <v>0</v>
      </c>
      <c r="O1253" s="221" t="s">
        <v>618</v>
      </c>
      <c r="P1253" s="221" t="s">
        <v>630</v>
      </c>
      <c r="Q1253" s="221" t="s">
        <v>630</v>
      </c>
      <c r="R1253" s="221" t="s">
        <v>1667</v>
      </c>
      <c r="S1253" s="221" t="s">
        <v>1663</v>
      </c>
      <c r="T1253" s="221">
        <v>-1.9914000000000001</v>
      </c>
      <c r="U1253" s="221">
        <v>89767062</v>
      </c>
      <c r="V1253" s="290">
        <v>1490000000000</v>
      </c>
      <c r="W1253" s="221">
        <v>0</v>
      </c>
      <c r="X1253" s="221">
        <v>-6.93E-2</v>
      </c>
      <c r="Y1253" s="221" t="s">
        <v>632</v>
      </c>
      <c r="Z1253" s="221" t="s">
        <v>626</v>
      </c>
    </row>
    <row r="1254" spans="1:26" x14ac:dyDescent="0.25">
      <c r="A1254" s="221" t="s">
        <v>1168</v>
      </c>
      <c r="B1254" s="221" t="s">
        <v>895</v>
      </c>
      <c r="C1254" s="221">
        <v>1264.125</v>
      </c>
      <c r="D1254" s="221">
        <v>2.8400000000000002E-2</v>
      </c>
      <c r="E1254" s="221" t="s">
        <v>620</v>
      </c>
      <c r="F1254" s="221">
        <v>0.40210000000000001</v>
      </c>
      <c r="G1254" s="221">
        <v>1.3278000000000001</v>
      </c>
      <c r="H1254" s="221">
        <v>2.7319</v>
      </c>
      <c r="I1254" s="221">
        <v>3.7385999999999999</v>
      </c>
      <c r="J1254" s="221">
        <v>5.9573</v>
      </c>
      <c r="K1254" s="290">
        <v>75100000000</v>
      </c>
      <c r="L1254" s="221" t="s">
        <v>621</v>
      </c>
      <c r="M1254" s="221">
        <v>19.588999999999999</v>
      </c>
      <c r="N1254" s="221">
        <v>0</v>
      </c>
      <c r="O1254" s="221" t="s">
        <v>624</v>
      </c>
      <c r="P1254" s="221" t="s">
        <v>632</v>
      </c>
      <c r="Q1254" s="221" t="s">
        <v>632</v>
      </c>
      <c r="R1254" s="221" t="s">
        <v>1668</v>
      </c>
      <c r="S1254" s="221" t="s">
        <v>1672</v>
      </c>
      <c r="T1254" s="221">
        <v>0.40210000000000001</v>
      </c>
      <c r="U1254" s="221">
        <v>59662080</v>
      </c>
      <c r="V1254" s="290">
        <v>1490000000000</v>
      </c>
      <c r="W1254" s="221">
        <v>0</v>
      </c>
      <c r="X1254" s="221">
        <v>8.1000000000000003E-2</v>
      </c>
      <c r="Y1254" s="221" t="s">
        <v>651</v>
      </c>
      <c r="Z1254" s="221" t="s">
        <v>626</v>
      </c>
    </row>
    <row r="1255" spans="1:26" x14ac:dyDescent="0.25">
      <c r="A1255" s="221" t="s">
        <v>1916</v>
      </c>
      <c r="B1255" s="221" t="s">
        <v>895</v>
      </c>
      <c r="C1255" s="221">
        <v>1104.739</v>
      </c>
      <c r="D1255" s="221">
        <v>0</v>
      </c>
      <c r="E1255" s="221" t="s">
        <v>620</v>
      </c>
      <c r="F1255" s="221">
        <v>1.06</v>
      </c>
      <c r="G1255" s="221">
        <v>0</v>
      </c>
      <c r="H1255" s="221">
        <v>0</v>
      </c>
      <c r="I1255" s="221">
        <v>0</v>
      </c>
      <c r="J1255" s="221">
        <v>7.01</v>
      </c>
      <c r="K1255" s="290">
        <v>290000000000</v>
      </c>
      <c r="L1255" s="221" t="s">
        <v>621</v>
      </c>
      <c r="M1255" s="221">
        <v>0</v>
      </c>
      <c r="N1255" s="221">
        <v>0</v>
      </c>
      <c r="O1255" s="221" t="s">
        <v>624</v>
      </c>
      <c r="P1255" s="221" t="s">
        <v>626</v>
      </c>
      <c r="Q1255" s="221" t="s">
        <v>626</v>
      </c>
      <c r="R1255" s="221" t="s">
        <v>1669</v>
      </c>
      <c r="S1255" s="221" t="s">
        <v>1672</v>
      </c>
      <c r="T1255" s="221">
        <v>0</v>
      </c>
      <c r="U1255" s="290">
        <v>265000000</v>
      </c>
      <c r="V1255" s="290">
        <v>1490000000000</v>
      </c>
      <c r="W1255" s="221">
        <v>0</v>
      </c>
      <c r="X1255" s="221">
        <v>0</v>
      </c>
      <c r="Y1255" s="221" t="s">
        <v>626</v>
      </c>
      <c r="Z1255" s="221" t="s">
        <v>626</v>
      </c>
    </row>
    <row r="1256" spans="1:26" x14ac:dyDescent="0.25">
      <c r="A1256" s="221" t="s">
        <v>1488</v>
      </c>
      <c r="B1256" s="221" t="s">
        <v>895</v>
      </c>
      <c r="C1256" s="221">
        <v>777.99369999999999</v>
      </c>
      <c r="D1256" s="221">
        <v>-1.8206</v>
      </c>
      <c r="E1256" s="221" t="s">
        <v>620</v>
      </c>
      <c r="F1256" s="221">
        <v>0.3785</v>
      </c>
      <c r="G1256" s="221">
        <v>6.9691000000000001</v>
      </c>
      <c r="H1256" s="221">
        <v>0.20080000000000001</v>
      </c>
      <c r="I1256" s="221">
        <v>-19.017800000000001</v>
      </c>
      <c r="J1256" s="221">
        <v>-19.371500000000001</v>
      </c>
      <c r="K1256" s="290">
        <v>29300000000</v>
      </c>
      <c r="L1256" s="221" t="s">
        <v>621</v>
      </c>
      <c r="M1256" s="221">
        <v>0</v>
      </c>
      <c r="N1256" s="221">
        <v>0</v>
      </c>
      <c r="O1256" s="221" t="s">
        <v>618</v>
      </c>
      <c r="P1256" s="221" t="s">
        <v>626</v>
      </c>
      <c r="Q1256" s="221" t="s">
        <v>626</v>
      </c>
      <c r="R1256" s="221" t="s">
        <v>1679</v>
      </c>
      <c r="S1256" s="221" t="s">
        <v>1671</v>
      </c>
      <c r="T1256" s="221">
        <v>0.3785</v>
      </c>
      <c r="U1256" s="221">
        <v>37852733</v>
      </c>
      <c r="V1256" s="290">
        <v>1490000000000</v>
      </c>
      <c r="W1256" s="221">
        <v>0</v>
      </c>
      <c r="X1256" s="221">
        <v>-1.0998000000000001</v>
      </c>
      <c r="Y1256" s="221" t="s">
        <v>626</v>
      </c>
      <c r="Z1256" s="221" t="s">
        <v>626</v>
      </c>
    </row>
    <row r="1257" spans="1:26" x14ac:dyDescent="0.25">
      <c r="A1257" s="221" t="s">
        <v>1621</v>
      </c>
      <c r="B1257" s="221" t="s">
        <v>895</v>
      </c>
      <c r="C1257" s="221">
        <v>1134.2</v>
      </c>
      <c r="D1257" s="221">
        <v>2.12E-2</v>
      </c>
      <c r="E1257" s="221" t="s">
        <v>620</v>
      </c>
      <c r="F1257" s="221">
        <v>0.29799999999999999</v>
      </c>
      <c r="G1257" s="221">
        <v>1.2488999999999999</v>
      </c>
      <c r="H1257" s="221">
        <v>2.3942000000000001</v>
      </c>
      <c r="I1257" s="221">
        <v>3.2254999999999998</v>
      </c>
      <c r="J1257" s="221">
        <v>5.0419</v>
      </c>
      <c r="K1257" s="290">
        <v>2970000000</v>
      </c>
      <c r="L1257" s="221" t="s">
        <v>621</v>
      </c>
      <c r="M1257" s="221">
        <v>0</v>
      </c>
      <c r="N1257" s="221">
        <v>0</v>
      </c>
      <c r="O1257" s="221" t="s">
        <v>618</v>
      </c>
      <c r="P1257" s="221" t="s">
        <v>2012</v>
      </c>
      <c r="Q1257" s="221" t="s">
        <v>2012</v>
      </c>
      <c r="R1257" s="221" t="s">
        <v>1668</v>
      </c>
      <c r="S1257" s="221" t="s">
        <v>1663</v>
      </c>
      <c r="T1257" s="221">
        <v>0.29799999999999999</v>
      </c>
      <c r="U1257" s="221">
        <v>2623270</v>
      </c>
      <c r="V1257" s="290">
        <v>1490000000000</v>
      </c>
      <c r="W1257" s="221">
        <v>0</v>
      </c>
      <c r="X1257" s="221">
        <v>5.7299999999999997E-2</v>
      </c>
      <c r="Y1257" s="221" t="s">
        <v>626</v>
      </c>
      <c r="Z1257" s="221" t="s">
        <v>626</v>
      </c>
    </row>
    <row r="1258" spans="1:26" x14ac:dyDescent="0.25">
      <c r="A1258" s="221" t="s">
        <v>1038</v>
      </c>
      <c r="B1258" s="221" t="s">
        <v>895</v>
      </c>
      <c r="C1258" s="221">
        <v>1183.0730000000001</v>
      </c>
      <c r="D1258" s="221">
        <v>-1.9942</v>
      </c>
      <c r="E1258" s="221" t="s">
        <v>620</v>
      </c>
      <c r="F1258" s="221">
        <v>1.3764000000000001</v>
      </c>
      <c r="G1258" s="221">
        <v>11.292400000000001</v>
      </c>
      <c r="H1258" s="221">
        <v>-2.2869000000000002</v>
      </c>
      <c r="I1258" s="221">
        <v>-16.471499999999999</v>
      </c>
      <c r="J1258" s="221">
        <v>-15.5404</v>
      </c>
      <c r="K1258" s="290">
        <v>49700000000</v>
      </c>
      <c r="L1258" s="221" t="s">
        <v>621</v>
      </c>
      <c r="M1258" s="221">
        <v>-17.4483</v>
      </c>
      <c r="N1258" s="221">
        <v>0</v>
      </c>
      <c r="O1258" s="221" t="s">
        <v>624</v>
      </c>
      <c r="P1258" s="221" t="s">
        <v>630</v>
      </c>
      <c r="Q1258" s="221" t="s">
        <v>632</v>
      </c>
      <c r="R1258" s="221" t="s">
        <v>1667</v>
      </c>
      <c r="S1258" s="221" t="s">
        <v>1672</v>
      </c>
      <c r="T1258" s="221">
        <v>1.3764000000000001</v>
      </c>
      <c r="U1258" s="221">
        <v>42596144</v>
      </c>
      <c r="V1258" s="290">
        <v>1490000000000</v>
      </c>
      <c r="W1258" s="221">
        <v>0</v>
      </c>
      <c r="X1258" s="221">
        <v>-1.4406000000000001</v>
      </c>
      <c r="Y1258" s="221" t="s">
        <v>627</v>
      </c>
      <c r="Z1258" s="221" t="s">
        <v>626</v>
      </c>
    </row>
    <row r="1259" spans="1:26" x14ac:dyDescent="0.25">
      <c r="A1259" s="221" t="s">
        <v>896</v>
      </c>
      <c r="B1259" s="221" t="s">
        <v>897</v>
      </c>
      <c r="C1259" s="221">
        <v>2342.9899999999998</v>
      </c>
      <c r="D1259" s="221">
        <v>9.4799999999999995E-2</v>
      </c>
      <c r="E1259" s="221" t="s">
        <v>620</v>
      </c>
      <c r="F1259" s="221">
        <v>0.60929999999999995</v>
      </c>
      <c r="G1259" s="221">
        <v>4.0982000000000003</v>
      </c>
      <c r="H1259" s="221">
        <v>5.9141000000000004</v>
      </c>
      <c r="I1259" s="221">
        <v>7.5358000000000001</v>
      </c>
      <c r="J1259" s="221">
        <v>9.6540999999999997</v>
      </c>
      <c r="K1259" s="290">
        <v>25100000000</v>
      </c>
      <c r="L1259" s="221" t="s">
        <v>621</v>
      </c>
      <c r="M1259" s="221">
        <v>13.999700000000001</v>
      </c>
      <c r="N1259" s="221">
        <v>24.212199999999999</v>
      </c>
      <c r="O1259" s="221" t="s">
        <v>618</v>
      </c>
      <c r="P1259" s="221" t="s">
        <v>638</v>
      </c>
      <c r="Q1259" s="221" t="s">
        <v>630</v>
      </c>
      <c r="R1259" s="221" t="s">
        <v>1662</v>
      </c>
      <c r="S1259" s="221" t="s">
        <v>2091</v>
      </c>
      <c r="T1259" s="221">
        <v>0.60929999999999995</v>
      </c>
      <c r="U1259" s="221">
        <v>10763219</v>
      </c>
      <c r="V1259" s="290">
        <v>6010000000000</v>
      </c>
      <c r="W1259" s="221">
        <v>0</v>
      </c>
      <c r="X1259" s="221">
        <v>-0.15809999999999999</v>
      </c>
      <c r="Y1259" s="221" t="s">
        <v>625</v>
      </c>
      <c r="Z1259" s="221" t="s">
        <v>623</v>
      </c>
    </row>
    <row r="1260" spans="1:26" x14ac:dyDescent="0.25">
      <c r="A1260" s="221" t="s">
        <v>1917</v>
      </c>
      <c r="B1260" s="221" t="s">
        <v>897</v>
      </c>
      <c r="C1260" s="221">
        <v>1034.9690000000001</v>
      </c>
      <c r="D1260" s="221">
        <v>4.3099999999999999E-2</v>
      </c>
      <c r="E1260" s="221" t="s">
        <v>620</v>
      </c>
      <c r="F1260" s="221">
        <v>0.50600000000000001</v>
      </c>
      <c r="G1260" s="221">
        <v>1.4814000000000001</v>
      </c>
      <c r="H1260" s="221">
        <v>2.9312999999999998</v>
      </c>
      <c r="I1260" s="221">
        <v>-2.4230999999999998</v>
      </c>
      <c r="J1260" s="221">
        <v>-0.49659999999999999</v>
      </c>
      <c r="K1260" s="290">
        <v>515000000000</v>
      </c>
      <c r="L1260" s="221" t="s">
        <v>621</v>
      </c>
      <c r="M1260" s="221">
        <v>0</v>
      </c>
      <c r="N1260" s="221">
        <v>0</v>
      </c>
      <c r="O1260" s="221" t="s">
        <v>618</v>
      </c>
      <c r="P1260" s="221" t="s">
        <v>627</v>
      </c>
      <c r="Q1260" s="221" t="s">
        <v>634</v>
      </c>
      <c r="R1260" s="221" t="s">
        <v>1668</v>
      </c>
      <c r="S1260" s="221" t="s">
        <v>1675</v>
      </c>
      <c r="T1260" s="221">
        <v>0.50600000000000001</v>
      </c>
      <c r="U1260" s="290">
        <v>500000000</v>
      </c>
      <c r="V1260" s="290">
        <v>6010000000000</v>
      </c>
      <c r="W1260" s="221">
        <v>0</v>
      </c>
      <c r="X1260" s="221">
        <v>0.10639999999999999</v>
      </c>
      <c r="Y1260" s="221" t="s">
        <v>626</v>
      </c>
      <c r="Z1260" s="221" t="s">
        <v>626</v>
      </c>
    </row>
    <row r="1261" spans="1:26" x14ac:dyDescent="0.25">
      <c r="A1261" s="221" t="s">
        <v>1375</v>
      </c>
      <c r="B1261" s="221" t="s">
        <v>897</v>
      </c>
      <c r="C1261" s="221">
        <v>1549.105</v>
      </c>
      <c r="D1261" s="221">
        <v>7.51E-2</v>
      </c>
      <c r="E1261" s="221" t="s">
        <v>620</v>
      </c>
      <c r="F1261" s="221">
        <v>9.1999999999999998E-2</v>
      </c>
      <c r="G1261" s="221">
        <v>4.5515999999999996</v>
      </c>
      <c r="H1261" s="221">
        <v>3.2643</v>
      </c>
      <c r="I1261" s="221">
        <v>3.9906000000000001</v>
      </c>
      <c r="J1261" s="221">
        <v>6.7050999999999998</v>
      </c>
      <c r="K1261" s="290">
        <v>1540000000000</v>
      </c>
      <c r="L1261" s="221" t="s">
        <v>621</v>
      </c>
      <c r="M1261" s="221">
        <v>11.448</v>
      </c>
      <c r="N1261" s="221">
        <v>37.383600000000001</v>
      </c>
      <c r="O1261" s="221" t="s">
        <v>624</v>
      </c>
      <c r="P1261" s="221" t="s">
        <v>630</v>
      </c>
      <c r="Q1261" s="221" t="s">
        <v>635</v>
      </c>
      <c r="R1261" s="221" t="s">
        <v>1662</v>
      </c>
      <c r="S1261" s="221" t="s">
        <v>1673</v>
      </c>
      <c r="T1261" s="221">
        <v>9.1999999999999998E-2</v>
      </c>
      <c r="U1261" s="290">
        <v>994000000</v>
      </c>
      <c r="V1261" s="290">
        <v>6010000000000</v>
      </c>
      <c r="W1261" s="221">
        <v>0</v>
      </c>
      <c r="X1261" s="221">
        <v>-1.464</v>
      </c>
      <c r="Y1261" s="221" t="s">
        <v>625</v>
      </c>
      <c r="Z1261" s="221" t="s">
        <v>635</v>
      </c>
    </row>
    <row r="1262" spans="1:26" x14ac:dyDescent="0.25">
      <c r="A1262" s="221" t="s">
        <v>898</v>
      </c>
      <c r="B1262" s="221" t="s">
        <v>897</v>
      </c>
      <c r="C1262" s="221">
        <v>1015.554</v>
      </c>
      <c r="D1262" s="221">
        <v>0</v>
      </c>
      <c r="E1262" s="221" t="s">
        <v>620</v>
      </c>
      <c r="F1262" s="221">
        <v>0.49</v>
      </c>
      <c r="G1262" s="221">
        <v>0</v>
      </c>
      <c r="H1262" s="221">
        <v>0</v>
      </c>
      <c r="I1262" s="221">
        <v>0</v>
      </c>
      <c r="J1262" s="221">
        <v>0.44</v>
      </c>
      <c r="K1262" s="290">
        <v>61000000000</v>
      </c>
      <c r="L1262" s="221" t="s">
        <v>621</v>
      </c>
      <c r="M1262" s="221">
        <v>0</v>
      </c>
      <c r="N1262" s="221">
        <v>0</v>
      </c>
      <c r="O1262" s="221" t="s">
        <v>624</v>
      </c>
      <c r="P1262" s="221" t="s">
        <v>626</v>
      </c>
      <c r="Q1262" s="221" t="s">
        <v>626</v>
      </c>
      <c r="R1262" s="221" t="s">
        <v>1669</v>
      </c>
      <c r="S1262" s="221" t="s">
        <v>1675</v>
      </c>
      <c r="T1262" s="221">
        <v>0</v>
      </c>
      <c r="U1262" s="221">
        <v>60399856</v>
      </c>
      <c r="V1262" s="290">
        <v>6010000000000</v>
      </c>
      <c r="W1262" s="221">
        <v>0</v>
      </c>
      <c r="X1262" s="221">
        <v>0</v>
      </c>
      <c r="Y1262" s="221" t="s">
        <v>626</v>
      </c>
      <c r="Z1262" s="221" t="s">
        <v>626</v>
      </c>
    </row>
    <row r="1263" spans="1:26" x14ac:dyDescent="0.25">
      <c r="A1263" s="221" t="s">
        <v>2663</v>
      </c>
      <c r="B1263" s="221" t="s">
        <v>897</v>
      </c>
      <c r="C1263" s="221">
        <v>1012.427</v>
      </c>
      <c r="D1263" s="221">
        <v>4.1599999999999998E-2</v>
      </c>
      <c r="E1263" s="221" t="s">
        <v>620</v>
      </c>
      <c r="F1263" s="221">
        <v>0.47210000000000002</v>
      </c>
      <c r="G1263" s="221">
        <v>0</v>
      </c>
      <c r="H1263" s="221">
        <v>0</v>
      </c>
      <c r="I1263" s="221">
        <v>0</v>
      </c>
      <c r="J1263" s="221">
        <v>0</v>
      </c>
      <c r="K1263" s="290">
        <v>502000000000</v>
      </c>
      <c r="L1263" s="221" t="s">
        <v>621</v>
      </c>
      <c r="M1263" s="221">
        <v>0</v>
      </c>
      <c r="N1263" s="221">
        <v>0</v>
      </c>
      <c r="O1263" s="221" t="s">
        <v>624</v>
      </c>
      <c r="P1263" s="221" t="s">
        <v>626</v>
      </c>
      <c r="Q1263" s="221" t="s">
        <v>626</v>
      </c>
      <c r="R1263" s="221" t="s">
        <v>1668</v>
      </c>
      <c r="S1263" s="221" t="s">
        <v>2664</v>
      </c>
      <c r="T1263" s="221">
        <v>0.47210000000000002</v>
      </c>
      <c r="U1263" s="290">
        <v>498000000</v>
      </c>
      <c r="V1263" s="290">
        <v>6010000000000</v>
      </c>
      <c r="W1263" s="221">
        <v>0</v>
      </c>
      <c r="X1263" s="221">
        <v>0.1027</v>
      </c>
      <c r="Y1263" s="221" t="s">
        <v>626</v>
      </c>
      <c r="Z1263" s="221" t="s">
        <v>626</v>
      </c>
    </row>
    <row r="1264" spans="1:26" x14ac:dyDescent="0.25">
      <c r="A1264" s="221" t="s">
        <v>1938</v>
      </c>
      <c r="B1264" s="221" t="s">
        <v>897</v>
      </c>
      <c r="C1264" s="221">
        <v>1147.5899999999999</v>
      </c>
      <c r="D1264" s="221">
        <v>4.53E-2</v>
      </c>
      <c r="E1264" s="221" t="s">
        <v>620</v>
      </c>
      <c r="F1264" s="221">
        <v>0.71879999999999999</v>
      </c>
      <c r="G1264" s="221">
        <v>2.0261</v>
      </c>
      <c r="H1264" s="221">
        <v>2.9986000000000002</v>
      </c>
      <c r="I1264" s="221">
        <v>3.9390000000000001</v>
      </c>
      <c r="J1264" s="221">
        <v>5.9668999999999999</v>
      </c>
      <c r="K1264" s="290">
        <v>412000000000</v>
      </c>
      <c r="L1264" s="221" t="s">
        <v>621</v>
      </c>
      <c r="M1264" s="221">
        <v>0</v>
      </c>
      <c r="N1264" s="221">
        <v>0</v>
      </c>
      <c r="O1264" s="221" t="s">
        <v>624</v>
      </c>
      <c r="P1264" s="221" t="s">
        <v>626</v>
      </c>
      <c r="Q1264" s="221" t="s">
        <v>626</v>
      </c>
      <c r="R1264" s="221" t="s">
        <v>1668</v>
      </c>
      <c r="S1264" s="221" t="s">
        <v>1666</v>
      </c>
      <c r="T1264" s="221">
        <v>0.71879999999999999</v>
      </c>
      <c r="U1264" s="290">
        <v>361000000</v>
      </c>
      <c r="V1264" s="290">
        <v>6010000000000</v>
      </c>
      <c r="W1264" s="221">
        <v>0</v>
      </c>
      <c r="X1264" s="221">
        <v>0.10639999999999999</v>
      </c>
      <c r="Y1264" s="221" t="s">
        <v>626</v>
      </c>
      <c r="Z1264" s="221" t="s">
        <v>626</v>
      </c>
    </row>
    <row r="1265" spans="1:26" x14ac:dyDescent="0.25">
      <c r="A1265" s="221" t="s">
        <v>2546</v>
      </c>
      <c r="B1265" s="221" t="s">
        <v>897</v>
      </c>
      <c r="C1265" s="221">
        <v>1025.614</v>
      </c>
      <c r="D1265" s="221">
        <v>0.1074</v>
      </c>
      <c r="E1265" s="221" t="s">
        <v>620</v>
      </c>
      <c r="F1265" s="221">
        <v>1.3357000000000001</v>
      </c>
      <c r="G1265" s="221">
        <v>0</v>
      </c>
      <c r="H1265" s="221">
        <v>0</v>
      </c>
      <c r="I1265" s="221">
        <v>0</v>
      </c>
      <c r="J1265" s="221">
        <v>0</v>
      </c>
      <c r="K1265" s="290">
        <v>1010000000</v>
      </c>
      <c r="L1265" s="221" t="s">
        <v>621</v>
      </c>
      <c r="M1265" s="221">
        <v>0</v>
      </c>
      <c r="N1265" s="221">
        <v>0</v>
      </c>
      <c r="O1265" s="221" t="s">
        <v>624</v>
      </c>
      <c r="P1265" s="221" t="s">
        <v>626</v>
      </c>
      <c r="Q1265" s="221" t="s">
        <v>626</v>
      </c>
      <c r="R1265" s="221" t="s">
        <v>1662</v>
      </c>
      <c r="S1265" s="221" t="s">
        <v>2113</v>
      </c>
      <c r="T1265" s="221">
        <v>1.3357000000000001</v>
      </c>
      <c r="U1265" s="221">
        <v>1001912</v>
      </c>
      <c r="V1265" s="290">
        <v>6010000000000</v>
      </c>
      <c r="W1265" s="221">
        <v>0</v>
      </c>
      <c r="X1265" s="221">
        <v>-0.13120000000000001</v>
      </c>
      <c r="Y1265" s="221" t="s">
        <v>626</v>
      </c>
      <c r="Z1265" s="221" t="s">
        <v>626</v>
      </c>
    </row>
    <row r="1266" spans="1:26" x14ac:dyDescent="0.25">
      <c r="A1266" s="221" t="s">
        <v>899</v>
      </c>
      <c r="B1266" s="221" t="s">
        <v>897</v>
      </c>
      <c r="C1266" s="221">
        <v>3606.34</v>
      </c>
      <c r="D1266" s="221">
        <v>0.15049999999999999</v>
      </c>
      <c r="E1266" s="221" t="s">
        <v>620</v>
      </c>
      <c r="F1266" s="221">
        <v>1.1020000000000001</v>
      </c>
      <c r="G1266" s="221">
        <v>5.1169000000000002</v>
      </c>
      <c r="H1266" s="221">
        <v>4.3228999999999997</v>
      </c>
      <c r="I1266" s="221">
        <v>5.9665999999999997</v>
      </c>
      <c r="J1266" s="221">
        <v>9.5039999999999996</v>
      </c>
      <c r="K1266" s="290">
        <v>12400000000</v>
      </c>
      <c r="L1266" s="221" t="s">
        <v>621</v>
      </c>
      <c r="M1266" s="221">
        <v>232.59</v>
      </c>
      <c r="N1266" s="221">
        <v>172.9264</v>
      </c>
      <c r="O1266" s="221" t="s">
        <v>624</v>
      </c>
      <c r="P1266" s="221" t="s">
        <v>630</v>
      </c>
      <c r="Q1266" s="221" t="s">
        <v>630</v>
      </c>
      <c r="R1266" s="221" t="s">
        <v>1662</v>
      </c>
      <c r="S1266" s="221" t="s">
        <v>2091</v>
      </c>
      <c r="T1266" s="221">
        <v>1.1020000000000001</v>
      </c>
      <c r="U1266" s="221">
        <v>3488892</v>
      </c>
      <c r="V1266" s="290">
        <v>6010000000000</v>
      </c>
      <c r="W1266" s="221">
        <v>0</v>
      </c>
      <c r="X1266" s="221">
        <v>-0.2727</v>
      </c>
      <c r="Y1266" s="221" t="s">
        <v>627</v>
      </c>
      <c r="Z1266" s="221" t="s">
        <v>635</v>
      </c>
    </row>
    <row r="1267" spans="1:26" x14ac:dyDescent="0.25">
      <c r="A1267" s="221" t="s">
        <v>1093</v>
      </c>
      <c r="B1267" s="221" t="s">
        <v>897</v>
      </c>
      <c r="C1267" s="221">
        <v>1297.97</v>
      </c>
      <c r="D1267" s="221">
        <v>7.3200000000000001E-2</v>
      </c>
      <c r="E1267" s="221" t="s">
        <v>620</v>
      </c>
      <c r="F1267" s="221">
        <v>0.49790000000000001</v>
      </c>
      <c r="G1267" s="221">
        <v>4.9484000000000004</v>
      </c>
      <c r="H1267" s="221">
        <v>3.9249000000000001</v>
      </c>
      <c r="I1267" s="221">
        <v>5.6368</v>
      </c>
      <c r="J1267" s="221">
        <v>8.9284999999999997</v>
      </c>
      <c r="K1267" s="290">
        <v>30800000000</v>
      </c>
      <c r="L1267" s="221" t="s">
        <v>621</v>
      </c>
      <c r="M1267" s="221">
        <v>17.612400000000001</v>
      </c>
      <c r="N1267" s="221">
        <v>0</v>
      </c>
      <c r="O1267" s="221" t="s">
        <v>624</v>
      </c>
      <c r="P1267" s="221" t="s">
        <v>627</v>
      </c>
      <c r="Q1267" s="221" t="s">
        <v>627</v>
      </c>
      <c r="R1267" s="221" t="s">
        <v>1662</v>
      </c>
      <c r="S1267" s="221" t="s">
        <v>1663</v>
      </c>
      <c r="T1267" s="221">
        <v>0.49790000000000001</v>
      </c>
      <c r="U1267" s="221">
        <v>23870674</v>
      </c>
      <c r="V1267" s="290">
        <v>6010000000000</v>
      </c>
      <c r="W1267" s="221">
        <v>0</v>
      </c>
      <c r="X1267" s="221">
        <v>-0.60189999999999999</v>
      </c>
      <c r="Y1267" s="221" t="s">
        <v>630</v>
      </c>
      <c r="Z1267" s="221" t="s">
        <v>626</v>
      </c>
    </row>
    <row r="1268" spans="1:26" x14ac:dyDescent="0.25">
      <c r="A1268" s="221" t="s">
        <v>1376</v>
      </c>
      <c r="B1268" s="221" t="s">
        <v>897</v>
      </c>
      <c r="C1268" s="221">
        <v>1393.4179999999999</v>
      </c>
      <c r="D1268" s="221">
        <v>6.7299999999999999E-2</v>
      </c>
      <c r="E1268" s="221" t="s">
        <v>620</v>
      </c>
      <c r="F1268" s="221">
        <v>0.51300000000000001</v>
      </c>
      <c r="G1268" s="221">
        <v>1.4186000000000001</v>
      </c>
      <c r="H1268" s="221">
        <v>3.3029000000000002</v>
      </c>
      <c r="I1268" s="221">
        <v>4.2519999999999998</v>
      </c>
      <c r="J1268" s="221">
        <v>6.3712999999999997</v>
      </c>
      <c r="K1268" s="290">
        <v>416000000000</v>
      </c>
      <c r="L1268" s="221" t="s">
        <v>621</v>
      </c>
      <c r="M1268" s="221">
        <v>18.983699999999999</v>
      </c>
      <c r="N1268" s="221">
        <v>34.4587</v>
      </c>
      <c r="O1268" s="221" t="s">
        <v>624</v>
      </c>
      <c r="P1268" s="221" t="s">
        <v>627</v>
      </c>
      <c r="Q1268" s="221" t="s">
        <v>627</v>
      </c>
      <c r="R1268" s="221" t="s">
        <v>1668</v>
      </c>
      <c r="S1268" s="221" t="s">
        <v>1673</v>
      </c>
      <c r="T1268" s="221">
        <v>0.51300000000000001</v>
      </c>
      <c r="U1268" s="290">
        <v>300000000</v>
      </c>
      <c r="V1268" s="290">
        <v>6010000000000</v>
      </c>
      <c r="W1268" s="221">
        <v>0</v>
      </c>
      <c r="X1268" s="221">
        <v>0.12659999999999999</v>
      </c>
      <c r="Y1268" s="221" t="s">
        <v>632</v>
      </c>
      <c r="Z1268" s="221" t="s">
        <v>632</v>
      </c>
    </row>
    <row r="1269" spans="1:26" x14ac:dyDescent="0.25">
      <c r="A1269" s="221" t="s">
        <v>900</v>
      </c>
      <c r="B1269" s="221" t="s">
        <v>897</v>
      </c>
      <c r="C1269" s="221">
        <v>1094.83</v>
      </c>
      <c r="D1269" s="221">
        <v>-1.8345</v>
      </c>
      <c r="E1269" s="221" t="s">
        <v>620</v>
      </c>
      <c r="F1269" s="221">
        <v>0.2601</v>
      </c>
      <c r="G1269" s="221">
        <v>8.4387000000000008</v>
      </c>
      <c r="H1269" s="221">
        <v>0.34549999999999997</v>
      </c>
      <c r="I1269" s="221">
        <v>-17.2377</v>
      </c>
      <c r="J1269" s="221">
        <v>-19.4557</v>
      </c>
      <c r="K1269" s="290">
        <v>14000000000</v>
      </c>
      <c r="L1269" s="221" t="s">
        <v>621</v>
      </c>
      <c r="M1269" s="221">
        <v>-25.062999999999999</v>
      </c>
      <c r="N1269" s="221">
        <v>-16.2148</v>
      </c>
      <c r="O1269" s="221" t="s">
        <v>618</v>
      </c>
      <c r="P1269" s="221" t="s">
        <v>632</v>
      </c>
      <c r="Q1269" s="221" t="s">
        <v>638</v>
      </c>
      <c r="R1269" s="221" t="s">
        <v>1667</v>
      </c>
      <c r="S1269" s="221" t="s">
        <v>2089</v>
      </c>
      <c r="T1269" s="221">
        <v>0.2601</v>
      </c>
      <c r="U1269" s="221">
        <v>12780587</v>
      </c>
      <c r="V1269" s="290">
        <v>6010000000000</v>
      </c>
      <c r="W1269" s="221">
        <v>0</v>
      </c>
      <c r="X1269" s="221">
        <v>-1.2154</v>
      </c>
      <c r="Y1269" s="221" t="s">
        <v>635</v>
      </c>
      <c r="Z1269" s="221" t="s">
        <v>625</v>
      </c>
    </row>
    <row r="1270" spans="1:26" x14ac:dyDescent="0.25">
      <c r="A1270" s="221" t="s">
        <v>2209</v>
      </c>
      <c r="B1270" s="221" t="s">
        <v>897</v>
      </c>
      <c r="C1270" s="221">
        <v>792.78549999999996</v>
      </c>
      <c r="D1270" s="221">
        <v>-2.5958999999999999</v>
      </c>
      <c r="E1270" s="221" t="s">
        <v>620</v>
      </c>
      <c r="F1270" s="221">
        <v>2.9077999999999999</v>
      </c>
      <c r="G1270" s="221">
        <v>14.4213</v>
      </c>
      <c r="H1270" s="221">
        <v>-6.8670999999999998</v>
      </c>
      <c r="I1270" s="221">
        <v>-20.5519</v>
      </c>
      <c r="J1270" s="221">
        <v>0</v>
      </c>
      <c r="K1270" s="290">
        <v>10200000000</v>
      </c>
      <c r="L1270" s="221" t="s">
        <v>621</v>
      </c>
      <c r="M1270" s="221">
        <v>0</v>
      </c>
      <c r="N1270" s="221">
        <v>0</v>
      </c>
      <c r="O1270" s="221" t="s">
        <v>624</v>
      </c>
      <c r="P1270" s="221" t="s">
        <v>626</v>
      </c>
      <c r="Q1270" s="221" t="s">
        <v>626</v>
      </c>
      <c r="R1270" s="221" t="s">
        <v>1670</v>
      </c>
      <c r="S1270" s="221" t="s">
        <v>1663</v>
      </c>
      <c r="T1270" s="221">
        <v>2.9077999999999999</v>
      </c>
      <c r="U1270" s="221">
        <v>13200000</v>
      </c>
      <c r="V1270" s="290">
        <v>6010000000000</v>
      </c>
      <c r="W1270" s="221">
        <v>0</v>
      </c>
      <c r="X1270" s="221">
        <v>-1.2029000000000001</v>
      </c>
      <c r="Y1270" s="221" t="s">
        <v>626</v>
      </c>
      <c r="Z1270" s="221" t="s">
        <v>626</v>
      </c>
    </row>
    <row r="1271" spans="1:26" x14ac:dyDescent="0.25">
      <c r="A1271" s="221" t="s">
        <v>2079</v>
      </c>
      <c r="B1271" s="221" t="s">
        <v>897</v>
      </c>
      <c r="C1271" s="221">
        <v>1351.191</v>
      </c>
      <c r="D1271" s="221">
        <v>4.3499999999999997E-2</v>
      </c>
      <c r="E1271" s="221" t="s">
        <v>620</v>
      </c>
      <c r="F1271" s="221">
        <v>0.46450000000000002</v>
      </c>
      <c r="G1271" s="221">
        <v>1.2684</v>
      </c>
      <c r="H1271" s="221">
        <v>2.5579999999999998</v>
      </c>
      <c r="I1271" s="221">
        <v>2.8414000000000001</v>
      </c>
      <c r="J1271" s="221">
        <v>33.693300000000001</v>
      </c>
      <c r="K1271" s="290">
        <v>46100000000</v>
      </c>
      <c r="L1271" s="221" t="s">
        <v>621</v>
      </c>
      <c r="M1271" s="221">
        <v>0</v>
      </c>
      <c r="N1271" s="221">
        <v>0</v>
      </c>
      <c r="O1271" s="221" t="s">
        <v>618</v>
      </c>
      <c r="P1271" s="221" t="s">
        <v>630</v>
      </c>
      <c r="Q1271" s="221" t="s">
        <v>635</v>
      </c>
      <c r="R1271" s="221" t="s">
        <v>1668</v>
      </c>
      <c r="S1271" s="221" t="s">
        <v>1671</v>
      </c>
      <c r="T1271" s="221">
        <v>0.46450000000000002</v>
      </c>
      <c r="U1271" s="221">
        <v>34297484</v>
      </c>
      <c r="V1271" s="290">
        <v>6010000000000</v>
      </c>
      <c r="W1271" s="221">
        <v>0</v>
      </c>
      <c r="X1271" s="221">
        <v>0.1009</v>
      </c>
      <c r="Y1271" s="221" t="s">
        <v>626</v>
      </c>
      <c r="Z1271" s="221" t="s">
        <v>626</v>
      </c>
    </row>
    <row r="1272" spans="1:26" x14ac:dyDescent="0.25">
      <c r="A1272" s="221" t="s">
        <v>2507</v>
      </c>
      <c r="B1272" s="221" t="s">
        <v>897</v>
      </c>
      <c r="C1272" s="221">
        <v>1057.2850000000001</v>
      </c>
      <c r="D1272" s="221">
        <v>4.2999999999999997E-2</v>
      </c>
      <c r="E1272" s="221" t="s">
        <v>620</v>
      </c>
      <c r="F1272" s="221">
        <v>0.44119999999999998</v>
      </c>
      <c r="G1272" s="221">
        <v>1.2242999999999999</v>
      </c>
      <c r="H1272" s="221">
        <v>2.1818</v>
      </c>
      <c r="I1272" s="221">
        <v>2.9712000000000001</v>
      </c>
      <c r="J1272" s="221">
        <v>4.6399999999999997</v>
      </c>
      <c r="K1272" s="290">
        <v>100000000000</v>
      </c>
      <c r="L1272" s="221" t="s">
        <v>621</v>
      </c>
      <c r="M1272" s="221">
        <v>0</v>
      </c>
      <c r="N1272" s="221">
        <v>0</v>
      </c>
      <c r="O1272" s="221" t="s">
        <v>618</v>
      </c>
      <c r="P1272" s="221" t="s">
        <v>626</v>
      </c>
      <c r="Q1272" s="221" t="s">
        <v>626</v>
      </c>
      <c r="R1272" s="221" t="s">
        <v>1668</v>
      </c>
      <c r="S1272" s="221" t="s">
        <v>1671</v>
      </c>
      <c r="T1272" s="221">
        <v>0.44119999999999998</v>
      </c>
      <c r="U1272" s="221">
        <v>95109308</v>
      </c>
      <c r="V1272" s="290">
        <v>6010000000000</v>
      </c>
      <c r="W1272" s="221">
        <v>0</v>
      </c>
      <c r="X1272" s="221">
        <v>8.2699999999999996E-2</v>
      </c>
      <c r="Y1272" s="221" t="s">
        <v>626</v>
      </c>
      <c r="Z1272" s="221" t="s">
        <v>626</v>
      </c>
    </row>
    <row r="1273" spans="1:26" x14ac:dyDescent="0.25">
      <c r="A1273" s="221" t="s">
        <v>2210</v>
      </c>
      <c r="B1273" s="221" t="s">
        <v>897</v>
      </c>
      <c r="C1273" s="221">
        <v>1049.0940000000001</v>
      </c>
      <c r="D1273" s="221">
        <v>2.75E-2</v>
      </c>
      <c r="E1273" s="221" t="s">
        <v>620</v>
      </c>
      <c r="F1273" s="221">
        <v>0.3911</v>
      </c>
      <c r="G1273" s="221">
        <v>1.0207999999999999</v>
      </c>
      <c r="H1273" s="221">
        <v>2.3065000000000002</v>
      </c>
      <c r="I1273" s="221">
        <v>3.1825000000000001</v>
      </c>
      <c r="J1273" s="221">
        <v>0</v>
      </c>
      <c r="K1273" s="290">
        <v>50100000000</v>
      </c>
      <c r="L1273" s="221" t="s">
        <v>621</v>
      </c>
      <c r="M1273" s="221">
        <v>0</v>
      </c>
      <c r="N1273" s="221">
        <v>0</v>
      </c>
      <c r="O1273" s="221" t="s">
        <v>618</v>
      </c>
      <c r="P1273" s="221" t="s">
        <v>635</v>
      </c>
      <c r="Q1273" s="221" t="s">
        <v>626</v>
      </c>
      <c r="R1273" s="221" t="s">
        <v>1668</v>
      </c>
      <c r="S1273" s="221" t="s">
        <v>1675</v>
      </c>
      <c r="T1273" s="221">
        <v>0.3911</v>
      </c>
      <c r="U1273" s="221">
        <v>47935924</v>
      </c>
      <c r="V1273" s="290">
        <v>6010000000000</v>
      </c>
      <c r="W1273" s="221">
        <v>0</v>
      </c>
      <c r="X1273" s="221">
        <v>6.4100000000000004E-2</v>
      </c>
      <c r="Y1273" s="221" t="s">
        <v>626</v>
      </c>
      <c r="Z1273" s="221" t="s">
        <v>626</v>
      </c>
    </row>
    <row r="1274" spans="1:26" x14ac:dyDescent="0.25">
      <c r="A1274" s="221" t="s">
        <v>1411</v>
      </c>
      <c r="B1274" s="221" t="s">
        <v>897</v>
      </c>
      <c r="C1274" s="221">
        <v>1031.54</v>
      </c>
      <c r="D1274" s="221">
        <v>0</v>
      </c>
      <c r="E1274" s="221" t="s">
        <v>620</v>
      </c>
      <c r="F1274" s="221">
        <v>0.22</v>
      </c>
      <c r="G1274" s="221">
        <v>0</v>
      </c>
      <c r="H1274" s="221">
        <v>0</v>
      </c>
      <c r="I1274" s="221">
        <v>0</v>
      </c>
      <c r="J1274" s="221">
        <v>8.4</v>
      </c>
      <c r="K1274" s="290">
        <v>32500000000</v>
      </c>
      <c r="L1274" s="221" t="s">
        <v>621</v>
      </c>
      <c r="M1274" s="221">
        <v>0</v>
      </c>
      <c r="N1274" s="221">
        <v>0</v>
      </c>
      <c r="O1274" s="221" t="s">
        <v>624</v>
      </c>
      <c r="P1274" s="221" t="s">
        <v>626</v>
      </c>
      <c r="Q1274" s="221" t="s">
        <v>626</v>
      </c>
      <c r="R1274" s="221" t="s">
        <v>1669</v>
      </c>
      <c r="S1274" s="221" t="s">
        <v>1663</v>
      </c>
      <c r="T1274" s="221">
        <v>0</v>
      </c>
      <c r="U1274" s="221">
        <v>31520348</v>
      </c>
      <c r="V1274" s="290">
        <v>6010000000000</v>
      </c>
      <c r="W1274" s="221">
        <v>0</v>
      </c>
      <c r="X1274" s="221">
        <v>0</v>
      </c>
      <c r="Y1274" s="221" t="s">
        <v>626</v>
      </c>
      <c r="Z1274" s="221" t="s">
        <v>626</v>
      </c>
    </row>
    <row r="1275" spans="1:26" x14ac:dyDescent="0.25">
      <c r="A1275" s="221" t="s">
        <v>1918</v>
      </c>
      <c r="B1275" s="221" t="s">
        <v>897</v>
      </c>
      <c r="C1275" s="221">
        <v>1059.2139999999999</v>
      </c>
      <c r="D1275" s="221">
        <v>0.12640000000000001</v>
      </c>
      <c r="E1275" s="221" t="s">
        <v>620</v>
      </c>
      <c r="F1275" s="221">
        <v>0.65469999999999995</v>
      </c>
      <c r="G1275" s="221">
        <v>4.9379999999999997</v>
      </c>
      <c r="H1275" s="221">
        <v>1.8216000000000001</v>
      </c>
      <c r="I1275" s="221">
        <v>3.9872000000000001</v>
      </c>
      <c r="J1275" s="221">
        <v>4.5335999999999999</v>
      </c>
      <c r="K1275" s="290">
        <v>57900000000</v>
      </c>
      <c r="L1275" s="221" t="s">
        <v>621</v>
      </c>
      <c r="M1275" s="221">
        <v>0</v>
      </c>
      <c r="N1275" s="221">
        <v>0</v>
      </c>
      <c r="O1275" s="221" t="s">
        <v>618</v>
      </c>
      <c r="P1275" s="221" t="s">
        <v>622</v>
      </c>
      <c r="Q1275" s="221" t="s">
        <v>630</v>
      </c>
      <c r="R1275" s="221" t="s">
        <v>1662</v>
      </c>
      <c r="S1275" s="221" t="s">
        <v>1675</v>
      </c>
      <c r="T1275" s="221">
        <v>0.65469999999999995</v>
      </c>
      <c r="U1275" s="221">
        <v>55000000</v>
      </c>
      <c r="V1275" s="290">
        <v>6010000000000</v>
      </c>
      <c r="W1275" s="221">
        <v>0</v>
      </c>
      <c r="X1275" s="221">
        <v>-0.219</v>
      </c>
      <c r="Y1275" s="221" t="s">
        <v>626</v>
      </c>
      <c r="Z1275" s="221" t="s">
        <v>626</v>
      </c>
    </row>
    <row r="1276" spans="1:26" x14ac:dyDescent="0.25">
      <c r="A1276" s="221" t="s">
        <v>2486</v>
      </c>
      <c r="B1276" s="221" t="s">
        <v>897</v>
      </c>
      <c r="C1276" s="221">
        <v>1019.904</v>
      </c>
      <c r="D1276" s="221">
        <v>0</v>
      </c>
      <c r="E1276" s="221" t="s">
        <v>620</v>
      </c>
      <c r="F1276" s="221">
        <v>0.78</v>
      </c>
      <c r="G1276" s="221">
        <v>0</v>
      </c>
      <c r="H1276" s="221">
        <v>0</v>
      </c>
      <c r="I1276" s="221">
        <v>0</v>
      </c>
      <c r="J1276" s="221">
        <v>0.28000000000000003</v>
      </c>
      <c r="K1276" s="290">
        <v>418000000000</v>
      </c>
      <c r="L1276" s="221" t="s">
        <v>617</v>
      </c>
      <c r="M1276" s="221">
        <v>0</v>
      </c>
      <c r="N1276" s="221">
        <v>0</v>
      </c>
      <c r="O1276" s="221" t="s">
        <v>624</v>
      </c>
      <c r="P1276" s="221" t="s">
        <v>626</v>
      </c>
      <c r="Q1276" s="221" t="s">
        <v>626</v>
      </c>
      <c r="R1276" s="221" t="s">
        <v>1677</v>
      </c>
      <c r="S1276" s="221" t="s">
        <v>1675</v>
      </c>
      <c r="T1276" s="221">
        <v>0</v>
      </c>
      <c r="U1276" s="290">
        <v>414000000</v>
      </c>
      <c r="V1276" s="290">
        <v>6010000000000</v>
      </c>
      <c r="W1276" s="221">
        <v>0</v>
      </c>
      <c r="X1276" s="221">
        <v>0</v>
      </c>
      <c r="Y1276" s="221" t="s">
        <v>626</v>
      </c>
      <c r="Z1276" s="221" t="s">
        <v>626</v>
      </c>
    </row>
    <row r="1277" spans="1:26" x14ac:dyDescent="0.25">
      <c r="A1277" s="221" t="s">
        <v>2211</v>
      </c>
      <c r="B1277" s="221" t="s">
        <v>897</v>
      </c>
      <c r="C1277" s="221">
        <v>1021.4349999999999</v>
      </c>
      <c r="D1277" s="221">
        <v>0</v>
      </c>
      <c r="E1277" s="221" t="s">
        <v>620</v>
      </c>
      <c r="F1277" s="221">
        <v>0.62</v>
      </c>
      <c r="G1277" s="221">
        <v>0</v>
      </c>
      <c r="H1277" s="221">
        <v>0</v>
      </c>
      <c r="I1277" s="221">
        <v>0</v>
      </c>
      <c r="J1277" s="221">
        <v>0</v>
      </c>
      <c r="K1277" s="290">
        <v>1620000000000</v>
      </c>
      <c r="L1277" s="221" t="s">
        <v>621</v>
      </c>
      <c r="M1277" s="221">
        <v>0</v>
      </c>
      <c r="N1277" s="221">
        <v>0</v>
      </c>
      <c r="O1277" s="221" t="s">
        <v>618</v>
      </c>
      <c r="P1277" s="221" t="s">
        <v>626</v>
      </c>
      <c r="Q1277" s="221" t="s">
        <v>626</v>
      </c>
      <c r="R1277" s="221" t="s">
        <v>1669</v>
      </c>
      <c r="S1277" s="221" t="s">
        <v>1671</v>
      </c>
      <c r="T1277" s="221">
        <v>0</v>
      </c>
      <c r="U1277" s="290">
        <v>1600000000</v>
      </c>
      <c r="V1277" s="290">
        <v>6010000000000</v>
      </c>
      <c r="W1277" s="221">
        <v>0</v>
      </c>
      <c r="X1277" s="221">
        <v>0</v>
      </c>
      <c r="Y1277" s="221" t="s">
        <v>626</v>
      </c>
      <c r="Z1277" s="221" t="s">
        <v>626</v>
      </c>
    </row>
    <row r="1278" spans="1:26" x14ac:dyDescent="0.25">
      <c r="A1278" s="221" t="s">
        <v>1871</v>
      </c>
      <c r="B1278" s="221" t="s">
        <v>897</v>
      </c>
      <c r="C1278" s="221">
        <v>1007.1559999999999</v>
      </c>
      <c r="D1278" s="221">
        <v>5.45E-2</v>
      </c>
      <c r="E1278" s="221" t="s">
        <v>620</v>
      </c>
      <c r="F1278" s="221">
        <v>0.82569999999999999</v>
      </c>
      <c r="G1278" s="221">
        <v>-0.17180000000000001</v>
      </c>
      <c r="H1278" s="221">
        <v>-0.31530000000000002</v>
      </c>
      <c r="I1278" s="221">
        <v>-1.3062</v>
      </c>
      <c r="J1278" s="221">
        <v>-0.63339999999999996</v>
      </c>
      <c r="K1278" s="290">
        <v>159000000000</v>
      </c>
      <c r="L1278" s="221" t="s">
        <v>621</v>
      </c>
      <c r="M1278" s="221">
        <v>-2.5339</v>
      </c>
      <c r="N1278" s="221">
        <v>-0.85599999999999998</v>
      </c>
      <c r="O1278" s="221" t="s">
        <v>624</v>
      </c>
      <c r="P1278" s="221" t="s">
        <v>626</v>
      </c>
      <c r="Q1278" s="221" t="s">
        <v>626</v>
      </c>
      <c r="R1278" s="221" t="s">
        <v>1677</v>
      </c>
      <c r="S1278" s="221" t="s">
        <v>1675</v>
      </c>
      <c r="T1278" s="221">
        <v>0.82569999999999999</v>
      </c>
      <c r="U1278" s="290">
        <v>159000000</v>
      </c>
      <c r="V1278" s="290">
        <v>6010000000000</v>
      </c>
      <c r="W1278" s="221">
        <v>0</v>
      </c>
      <c r="X1278" s="221">
        <v>0.30049999999999999</v>
      </c>
      <c r="Y1278" s="221" t="s">
        <v>626</v>
      </c>
      <c r="Z1278" s="221" t="s">
        <v>626</v>
      </c>
    </row>
    <row r="1279" spans="1:26" x14ac:dyDescent="0.25">
      <c r="A1279" s="221" t="s">
        <v>1872</v>
      </c>
      <c r="B1279" s="221" t="s">
        <v>897</v>
      </c>
      <c r="C1279" s="221">
        <v>1021.465</v>
      </c>
      <c r="D1279" s="221">
        <v>5.79E-2</v>
      </c>
      <c r="E1279" s="221" t="s">
        <v>620</v>
      </c>
      <c r="F1279" s="221">
        <v>0.64800000000000002</v>
      </c>
      <c r="G1279" s="221">
        <v>-5.4100000000000002E-2</v>
      </c>
      <c r="H1279" s="221">
        <v>1.4903999999999999</v>
      </c>
      <c r="I1279" s="221">
        <v>1.0525</v>
      </c>
      <c r="J1279" s="221">
        <v>0.64800000000000002</v>
      </c>
      <c r="K1279" s="290">
        <v>112000000000</v>
      </c>
      <c r="L1279" s="221" t="s">
        <v>621</v>
      </c>
      <c r="M1279" s="221">
        <v>0.75149999999999995</v>
      </c>
      <c r="N1279" s="221">
        <v>0</v>
      </c>
      <c r="O1279" s="221" t="s">
        <v>624</v>
      </c>
      <c r="P1279" s="221" t="s">
        <v>626</v>
      </c>
      <c r="Q1279" s="221" t="s">
        <v>626</v>
      </c>
      <c r="R1279" s="221" t="s">
        <v>1677</v>
      </c>
      <c r="S1279" s="221" t="s">
        <v>1675</v>
      </c>
      <c r="T1279" s="221">
        <v>0.64800000000000002</v>
      </c>
      <c r="U1279" s="290">
        <v>110000000</v>
      </c>
      <c r="V1279" s="290">
        <v>6010000000000</v>
      </c>
      <c r="W1279" s="221">
        <v>0</v>
      </c>
      <c r="X1279" s="221">
        <v>9.0399999999999994E-2</v>
      </c>
      <c r="Y1279" s="221" t="s">
        <v>626</v>
      </c>
      <c r="Z1279" s="221" t="s">
        <v>626</v>
      </c>
    </row>
    <row r="1280" spans="1:26" x14ac:dyDescent="0.25">
      <c r="A1280" s="221" t="s">
        <v>1919</v>
      </c>
      <c r="B1280" s="221" t="s">
        <v>897</v>
      </c>
      <c r="C1280" s="221">
        <v>1019.751</v>
      </c>
      <c r="D1280" s="221">
        <v>0</v>
      </c>
      <c r="E1280" s="221" t="s">
        <v>620</v>
      </c>
      <c r="F1280" s="221">
        <v>0.78</v>
      </c>
      <c r="G1280" s="221">
        <v>0</v>
      </c>
      <c r="H1280" s="221">
        <v>0</v>
      </c>
      <c r="I1280" s="221">
        <v>0</v>
      </c>
      <c r="J1280" s="221">
        <v>0.24</v>
      </c>
      <c r="K1280" s="290">
        <v>106000000000</v>
      </c>
      <c r="L1280" s="221" t="s">
        <v>617</v>
      </c>
      <c r="M1280" s="221">
        <v>0</v>
      </c>
      <c r="N1280" s="221">
        <v>0</v>
      </c>
      <c r="O1280" s="221" t="s">
        <v>624</v>
      </c>
      <c r="P1280" s="221" t="s">
        <v>626</v>
      </c>
      <c r="Q1280" s="221" t="s">
        <v>626</v>
      </c>
      <c r="R1280" s="221" t="s">
        <v>1677</v>
      </c>
      <c r="S1280" s="221" t="s">
        <v>1675</v>
      </c>
      <c r="T1280" s="221">
        <v>0</v>
      </c>
      <c r="U1280" s="290">
        <v>105000000</v>
      </c>
      <c r="V1280" s="290">
        <v>6010000000000</v>
      </c>
      <c r="W1280" s="221">
        <v>0</v>
      </c>
      <c r="X1280" s="221">
        <v>0</v>
      </c>
      <c r="Y1280" s="221" t="s">
        <v>626</v>
      </c>
      <c r="Z1280" s="221" t="s">
        <v>626</v>
      </c>
    </row>
    <row r="1281" spans="1:26" x14ac:dyDescent="0.25">
      <c r="A1281" s="221" t="s">
        <v>1972</v>
      </c>
      <c r="B1281" s="221" t="s">
        <v>897</v>
      </c>
      <c r="C1281" s="221">
        <v>1009.984</v>
      </c>
      <c r="D1281" s="221">
        <v>0</v>
      </c>
      <c r="E1281" s="221" t="s">
        <v>620</v>
      </c>
      <c r="F1281" s="221">
        <v>-1.36</v>
      </c>
      <c r="G1281" s="221">
        <v>0</v>
      </c>
      <c r="H1281" s="221">
        <v>0</v>
      </c>
      <c r="I1281" s="221">
        <v>0</v>
      </c>
      <c r="J1281" s="221">
        <v>0.25</v>
      </c>
      <c r="K1281" s="290">
        <v>504000000000</v>
      </c>
      <c r="L1281" s="221" t="s">
        <v>617</v>
      </c>
      <c r="M1281" s="221">
        <v>0</v>
      </c>
      <c r="N1281" s="221">
        <v>0</v>
      </c>
      <c r="O1281" s="221" t="s">
        <v>624</v>
      </c>
      <c r="P1281" s="221" t="s">
        <v>626</v>
      </c>
      <c r="Q1281" s="221" t="s">
        <v>626</v>
      </c>
      <c r="R1281" s="221" t="s">
        <v>1677</v>
      </c>
      <c r="S1281" s="221" t="s">
        <v>1675</v>
      </c>
      <c r="T1281" s="221">
        <v>0</v>
      </c>
      <c r="U1281" s="290">
        <v>492000000</v>
      </c>
      <c r="V1281" s="290">
        <v>6010000000000</v>
      </c>
      <c r="W1281" s="221">
        <v>0</v>
      </c>
      <c r="X1281" s="221">
        <v>0</v>
      </c>
      <c r="Y1281" s="221" t="s">
        <v>626</v>
      </c>
      <c r="Z1281" s="221" t="s">
        <v>626</v>
      </c>
    </row>
    <row r="1282" spans="1:26" x14ac:dyDescent="0.25">
      <c r="A1282" s="221" t="s">
        <v>1939</v>
      </c>
      <c r="B1282" s="221" t="s">
        <v>897</v>
      </c>
      <c r="C1282" s="221">
        <v>1009.421</v>
      </c>
      <c r="D1282" s="221">
        <v>0</v>
      </c>
      <c r="E1282" s="221" t="s">
        <v>620</v>
      </c>
      <c r="F1282" s="221">
        <v>0.73</v>
      </c>
      <c r="G1282" s="221">
        <v>0</v>
      </c>
      <c r="H1282" s="221">
        <v>0</v>
      </c>
      <c r="I1282" s="221">
        <v>0</v>
      </c>
      <c r="J1282" s="221">
        <v>0.04</v>
      </c>
      <c r="K1282" s="290">
        <v>351000000000</v>
      </c>
      <c r="L1282" s="221" t="s">
        <v>617</v>
      </c>
      <c r="M1282" s="221">
        <v>0</v>
      </c>
      <c r="N1282" s="221">
        <v>0</v>
      </c>
      <c r="O1282" s="221" t="s">
        <v>624</v>
      </c>
      <c r="P1282" s="221" t="s">
        <v>626</v>
      </c>
      <c r="Q1282" s="221" t="s">
        <v>626</v>
      </c>
      <c r="R1282" s="221" t="s">
        <v>1677</v>
      </c>
      <c r="S1282" s="221" t="s">
        <v>1675</v>
      </c>
      <c r="T1282" s="221">
        <v>0</v>
      </c>
      <c r="U1282" s="290">
        <v>350000000</v>
      </c>
      <c r="V1282" s="290">
        <v>6010000000000</v>
      </c>
      <c r="W1282" s="221">
        <v>0</v>
      </c>
      <c r="X1282" s="221">
        <v>0</v>
      </c>
      <c r="Y1282" s="221" t="s">
        <v>626</v>
      </c>
      <c r="Z1282" s="221" t="s">
        <v>626</v>
      </c>
    </row>
    <row r="1283" spans="1:26" x14ac:dyDescent="0.25">
      <c r="A1283" s="221" t="s">
        <v>1920</v>
      </c>
      <c r="B1283" s="221" t="s">
        <v>897</v>
      </c>
      <c r="C1283" s="221">
        <v>1011.076</v>
      </c>
      <c r="D1283" s="221">
        <v>0</v>
      </c>
      <c r="E1283" s="221" t="s">
        <v>620</v>
      </c>
      <c r="F1283" s="221">
        <v>-0.64</v>
      </c>
      <c r="G1283" s="221">
        <v>0</v>
      </c>
      <c r="H1283" s="221">
        <v>0</v>
      </c>
      <c r="I1283" s="221">
        <v>0</v>
      </c>
      <c r="J1283" s="221">
        <v>0.88</v>
      </c>
      <c r="K1283" s="290">
        <v>259000000000</v>
      </c>
      <c r="L1283" s="221" t="s">
        <v>617</v>
      </c>
      <c r="M1283" s="221">
        <v>0</v>
      </c>
      <c r="N1283" s="221">
        <v>0</v>
      </c>
      <c r="O1283" s="221" t="s">
        <v>624</v>
      </c>
      <c r="P1283" s="221" t="s">
        <v>626</v>
      </c>
      <c r="Q1283" s="221" t="s">
        <v>626</v>
      </c>
      <c r="R1283" s="221" t="s">
        <v>1677</v>
      </c>
      <c r="S1283" s="221" t="s">
        <v>1675</v>
      </c>
      <c r="T1283" s="221">
        <v>0</v>
      </c>
      <c r="U1283" s="290">
        <v>255000000</v>
      </c>
      <c r="V1283" s="290">
        <v>6010000000000</v>
      </c>
      <c r="W1283" s="221">
        <v>0</v>
      </c>
      <c r="X1283" s="221">
        <v>0</v>
      </c>
      <c r="Y1283" s="221" t="s">
        <v>626</v>
      </c>
      <c r="Z1283" s="221" t="s">
        <v>626</v>
      </c>
    </row>
    <row r="1284" spans="1:26" x14ac:dyDescent="0.25">
      <c r="A1284" s="221" t="s">
        <v>2127</v>
      </c>
      <c r="B1284" s="221" t="s">
        <v>897</v>
      </c>
      <c r="C1284" s="221">
        <v>1011.489</v>
      </c>
      <c r="D1284" s="221">
        <v>5.6000000000000001E-2</v>
      </c>
      <c r="E1284" s="221" t="s">
        <v>620</v>
      </c>
      <c r="F1284" s="221">
        <v>-0.29799999999999999</v>
      </c>
      <c r="G1284" s="221">
        <v>0.11269999999999999</v>
      </c>
      <c r="H1284" s="221">
        <v>0.23499999999999999</v>
      </c>
      <c r="I1284" s="221">
        <v>-0.58169999999999999</v>
      </c>
      <c r="J1284" s="221">
        <v>0.36909999999999998</v>
      </c>
      <c r="K1284" s="290">
        <v>91300000000</v>
      </c>
      <c r="L1284" s="221" t="s">
        <v>621</v>
      </c>
      <c r="M1284" s="221">
        <v>0</v>
      </c>
      <c r="N1284" s="221">
        <v>0</v>
      </c>
      <c r="O1284" s="221" t="s">
        <v>624</v>
      </c>
      <c r="P1284" s="221" t="s">
        <v>626</v>
      </c>
      <c r="Q1284" s="221" t="s">
        <v>626</v>
      </c>
      <c r="R1284" s="221" t="s">
        <v>1677</v>
      </c>
      <c r="S1284" s="221" t="s">
        <v>1675</v>
      </c>
      <c r="T1284" s="221">
        <v>-0.29799999999999999</v>
      </c>
      <c r="U1284" s="221">
        <v>90000000</v>
      </c>
      <c r="V1284" s="290">
        <v>6010000000000</v>
      </c>
      <c r="W1284" s="221">
        <v>0</v>
      </c>
      <c r="X1284" s="221">
        <v>0.3135</v>
      </c>
      <c r="Y1284" s="221" t="s">
        <v>626</v>
      </c>
      <c r="Z1284" s="221" t="s">
        <v>626</v>
      </c>
    </row>
    <row r="1285" spans="1:26" x14ac:dyDescent="0.25">
      <c r="A1285" s="221" t="s">
        <v>2289</v>
      </c>
      <c r="B1285" s="221" t="s">
        <v>897</v>
      </c>
      <c r="C1285" s="221">
        <v>1080.8109999999999</v>
      </c>
      <c r="D1285" s="221">
        <v>1E-4</v>
      </c>
      <c r="E1285" s="221" t="s">
        <v>620</v>
      </c>
      <c r="F1285" s="221">
        <v>2.9999999999999997E-4</v>
      </c>
      <c r="G1285" s="221">
        <v>0.75249999999999995</v>
      </c>
      <c r="H1285" s="221">
        <v>1.84</v>
      </c>
      <c r="I1285" s="221">
        <v>0</v>
      </c>
      <c r="J1285" s="221">
        <v>3.9134000000000002</v>
      </c>
      <c r="K1285" s="290">
        <v>10000000000</v>
      </c>
      <c r="L1285" s="221" t="s">
        <v>621</v>
      </c>
      <c r="M1285" s="221">
        <v>4.9939</v>
      </c>
      <c r="N1285" s="221">
        <v>5.6052</v>
      </c>
      <c r="O1285" s="221" t="s">
        <v>618</v>
      </c>
      <c r="P1285" s="221" t="s">
        <v>626</v>
      </c>
      <c r="Q1285" s="221" t="s">
        <v>626</v>
      </c>
      <c r="R1285" s="221" t="s">
        <v>1668</v>
      </c>
      <c r="S1285" s="221" t="s">
        <v>1975</v>
      </c>
      <c r="T1285" s="221">
        <v>2.9999999999999997E-4</v>
      </c>
      <c r="U1285" s="221">
        <v>9298390</v>
      </c>
      <c r="V1285" s="290">
        <v>6010000000000</v>
      </c>
      <c r="W1285" s="221">
        <v>0</v>
      </c>
      <c r="X1285" s="221">
        <v>2.0000000000000001E-4</v>
      </c>
      <c r="Y1285" s="221" t="s">
        <v>626</v>
      </c>
      <c r="Z1285" s="221" t="s">
        <v>626</v>
      </c>
    </row>
    <row r="1286" spans="1:26" x14ac:dyDescent="0.25">
      <c r="A1286" s="221" t="s">
        <v>1873</v>
      </c>
      <c r="B1286" s="221" t="s">
        <v>897</v>
      </c>
      <c r="C1286" s="221">
        <v>1015.614</v>
      </c>
      <c r="D1286" s="221">
        <v>0</v>
      </c>
      <c r="E1286" s="221" t="s">
        <v>620</v>
      </c>
      <c r="F1286" s="221">
        <v>0.69</v>
      </c>
      <c r="G1286" s="221">
        <v>0</v>
      </c>
      <c r="H1286" s="221">
        <v>0</v>
      </c>
      <c r="I1286" s="221">
        <v>0</v>
      </c>
      <c r="J1286" s="221">
        <v>0.06</v>
      </c>
      <c r="K1286" s="290">
        <v>393000000000</v>
      </c>
      <c r="L1286" s="221" t="s">
        <v>617</v>
      </c>
      <c r="M1286" s="221">
        <v>0</v>
      </c>
      <c r="N1286" s="221">
        <v>0</v>
      </c>
      <c r="O1286" s="221" t="s">
        <v>624</v>
      </c>
      <c r="P1286" s="221" t="s">
        <v>626</v>
      </c>
      <c r="Q1286" s="221" t="s">
        <v>626</v>
      </c>
      <c r="R1286" s="221" t="s">
        <v>1677</v>
      </c>
      <c r="S1286" s="221" t="s">
        <v>1675</v>
      </c>
      <c r="T1286" s="221">
        <v>0</v>
      </c>
      <c r="U1286" s="290">
        <v>390000000</v>
      </c>
      <c r="V1286" s="290">
        <v>6010000000000</v>
      </c>
      <c r="W1286" s="221">
        <v>0</v>
      </c>
      <c r="X1286" s="221">
        <v>0</v>
      </c>
      <c r="Y1286" s="221" t="s">
        <v>626</v>
      </c>
      <c r="Z1286" s="221" t="s">
        <v>626</v>
      </c>
    </row>
    <row r="1287" spans="1:26" x14ac:dyDescent="0.25">
      <c r="A1287" s="221" t="s">
        <v>2487</v>
      </c>
      <c r="B1287" s="221" t="s">
        <v>897</v>
      </c>
      <c r="C1287" s="221">
        <v>1005.075</v>
      </c>
      <c r="D1287" s="221">
        <v>0</v>
      </c>
      <c r="E1287" s="221" t="s">
        <v>620</v>
      </c>
      <c r="F1287" s="221">
        <v>-1.49</v>
      </c>
      <c r="G1287" s="221">
        <v>0</v>
      </c>
      <c r="H1287" s="221">
        <v>0</v>
      </c>
      <c r="I1287" s="221">
        <v>0</v>
      </c>
      <c r="J1287" s="221">
        <v>0.27</v>
      </c>
      <c r="K1287" s="290">
        <v>306000000000</v>
      </c>
      <c r="L1287" s="221" t="s">
        <v>617</v>
      </c>
      <c r="M1287" s="221">
        <v>0</v>
      </c>
      <c r="N1287" s="221">
        <v>0</v>
      </c>
      <c r="O1287" s="221" t="s">
        <v>624</v>
      </c>
      <c r="P1287" s="221" t="s">
        <v>626</v>
      </c>
      <c r="Q1287" s="221" t="s">
        <v>626</v>
      </c>
      <c r="R1287" s="221" t="s">
        <v>1677</v>
      </c>
      <c r="S1287" s="221" t="s">
        <v>1675</v>
      </c>
      <c r="T1287" s="221">
        <v>0</v>
      </c>
      <c r="U1287" s="290">
        <v>300000000</v>
      </c>
      <c r="V1287" s="290">
        <v>6010000000000</v>
      </c>
      <c r="W1287" s="221">
        <v>0</v>
      </c>
      <c r="X1287" s="221">
        <v>0</v>
      </c>
      <c r="Y1287" s="221" t="s">
        <v>626</v>
      </c>
      <c r="Z1287" s="221" t="s">
        <v>626</v>
      </c>
    </row>
    <row r="1288" spans="1:26" x14ac:dyDescent="0.25">
      <c r="A1288" s="221" t="s">
        <v>1570</v>
      </c>
      <c r="B1288" s="221" t="s">
        <v>897</v>
      </c>
      <c r="C1288" s="221">
        <v>1035.4380000000001</v>
      </c>
      <c r="D1288" s="221">
        <v>0</v>
      </c>
      <c r="E1288" s="221" t="s">
        <v>620</v>
      </c>
      <c r="F1288" s="221">
        <v>0.9</v>
      </c>
      <c r="G1288" s="221">
        <v>0</v>
      </c>
      <c r="H1288" s="221">
        <v>0</v>
      </c>
      <c r="I1288" s="221">
        <v>0</v>
      </c>
      <c r="J1288" s="221">
        <v>0.12</v>
      </c>
      <c r="K1288" s="290">
        <v>221000000000</v>
      </c>
      <c r="L1288" s="221" t="s">
        <v>617</v>
      </c>
      <c r="M1288" s="221">
        <v>0</v>
      </c>
      <c r="N1288" s="221">
        <v>0</v>
      </c>
      <c r="O1288" s="221" t="s">
        <v>624</v>
      </c>
      <c r="P1288" s="221" t="s">
        <v>626</v>
      </c>
      <c r="Q1288" s="221" t="s">
        <v>626</v>
      </c>
      <c r="R1288" s="221" t="s">
        <v>1677</v>
      </c>
      <c r="S1288" s="221" t="s">
        <v>1692</v>
      </c>
      <c r="T1288" s="221">
        <v>0</v>
      </c>
      <c r="U1288" s="290">
        <v>215000000</v>
      </c>
      <c r="V1288" s="290">
        <v>6010000000000</v>
      </c>
      <c r="W1288" s="221">
        <v>0</v>
      </c>
      <c r="X1288" s="221">
        <v>0</v>
      </c>
      <c r="Y1288" s="221" t="s">
        <v>626</v>
      </c>
      <c r="Z1288" s="221" t="s">
        <v>626</v>
      </c>
    </row>
    <row r="1289" spans="1:26" x14ac:dyDescent="0.25">
      <c r="A1289" s="221" t="s">
        <v>1412</v>
      </c>
      <c r="B1289" s="221" t="s">
        <v>897</v>
      </c>
      <c r="C1289" s="221">
        <v>1009.961</v>
      </c>
      <c r="D1289" s="221">
        <v>5.4600000000000003E-2</v>
      </c>
      <c r="E1289" s="221" t="s">
        <v>620</v>
      </c>
      <c r="F1289" s="221">
        <v>-1.6417999999999999</v>
      </c>
      <c r="G1289" s="221">
        <v>2.4799999999999999E-2</v>
      </c>
      <c r="H1289" s="221">
        <v>-0.1648</v>
      </c>
      <c r="I1289" s="221">
        <v>-1.0318000000000001</v>
      </c>
      <c r="J1289" s="221">
        <v>-0.2293</v>
      </c>
      <c r="K1289" s="290">
        <v>236000000000</v>
      </c>
      <c r="L1289" s="221" t="s">
        <v>621</v>
      </c>
      <c r="M1289" s="221">
        <v>-0.36330000000000001</v>
      </c>
      <c r="N1289" s="221">
        <v>0</v>
      </c>
      <c r="O1289" s="221" t="s">
        <v>624</v>
      </c>
      <c r="P1289" s="221" t="s">
        <v>626</v>
      </c>
      <c r="Q1289" s="221" t="s">
        <v>626</v>
      </c>
      <c r="R1289" s="221" t="s">
        <v>1677</v>
      </c>
      <c r="S1289" s="221" t="s">
        <v>1692</v>
      </c>
      <c r="T1289" s="221">
        <v>-1.6417999999999999</v>
      </c>
      <c r="U1289" s="290">
        <v>230000000</v>
      </c>
      <c r="V1289" s="290">
        <v>6010000000000</v>
      </c>
      <c r="W1289" s="221">
        <v>0</v>
      </c>
      <c r="X1289" s="221">
        <v>0.16589999999999999</v>
      </c>
      <c r="Y1289" s="221" t="s">
        <v>626</v>
      </c>
      <c r="Z1289" s="221" t="s">
        <v>626</v>
      </c>
    </row>
    <row r="1290" spans="1:26" x14ac:dyDescent="0.25">
      <c r="A1290" s="221" t="s">
        <v>2243</v>
      </c>
      <c r="B1290" s="221" t="s">
        <v>897</v>
      </c>
      <c r="C1290" s="221">
        <v>1013.6130000000001</v>
      </c>
      <c r="D1290" s="221">
        <v>0</v>
      </c>
      <c r="E1290" s="221" t="s">
        <v>620</v>
      </c>
      <c r="F1290" s="221">
        <v>0.87</v>
      </c>
      <c r="G1290" s="221">
        <v>0</v>
      </c>
      <c r="H1290" s="221">
        <v>0</v>
      </c>
      <c r="I1290" s="221">
        <v>0</v>
      </c>
      <c r="J1290" s="221">
        <v>0</v>
      </c>
      <c r="K1290" s="290">
        <v>251000000000</v>
      </c>
      <c r="L1290" s="221" t="s">
        <v>617</v>
      </c>
      <c r="M1290" s="221">
        <v>0</v>
      </c>
      <c r="N1290" s="221">
        <v>0</v>
      </c>
      <c r="O1290" s="221" t="s">
        <v>624</v>
      </c>
      <c r="P1290" s="221" t="s">
        <v>626</v>
      </c>
      <c r="Q1290" s="221" t="s">
        <v>626</v>
      </c>
      <c r="R1290" s="221" t="s">
        <v>1677</v>
      </c>
      <c r="S1290" s="221" t="s">
        <v>1675</v>
      </c>
      <c r="T1290" s="221">
        <v>0</v>
      </c>
      <c r="U1290" s="290">
        <v>250000000</v>
      </c>
      <c r="V1290" s="290">
        <v>6010000000000</v>
      </c>
      <c r="W1290" s="221">
        <v>0</v>
      </c>
      <c r="X1290" s="221">
        <v>0</v>
      </c>
      <c r="Y1290" s="221" t="s">
        <v>626</v>
      </c>
      <c r="Z1290" s="221" t="s">
        <v>626</v>
      </c>
    </row>
    <row r="1291" spans="1:26" x14ac:dyDescent="0.25">
      <c r="A1291" s="221" t="s">
        <v>901</v>
      </c>
      <c r="B1291" s="221" t="s">
        <v>897</v>
      </c>
      <c r="C1291" s="221">
        <v>3982.12</v>
      </c>
      <c r="D1291" s="221">
        <v>4.0899999999999999E-2</v>
      </c>
      <c r="E1291" s="221" t="s">
        <v>620</v>
      </c>
      <c r="F1291" s="221">
        <v>0.43609999999999999</v>
      </c>
      <c r="G1291" s="221">
        <v>1.2972999999999999</v>
      </c>
      <c r="H1291" s="221">
        <v>23.838699999999999</v>
      </c>
      <c r="I1291" s="221">
        <v>24.585699999999999</v>
      </c>
      <c r="J1291" s="221">
        <v>27.207599999999999</v>
      </c>
      <c r="K1291" s="290">
        <v>17100000000</v>
      </c>
      <c r="L1291" s="221" t="s">
        <v>621</v>
      </c>
      <c r="M1291" s="221">
        <v>255.11519999999999</v>
      </c>
      <c r="N1291" s="221">
        <v>246.0847</v>
      </c>
      <c r="O1291" s="221" t="s">
        <v>624</v>
      </c>
      <c r="P1291" s="221" t="s">
        <v>630</v>
      </c>
      <c r="Q1291" s="221" t="s">
        <v>630</v>
      </c>
      <c r="R1291" s="221" t="s">
        <v>1668</v>
      </c>
      <c r="S1291" s="221" t="s">
        <v>2091</v>
      </c>
      <c r="T1291" s="221">
        <v>0.43609999999999999</v>
      </c>
      <c r="U1291" s="221">
        <v>4320076</v>
      </c>
      <c r="V1291" s="290">
        <v>6010000000000</v>
      </c>
      <c r="W1291" s="221">
        <v>0</v>
      </c>
      <c r="X1291" s="221">
        <v>9.5299999999999996E-2</v>
      </c>
      <c r="Y1291" s="221" t="s">
        <v>630</v>
      </c>
      <c r="Z1291" s="221" t="s">
        <v>635</v>
      </c>
    </row>
    <row r="1292" spans="1:26" x14ac:dyDescent="0.25">
      <c r="A1292" s="221" t="s">
        <v>902</v>
      </c>
      <c r="B1292" s="221" t="s">
        <v>897</v>
      </c>
      <c r="C1292" s="221">
        <v>691.12</v>
      </c>
      <c r="D1292" s="221">
        <v>-2.6783000000000001</v>
      </c>
      <c r="E1292" s="221" t="s">
        <v>620</v>
      </c>
      <c r="F1292" s="221">
        <v>2.2473000000000001</v>
      </c>
      <c r="G1292" s="221">
        <v>14.5984</v>
      </c>
      <c r="H1292" s="221">
        <v>-4.0869999999999997</v>
      </c>
      <c r="I1292" s="221">
        <v>-17.251000000000001</v>
      </c>
      <c r="J1292" s="221">
        <v>-17.651299999999999</v>
      </c>
      <c r="K1292" s="290">
        <v>10300000000</v>
      </c>
      <c r="L1292" s="221" t="s">
        <v>621</v>
      </c>
      <c r="M1292" s="221">
        <v>-16.234999999999999</v>
      </c>
      <c r="N1292" s="221">
        <v>-2.9407999999999999</v>
      </c>
      <c r="O1292" s="221" t="s">
        <v>624</v>
      </c>
      <c r="P1292" s="221" t="s">
        <v>627</v>
      </c>
      <c r="Q1292" s="221" t="s">
        <v>651</v>
      </c>
      <c r="R1292" s="221" t="s">
        <v>1667</v>
      </c>
      <c r="S1292" s="221" t="s">
        <v>2091</v>
      </c>
      <c r="T1292" s="221">
        <v>2.2473000000000001</v>
      </c>
      <c r="U1292" s="221">
        <v>15180621</v>
      </c>
      <c r="V1292" s="290">
        <v>6010000000000</v>
      </c>
      <c r="W1292" s="221">
        <v>0</v>
      </c>
      <c r="X1292" s="221">
        <v>-1.2855000000000001</v>
      </c>
      <c r="Y1292" s="221" t="s">
        <v>627</v>
      </c>
      <c r="Z1292" s="221" t="s">
        <v>635</v>
      </c>
    </row>
    <row r="1293" spans="1:26" x14ac:dyDescent="0.25">
      <c r="A1293" s="221" t="s">
        <v>1053</v>
      </c>
      <c r="B1293" s="221" t="s">
        <v>897</v>
      </c>
      <c r="C1293" s="221">
        <v>573.99</v>
      </c>
      <c r="D1293" s="221">
        <v>-2.8107000000000002</v>
      </c>
      <c r="E1293" s="221" t="s">
        <v>620</v>
      </c>
      <c r="F1293" s="221">
        <v>2.5312000000000001</v>
      </c>
      <c r="G1293" s="221">
        <v>10.7255</v>
      </c>
      <c r="H1293" s="221">
        <v>-5.7672999999999996</v>
      </c>
      <c r="I1293" s="221">
        <v>-24.551400000000001</v>
      </c>
      <c r="J1293" s="221">
        <v>-40.2498</v>
      </c>
      <c r="K1293" s="290">
        <v>136000000000</v>
      </c>
      <c r="L1293" s="221" t="s">
        <v>621</v>
      </c>
      <c r="M1293" s="221">
        <v>-39.775300000000001</v>
      </c>
      <c r="N1293" s="221">
        <v>0</v>
      </c>
      <c r="O1293" s="221" t="s">
        <v>624</v>
      </c>
      <c r="P1293" s="221" t="s">
        <v>635</v>
      </c>
      <c r="Q1293" s="221" t="s">
        <v>622</v>
      </c>
      <c r="R1293" s="221" t="s">
        <v>1667</v>
      </c>
      <c r="S1293" s="221" t="s">
        <v>1663</v>
      </c>
      <c r="T1293" s="221">
        <v>2.5312000000000001</v>
      </c>
      <c r="U1293" s="290">
        <v>242000000</v>
      </c>
      <c r="V1293" s="290">
        <v>6010000000000</v>
      </c>
      <c r="W1293" s="221">
        <v>0</v>
      </c>
      <c r="X1293" s="221">
        <v>-0.51129999999999998</v>
      </c>
      <c r="Y1293" s="221" t="s">
        <v>625</v>
      </c>
      <c r="Z1293" s="221" t="s">
        <v>626</v>
      </c>
    </row>
    <row r="1294" spans="1:26" x14ac:dyDescent="0.25">
      <c r="A1294" s="221" t="s">
        <v>1257</v>
      </c>
      <c r="B1294" s="221" t="s">
        <v>897</v>
      </c>
      <c r="C1294" s="221">
        <v>1072.085</v>
      </c>
      <c r="D1294" s="221">
        <v>6.5100000000000005E-2</v>
      </c>
      <c r="E1294" s="221" t="s">
        <v>620</v>
      </c>
      <c r="F1294" s="221">
        <v>0.44529999999999997</v>
      </c>
      <c r="G1294" s="221">
        <v>2.0009000000000001</v>
      </c>
      <c r="H1294" s="221">
        <v>1.7367999999999999</v>
      </c>
      <c r="I1294" s="221">
        <v>2.6585999999999999</v>
      </c>
      <c r="J1294" s="221">
        <v>1.7681</v>
      </c>
      <c r="K1294" s="290">
        <v>101000000000</v>
      </c>
      <c r="L1294" s="221" t="s">
        <v>621</v>
      </c>
      <c r="M1294" s="221">
        <v>5.5014000000000003</v>
      </c>
      <c r="N1294" s="221">
        <v>0</v>
      </c>
      <c r="O1294" s="221" t="s">
        <v>624</v>
      </c>
      <c r="P1294" s="221" t="s">
        <v>634</v>
      </c>
      <c r="Q1294" s="221" t="s">
        <v>625</v>
      </c>
      <c r="R1294" s="221" t="s">
        <v>1662</v>
      </c>
      <c r="S1294" s="221" t="s">
        <v>1664</v>
      </c>
      <c r="T1294" s="221">
        <v>0.44529999999999997</v>
      </c>
      <c r="U1294" s="221">
        <v>94797058</v>
      </c>
      <c r="V1294" s="290">
        <v>6010000000000</v>
      </c>
      <c r="W1294" s="221">
        <v>0</v>
      </c>
      <c r="X1294" s="221">
        <v>-0.73360000000000003</v>
      </c>
      <c r="Y1294" s="221" t="s">
        <v>626</v>
      </c>
      <c r="Z1294" s="221" t="s">
        <v>626</v>
      </c>
    </row>
    <row r="1295" spans="1:26" x14ac:dyDescent="0.25">
      <c r="A1295" s="221" t="s">
        <v>1126</v>
      </c>
      <c r="B1295" s="221" t="s">
        <v>897</v>
      </c>
      <c r="C1295" s="221">
        <v>1006.7190000000001</v>
      </c>
      <c r="D1295" s="221">
        <v>0.12820000000000001</v>
      </c>
      <c r="E1295" s="221" t="s">
        <v>620</v>
      </c>
      <c r="F1295" s="221">
        <v>-7.6521999999999997</v>
      </c>
      <c r="G1295" s="221">
        <v>-4.2157</v>
      </c>
      <c r="H1295" s="221">
        <v>-6.3930999999999996</v>
      </c>
      <c r="I1295" s="221">
        <v>-4.8838999999999997</v>
      </c>
      <c r="J1295" s="221">
        <v>-9.6562999999999999</v>
      </c>
      <c r="K1295" s="290">
        <v>11000000000</v>
      </c>
      <c r="L1295" s="221" t="s">
        <v>621</v>
      </c>
      <c r="M1295" s="221">
        <v>-0.88819999999999999</v>
      </c>
      <c r="N1295" s="221">
        <v>0</v>
      </c>
      <c r="O1295" s="221" t="s">
        <v>618</v>
      </c>
      <c r="P1295" s="221" t="s">
        <v>625</v>
      </c>
      <c r="Q1295" s="221" t="s">
        <v>664</v>
      </c>
      <c r="R1295" s="221" t="s">
        <v>1662</v>
      </c>
      <c r="S1295" s="221" t="s">
        <v>1692</v>
      </c>
      <c r="T1295" s="221">
        <v>-7.6521999999999997</v>
      </c>
      <c r="U1295" s="221">
        <v>10079840</v>
      </c>
      <c r="V1295" s="290">
        <v>6010000000000</v>
      </c>
      <c r="W1295" s="221">
        <v>0</v>
      </c>
      <c r="X1295" s="221">
        <v>-0.27960000000000002</v>
      </c>
      <c r="Y1295" s="221" t="s">
        <v>664</v>
      </c>
      <c r="Z1295" s="221" t="s">
        <v>626</v>
      </c>
    </row>
    <row r="1296" spans="1:26" x14ac:dyDescent="0.25">
      <c r="A1296" s="221" t="s">
        <v>903</v>
      </c>
      <c r="B1296" s="221" t="s">
        <v>897</v>
      </c>
      <c r="C1296" s="221">
        <v>2633.01</v>
      </c>
      <c r="D1296" s="221">
        <v>-0.85440000000000005</v>
      </c>
      <c r="E1296" s="221" t="s">
        <v>620</v>
      </c>
      <c r="F1296" s="221">
        <v>5.74E-2</v>
      </c>
      <c r="G1296" s="221">
        <v>4.6249000000000002</v>
      </c>
      <c r="H1296" s="221">
        <v>1.0508</v>
      </c>
      <c r="I1296" s="221">
        <v>-9.9228000000000005</v>
      </c>
      <c r="J1296" s="221">
        <v>-10.812799999999999</v>
      </c>
      <c r="K1296" s="290">
        <v>4100000000</v>
      </c>
      <c r="L1296" s="221" t="s">
        <v>621</v>
      </c>
      <c r="M1296" s="221">
        <v>-10.7315</v>
      </c>
      <c r="N1296" s="221">
        <v>-1.2423</v>
      </c>
      <c r="O1296" s="221" t="s">
        <v>618</v>
      </c>
      <c r="P1296" s="221" t="s">
        <v>2012</v>
      </c>
      <c r="Q1296" s="221" t="s">
        <v>2012</v>
      </c>
      <c r="R1296" s="221" t="s">
        <v>1665</v>
      </c>
      <c r="S1296" s="221" t="s">
        <v>2091</v>
      </c>
      <c r="T1296" s="221">
        <v>5.74E-2</v>
      </c>
      <c r="U1296" s="221">
        <v>1556276</v>
      </c>
      <c r="V1296" s="290">
        <v>6010000000000</v>
      </c>
      <c r="W1296" s="221">
        <v>0</v>
      </c>
      <c r="X1296" s="221">
        <v>-0.72619999999999996</v>
      </c>
      <c r="Y1296" s="221" t="s">
        <v>2012</v>
      </c>
      <c r="Z1296" s="221" t="s">
        <v>2012</v>
      </c>
    </row>
    <row r="1297" spans="1:26" x14ac:dyDescent="0.25">
      <c r="A1297" s="221" t="s">
        <v>2128</v>
      </c>
      <c r="B1297" s="221" t="s">
        <v>897</v>
      </c>
      <c r="C1297" s="221">
        <v>1016.16</v>
      </c>
      <c r="D1297" s="221">
        <v>0</v>
      </c>
      <c r="E1297" s="221" t="s">
        <v>620</v>
      </c>
      <c r="F1297" s="221">
        <v>0.17</v>
      </c>
      <c r="G1297" s="221">
        <v>0</v>
      </c>
      <c r="H1297" s="221">
        <v>0</v>
      </c>
      <c r="I1297" s="221">
        <v>0</v>
      </c>
      <c r="J1297" s="221">
        <v>0</v>
      </c>
      <c r="K1297" s="290">
        <v>26100000000</v>
      </c>
      <c r="L1297" s="221" t="s">
        <v>621</v>
      </c>
      <c r="M1297" s="221">
        <v>0</v>
      </c>
      <c r="N1297" s="221">
        <v>0</v>
      </c>
      <c r="O1297" s="221" t="s">
        <v>624</v>
      </c>
      <c r="P1297" s="221" t="s">
        <v>626</v>
      </c>
      <c r="Q1297" s="221" t="s">
        <v>626</v>
      </c>
      <c r="R1297" s="221" t="s">
        <v>1669</v>
      </c>
      <c r="S1297" s="221" t="s">
        <v>1663</v>
      </c>
      <c r="T1297" s="221">
        <v>0</v>
      </c>
      <c r="U1297" s="221">
        <v>25550000</v>
      </c>
      <c r="V1297" s="290">
        <v>6010000000000</v>
      </c>
      <c r="W1297" s="221">
        <v>0</v>
      </c>
      <c r="X1297" s="221">
        <v>0</v>
      </c>
      <c r="Y1297" s="221" t="s">
        <v>626</v>
      </c>
      <c r="Z1297" s="221" t="s">
        <v>626</v>
      </c>
    </row>
    <row r="1298" spans="1:26" x14ac:dyDescent="0.25">
      <c r="A1298" s="221" t="s">
        <v>2212</v>
      </c>
      <c r="B1298" s="221" t="s">
        <v>897</v>
      </c>
      <c r="C1298" s="221">
        <v>1021.2</v>
      </c>
      <c r="D1298" s="221">
        <v>0</v>
      </c>
      <c r="E1298" s="221" t="s">
        <v>620</v>
      </c>
      <c r="F1298" s="221">
        <v>-0.74</v>
      </c>
      <c r="G1298" s="221">
        <v>0</v>
      </c>
      <c r="H1298" s="221">
        <v>0</v>
      </c>
      <c r="I1298" s="221">
        <v>0</v>
      </c>
      <c r="J1298" s="221">
        <v>0</v>
      </c>
      <c r="K1298" s="290">
        <v>58200000000</v>
      </c>
      <c r="L1298" s="221" t="s">
        <v>621</v>
      </c>
      <c r="M1298" s="221">
        <v>0</v>
      </c>
      <c r="N1298" s="221">
        <v>0</v>
      </c>
      <c r="O1298" s="221" t="s">
        <v>624</v>
      </c>
      <c r="P1298" s="221" t="s">
        <v>626</v>
      </c>
      <c r="Q1298" s="221" t="s">
        <v>626</v>
      </c>
      <c r="R1298" s="221" t="s">
        <v>1669</v>
      </c>
      <c r="S1298" s="221" t="s">
        <v>1663</v>
      </c>
      <c r="T1298" s="221">
        <v>0</v>
      </c>
      <c r="U1298" s="221">
        <v>56475000</v>
      </c>
      <c r="V1298" s="290">
        <v>6010000000000</v>
      </c>
      <c r="W1298" s="221">
        <v>0</v>
      </c>
      <c r="X1298" s="221">
        <v>0</v>
      </c>
      <c r="Y1298" s="221" t="s">
        <v>626</v>
      </c>
      <c r="Z1298" s="221" t="s">
        <v>626</v>
      </c>
    </row>
    <row r="1299" spans="1:26" x14ac:dyDescent="0.25">
      <c r="A1299" s="221" t="s">
        <v>2244</v>
      </c>
      <c r="B1299" s="221" t="s">
        <v>897</v>
      </c>
      <c r="C1299" s="221">
        <v>1016.77</v>
      </c>
      <c r="D1299" s="221">
        <v>0</v>
      </c>
      <c r="E1299" s="221" t="s">
        <v>620</v>
      </c>
      <c r="F1299" s="221">
        <v>0.18</v>
      </c>
      <c r="G1299" s="221">
        <v>0</v>
      </c>
      <c r="H1299" s="221">
        <v>0</v>
      </c>
      <c r="I1299" s="221">
        <v>0</v>
      </c>
      <c r="J1299" s="221">
        <v>0</v>
      </c>
      <c r="K1299" s="290">
        <v>14500000000</v>
      </c>
      <c r="L1299" s="221" t="s">
        <v>621</v>
      </c>
      <c r="M1299" s="221">
        <v>0</v>
      </c>
      <c r="N1299" s="221">
        <v>0</v>
      </c>
      <c r="O1299" s="221" t="s">
        <v>624</v>
      </c>
      <c r="P1299" s="221" t="s">
        <v>626</v>
      </c>
      <c r="Q1299" s="221" t="s">
        <v>626</v>
      </c>
      <c r="R1299" s="221" t="s">
        <v>1669</v>
      </c>
      <c r="S1299" s="221" t="s">
        <v>1663</v>
      </c>
      <c r="T1299" s="221">
        <v>0</v>
      </c>
      <c r="U1299" s="221">
        <v>14162000</v>
      </c>
      <c r="V1299" s="290">
        <v>6010000000000</v>
      </c>
      <c r="W1299" s="221">
        <v>0</v>
      </c>
      <c r="X1299" s="221">
        <v>0</v>
      </c>
      <c r="Y1299" s="221" t="s">
        <v>626</v>
      </c>
      <c r="Z1299" s="221" t="s">
        <v>626</v>
      </c>
    </row>
    <row r="1300" spans="1:26" x14ac:dyDescent="0.25">
      <c r="A1300" s="221" t="s">
        <v>2488</v>
      </c>
      <c r="B1300" s="221" t="s">
        <v>897</v>
      </c>
      <c r="C1300" s="221">
        <v>1004.68</v>
      </c>
      <c r="D1300" s="221">
        <v>0</v>
      </c>
      <c r="E1300" s="221" t="s">
        <v>620</v>
      </c>
      <c r="F1300" s="221">
        <v>0.54</v>
      </c>
      <c r="G1300" s="221">
        <v>0</v>
      </c>
      <c r="H1300" s="221">
        <v>0</v>
      </c>
      <c r="I1300" s="221">
        <v>0</v>
      </c>
      <c r="J1300" s="221">
        <v>0</v>
      </c>
      <c r="K1300" s="290">
        <v>10800000000</v>
      </c>
      <c r="L1300" s="221" t="s">
        <v>621</v>
      </c>
      <c r="M1300" s="221">
        <v>0</v>
      </c>
      <c r="N1300" s="221">
        <v>0</v>
      </c>
      <c r="O1300" s="221" t="s">
        <v>624</v>
      </c>
      <c r="P1300" s="221" t="s">
        <v>626</v>
      </c>
      <c r="Q1300" s="221" t="s">
        <v>626</v>
      </c>
      <c r="R1300" s="221" t="s">
        <v>1669</v>
      </c>
      <c r="S1300" s="221" t="s">
        <v>2113</v>
      </c>
      <c r="T1300" s="221">
        <v>0</v>
      </c>
      <c r="U1300" s="221">
        <v>10600000</v>
      </c>
      <c r="V1300" s="290">
        <v>6010000000000</v>
      </c>
      <c r="W1300" s="221">
        <v>0</v>
      </c>
      <c r="X1300" s="221">
        <v>0</v>
      </c>
      <c r="Y1300" s="221" t="s">
        <v>626</v>
      </c>
      <c r="Z1300" s="221" t="s">
        <v>626</v>
      </c>
    </row>
    <row r="1301" spans="1:26" x14ac:dyDescent="0.25">
      <c r="A1301" s="221" t="s">
        <v>1940</v>
      </c>
      <c r="B1301" s="221" t="s">
        <v>1773</v>
      </c>
      <c r="C1301" s="221">
        <v>142.96700000000001</v>
      </c>
      <c r="D1301" s="221">
        <v>-2.8513000000000002</v>
      </c>
      <c r="E1301" s="221" t="s">
        <v>620</v>
      </c>
      <c r="F1301" s="221">
        <v>-0.80689999999999995</v>
      </c>
      <c r="G1301" s="221">
        <v>26.650600000000001</v>
      </c>
      <c r="H1301" s="221">
        <v>30.177099999999999</v>
      </c>
      <c r="I1301" s="221">
        <v>-16.111000000000001</v>
      </c>
      <c r="J1301" s="221">
        <v>-54.427199999999999</v>
      </c>
      <c r="K1301" s="290">
        <v>151000000000</v>
      </c>
      <c r="L1301" s="221" t="s">
        <v>621</v>
      </c>
      <c r="M1301" s="221">
        <v>0</v>
      </c>
      <c r="N1301" s="221">
        <v>0</v>
      </c>
      <c r="O1301" s="221" t="s">
        <v>618</v>
      </c>
      <c r="P1301" s="221" t="s">
        <v>653</v>
      </c>
      <c r="Q1301" s="221" t="s">
        <v>634</v>
      </c>
      <c r="R1301" s="221" t="s">
        <v>1667</v>
      </c>
      <c r="S1301" s="221" t="s">
        <v>2094</v>
      </c>
      <c r="T1301" s="221">
        <v>-0.80689999999999995</v>
      </c>
      <c r="U1301" s="290">
        <v>1050000000</v>
      </c>
      <c r="V1301" s="290">
        <v>869000000000</v>
      </c>
      <c r="W1301" s="221">
        <v>0</v>
      </c>
      <c r="X1301" s="221">
        <v>-0.1132</v>
      </c>
      <c r="Y1301" s="221" t="s">
        <v>626</v>
      </c>
      <c r="Z1301" s="221" t="s">
        <v>626</v>
      </c>
    </row>
    <row r="1302" spans="1:26" x14ac:dyDescent="0.25">
      <c r="A1302" s="221" t="s">
        <v>1779</v>
      </c>
      <c r="B1302" s="221" t="s">
        <v>1773</v>
      </c>
      <c r="C1302" s="221">
        <v>435.71499999999997</v>
      </c>
      <c r="D1302" s="221">
        <v>-1.7526999999999999</v>
      </c>
      <c r="E1302" s="221" t="s">
        <v>620</v>
      </c>
      <c r="F1302" s="221">
        <v>1.4037999999999999</v>
      </c>
      <c r="G1302" s="221">
        <v>15.565099999999999</v>
      </c>
      <c r="H1302" s="221">
        <v>18.171199999999999</v>
      </c>
      <c r="I1302" s="221">
        <v>-6.3586999999999998</v>
      </c>
      <c r="J1302" s="221">
        <v>-46.524500000000003</v>
      </c>
      <c r="K1302" s="290">
        <v>508000000000</v>
      </c>
      <c r="L1302" s="221" t="s">
        <v>621</v>
      </c>
      <c r="M1302" s="221">
        <v>-76.506100000000004</v>
      </c>
      <c r="N1302" s="221">
        <v>0</v>
      </c>
      <c r="O1302" s="221" t="s">
        <v>624</v>
      </c>
      <c r="P1302" s="221" t="s">
        <v>637</v>
      </c>
      <c r="Q1302" s="221" t="s">
        <v>664</v>
      </c>
      <c r="R1302" s="221" t="s">
        <v>1667</v>
      </c>
      <c r="S1302" s="221" t="s">
        <v>2094</v>
      </c>
      <c r="T1302" s="221">
        <v>1.4037999999999999</v>
      </c>
      <c r="U1302" s="290">
        <v>1180000000</v>
      </c>
      <c r="V1302" s="290">
        <v>869000000000</v>
      </c>
      <c r="W1302" s="221">
        <v>0</v>
      </c>
      <c r="X1302" s="221">
        <v>-0.24629999999999999</v>
      </c>
      <c r="Y1302" s="221" t="s">
        <v>623</v>
      </c>
      <c r="Z1302" s="221" t="s">
        <v>626</v>
      </c>
    </row>
    <row r="1303" spans="1:26" x14ac:dyDescent="0.25">
      <c r="A1303" s="221" t="s">
        <v>1780</v>
      </c>
      <c r="B1303" s="221" t="s">
        <v>1773</v>
      </c>
      <c r="C1303" s="221">
        <v>266.447</v>
      </c>
      <c r="D1303" s="221">
        <v>-2.1648999999999998</v>
      </c>
      <c r="E1303" s="221" t="s">
        <v>620</v>
      </c>
      <c r="F1303" s="221">
        <v>6.5788000000000002</v>
      </c>
      <c r="G1303" s="221">
        <v>25.835699999999999</v>
      </c>
      <c r="H1303" s="221">
        <v>31.755099999999999</v>
      </c>
      <c r="I1303" s="221">
        <v>6.8034999999999997</v>
      </c>
      <c r="J1303" s="221">
        <v>-26.313199999999998</v>
      </c>
      <c r="K1303" s="290">
        <v>210000000000</v>
      </c>
      <c r="L1303" s="221" t="s">
        <v>621</v>
      </c>
      <c r="M1303" s="221">
        <v>-77.972999999999999</v>
      </c>
      <c r="N1303" s="221">
        <v>0</v>
      </c>
      <c r="O1303" s="221" t="s">
        <v>618</v>
      </c>
      <c r="P1303" s="221" t="s">
        <v>653</v>
      </c>
      <c r="Q1303" s="221" t="s">
        <v>625</v>
      </c>
      <c r="R1303" s="221" t="s">
        <v>1667</v>
      </c>
      <c r="S1303" s="221" t="s">
        <v>2094</v>
      </c>
      <c r="T1303" s="221">
        <v>6.5788000000000002</v>
      </c>
      <c r="U1303" s="290">
        <v>838000000</v>
      </c>
      <c r="V1303" s="290">
        <v>869000000000</v>
      </c>
      <c r="W1303" s="221">
        <v>0</v>
      </c>
      <c r="X1303" s="221">
        <v>-2.6200999999999999</v>
      </c>
      <c r="Y1303" s="221" t="s">
        <v>623</v>
      </c>
      <c r="Z1303" s="221" t="s">
        <v>626</v>
      </c>
    </row>
    <row r="1304" spans="1:26" x14ac:dyDescent="0.25">
      <c r="A1304" s="221" t="s">
        <v>2426</v>
      </c>
      <c r="B1304" s="221" t="s">
        <v>927</v>
      </c>
      <c r="C1304" s="221">
        <v>1000.33</v>
      </c>
      <c r="D1304" s="221">
        <v>4.3999999999999997E-2</v>
      </c>
      <c r="E1304" s="221" t="s">
        <v>620</v>
      </c>
      <c r="F1304" s="221">
        <v>0.47910000000000003</v>
      </c>
      <c r="G1304" s="221">
        <v>1.4080999999999999</v>
      </c>
      <c r="H1304" s="221">
        <v>0.74019999999999997</v>
      </c>
      <c r="I1304" s="221">
        <v>0</v>
      </c>
      <c r="J1304" s="221">
        <v>0</v>
      </c>
      <c r="K1304" s="290">
        <v>30600000000</v>
      </c>
      <c r="L1304" s="221" t="s">
        <v>621</v>
      </c>
      <c r="M1304" s="221">
        <v>0</v>
      </c>
      <c r="N1304" s="221">
        <v>0</v>
      </c>
      <c r="O1304" s="221" t="s">
        <v>624</v>
      </c>
      <c r="P1304" s="221" t="s">
        <v>626</v>
      </c>
      <c r="Q1304" s="221" t="s">
        <v>626</v>
      </c>
      <c r="R1304" s="221" t="s">
        <v>1665</v>
      </c>
      <c r="S1304" s="221" t="s">
        <v>1663</v>
      </c>
      <c r="T1304" s="221">
        <v>0.47910000000000003</v>
      </c>
      <c r="U1304" s="221">
        <v>30718266</v>
      </c>
      <c r="V1304" s="290">
        <v>207000000000</v>
      </c>
      <c r="W1304" s="221">
        <v>0</v>
      </c>
      <c r="X1304" s="221">
        <v>0.1031</v>
      </c>
      <c r="Y1304" s="221" t="s">
        <v>626</v>
      </c>
      <c r="Z1304" s="221" t="s">
        <v>626</v>
      </c>
    </row>
    <row r="1305" spans="1:26" x14ac:dyDescent="0.25">
      <c r="A1305" s="221" t="s">
        <v>2058</v>
      </c>
      <c r="B1305" s="221" t="s">
        <v>927</v>
      </c>
      <c r="C1305" s="221">
        <v>464.7799</v>
      </c>
      <c r="D1305" s="221">
        <v>-2.5999999999999999E-2</v>
      </c>
      <c r="E1305" s="221" t="s">
        <v>620</v>
      </c>
      <c r="F1305" s="221">
        <v>-1.8111999999999999</v>
      </c>
      <c r="G1305" s="221">
        <v>-2.3582999999999998</v>
      </c>
      <c r="H1305" s="221">
        <v>-16.479199999999999</v>
      </c>
      <c r="I1305" s="221">
        <v>-23.891200000000001</v>
      </c>
      <c r="J1305" s="221">
        <v>-48.447200000000002</v>
      </c>
      <c r="K1305" s="290">
        <v>16400000000</v>
      </c>
      <c r="L1305" s="221" t="s">
        <v>621</v>
      </c>
      <c r="M1305" s="221">
        <v>0</v>
      </c>
      <c r="N1305" s="221">
        <v>0</v>
      </c>
      <c r="O1305" s="221" t="s">
        <v>624</v>
      </c>
      <c r="P1305" s="221" t="s">
        <v>630</v>
      </c>
      <c r="Q1305" s="221" t="s">
        <v>623</v>
      </c>
      <c r="R1305" s="221" t="s">
        <v>1667</v>
      </c>
      <c r="S1305" s="221" t="s">
        <v>1664</v>
      </c>
      <c r="T1305" s="221">
        <v>-1.8111999999999999</v>
      </c>
      <c r="U1305" s="221">
        <v>34689889</v>
      </c>
      <c r="V1305" s="290">
        <v>207000000000</v>
      </c>
      <c r="W1305" s="221">
        <v>0</v>
      </c>
      <c r="X1305" s="221">
        <v>-0.39140000000000003</v>
      </c>
      <c r="Y1305" s="221" t="s">
        <v>626</v>
      </c>
      <c r="Z1305" s="221" t="s">
        <v>626</v>
      </c>
    </row>
    <row r="1306" spans="1:26" x14ac:dyDescent="0.25">
      <c r="A1306" s="221" t="s">
        <v>1896</v>
      </c>
      <c r="B1306" s="221" t="s">
        <v>927</v>
      </c>
      <c r="C1306" s="221">
        <v>227.41569999999999</v>
      </c>
      <c r="D1306" s="221">
        <v>7.4000000000000003E-3</v>
      </c>
      <c r="E1306" s="221" t="s">
        <v>620</v>
      </c>
      <c r="F1306" s="221">
        <v>-0.66959999999999997</v>
      </c>
      <c r="G1306" s="221">
        <v>-9.1399999999999995E-2</v>
      </c>
      <c r="H1306" s="221">
        <v>-8.0077999999999996</v>
      </c>
      <c r="I1306" s="221">
        <v>-9.7748000000000008</v>
      </c>
      <c r="J1306" s="221">
        <v>-28.748200000000001</v>
      </c>
      <c r="K1306" s="290">
        <v>22500000000</v>
      </c>
      <c r="L1306" s="221" t="s">
        <v>621</v>
      </c>
      <c r="M1306" s="221">
        <v>0</v>
      </c>
      <c r="N1306" s="221">
        <v>0</v>
      </c>
      <c r="O1306" s="221" t="s">
        <v>624</v>
      </c>
      <c r="P1306" s="221" t="s">
        <v>630</v>
      </c>
      <c r="Q1306" s="221" t="s">
        <v>634</v>
      </c>
      <c r="R1306" s="221" t="s">
        <v>1665</v>
      </c>
      <c r="S1306" s="221" t="s">
        <v>1692</v>
      </c>
      <c r="T1306" s="221">
        <v>-0.66959999999999997</v>
      </c>
      <c r="U1306" s="221">
        <v>98452826</v>
      </c>
      <c r="V1306" s="290">
        <v>207000000000</v>
      </c>
      <c r="W1306" s="221">
        <v>0</v>
      </c>
      <c r="X1306" s="221">
        <v>-0.61150000000000004</v>
      </c>
      <c r="Y1306" s="221" t="s">
        <v>626</v>
      </c>
      <c r="Z1306" s="221" t="s">
        <v>626</v>
      </c>
    </row>
    <row r="1307" spans="1:26" x14ac:dyDescent="0.25">
      <c r="A1307" s="221" t="s">
        <v>926</v>
      </c>
      <c r="B1307" s="221" t="s">
        <v>927</v>
      </c>
      <c r="C1307" s="221">
        <v>1326.998</v>
      </c>
      <c r="D1307" s="221">
        <v>4.5699999999999998E-2</v>
      </c>
      <c r="E1307" s="221" t="s">
        <v>620</v>
      </c>
      <c r="F1307" s="221">
        <v>0.47589999999999999</v>
      </c>
      <c r="G1307" s="221">
        <v>1.4197</v>
      </c>
      <c r="H1307" s="221">
        <v>2.7774999999999999</v>
      </c>
      <c r="I1307" s="221">
        <v>3.7505999999999999</v>
      </c>
      <c r="J1307" s="221">
        <v>5.8387000000000002</v>
      </c>
      <c r="K1307" s="290">
        <v>137000000000</v>
      </c>
      <c r="L1307" s="221" t="s">
        <v>621</v>
      </c>
      <c r="M1307" s="221">
        <v>17.920200000000001</v>
      </c>
      <c r="N1307" s="221">
        <v>0</v>
      </c>
      <c r="O1307" s="221" t="s">
        <v>624</v>
      </c>
      <c r="P1307" s="221" t="s">
        <v>651</v>
      </c>
      <c r="Q1307" s="221" t="s">
        <v>638</v>
      </c>
      <c r="R1307" s="221" t="s">
        <v>1668</v>
      </c>
      <c r="S1307" s="221" t="s">
        <v>1672</v>
      </c>
      <c r="T1307" s="221">
        <v>0.47589999999999999</v>
      </c>
      <c r="U1307" s="290">
        <v>104000000</v>
      </c>
      <c r="V1307" s="290">
        <v>207000000000</v>
      </c>
      <c r="W1307" s="221">
        <v>0</v>
      </c>
      <c r="X1307" s="221">
        <v>0.10680000000000001</v>
      </c>
      <c r="Y1307" s="221" t="s">
        <v>632</v>
      </c>
      <c r="Z1307" s="221" t="s">
        <v>626</v>
      </c>
    </row>
    <row r="1308" spans="1:26" x14ac:dyDescent="0.25">
      <c r="A1308" s="221" t="s">
        <v>928</v>
      </c>
      <c r="B1308" s="221" t="s">
        <v>726</v>
      </c>
      <c r="C1308" s="221">
        <v>3698.77</v>
      </c>
      <c r="D1308" s="221">
        <v>-0.87549999999999994</v>
      </c>
      <c r="E1308" s="221" t="s">
        <v>620</v>
      </c>
      <c r="F1308" s="221">
        <v>2.3835999999999999</v>
      </c>
      <c r="G1308" s="221">
        <v>16.379799999999999</v>
      </c>
      <c r="H1308" s="221">
        <v>-11.425000000000001</v>
      </c>
      <c r="I1308" s="221">
        <v>-23.367899999999999</v>
      </c>
      <c r="J1308" s="221">
        <v>-25.438700000000001</v>
      </c>
      <c r="K1308" s="290">
        <v>5290000000</v>
      </c>
      <c r="L1308" s="221" t="s">
        <v>621</v>
      </c>
      <c r="M1308" s="221">
        <v>-24.5702</v>
      </c>
      <c r="N1308" s="221">
        <v>-4.2798999999999996</v>
      </c>
      <c r="O1308" s="221" t="s">
        <v>624</v>
      </c>
      <c r="P1308" s="221" t="s">
        <v>2012</v>
      </c>
      <c r="Q1308" s="221" t="s">
        <v>2012</v>
      </c>
      <c r="R1308" s="221" t="s">
        <v>1665</v>
      </c>
      <c r="S1308" s="221" t="s">
        <v>2091</v>
      </c>
      <c r="T1308" s="221">
        <v>2.3835999999999999</v>
      </c>
      <c r="U1308" s="221">
        <v>1464869</v>
      </c>
      <c r="V1308" s="290">
        <v>1030000000000</v>
      </c>
      <c r="W1308" s="221">
        <v>0</v>
      </c>
      <c r="X1308" s="221">
        <v>-0.215</v>
      </c>
      <c r="Y1308" s="221" t="s">
        <v>2012</v>
      </c>
      <c r="Z1308" s="221" t="s">
        <v>2012</v>
      </c>
    </row>
    <row r="1309" spans="1:26" x14ac:dyDescent="0.25">
      <c r="A1309" s="221" t="s">
        <v>1190</v>
      </c>
      <c r="B1309" s="221" t="s">
        <v>726</v>
      </c>
      <c r="C1309" s="221">
        <v>554.80600000000004</v>
      </c>
      <c r="D1309" s="221">
        <v>-2.2629999999999999</v>
      </c>
      <c r="E1309" s="221" t="s">
        <v>620</v>
      </c>
      <c r="F1309" s="221">
        <v>2.1150000000000002</v>
      </c>
      <c r="G1309" s="221">
        <v>15.849299999999999</v>
      </c>
      <c r="H1309" s="221">
        <v>-14.6868</v>
      </c>
      <c r="I1309" s="221">
        <v>-26.970500000000001</v>
      </c>
      <c r="J1309" s="221">
        <v>-31.001000000000001</v>
      </c>
      <c r="K1309" s="290">
        <v>35100000000</v>
      </c>
      <c r="L1309" s="221" t="s">
        <v>621</v>
      </c>
      <c r="M1309" s="221">
        <v>-34.385800000000003</v>
      </c>
      <c r="N1309" s="221">
        <v>0</v>
      </c>
      <c r="O1309" s="221" t="s">
        <v>624</v>
      </c>
      <c r="P1309" s="221" t="s">
        <v>623</v>
      </c>
      <c r="Q1309" s="221" t="s">
        <v>622</v>
      </c>
      <c r="R1309" s="221" t="s">
        <v>1667</v>
      </c>
      <c r="S1309" s="221" t="s">
        <v>2094</v>
      </c>
      <c r="T1309" s="221">
        <v>2.1150000000000002</v>
      </c>
      <c r="U1309" s="221">
        <v>64672177</v>
      </c>
      <c r="V1309" s="290">
        <v>1030000000000</v>
      </c>
      <c r="W1309" s="221">
        <v>0</v>
      </c>
      <c r="X1309" s="221">
        <v>-1.5119</v>
      </c>
      <c r="Y1309" s="221" t="s">
        <v>625</v>
      </c>
      <c r="Z1309" s="221" t="s">
        <v>626</v>
      </c>
    </row>
    <row r="1310" spans="1:26" x14ac:dyDescent="0.25">
      <c r="A1310" s="221" t="s">
        <v>1055</v>
      </c>
      <c r="B1310" s="221" t="s">
        <v>726</v>
      </c>
      <c r="C1310" s="221">
        <v>738.80799999999999</v>
      </c>
      <c r="D1310" s="221">
        <v>-2.3206000000000002</v>
      </c>
      <c r="E1310" s="221" t="s">
        <v>620</v>
      </c>
      <c r="F1310" s="221">
        <v>2.2486999999999999</v>
      </c>
      <c r="G1310" s="221">
        <v>17.196300000000001</v>
      </c>
      <c r="H1310" s="221">
        <v>-14.193</v>
      </c>
      <c r="I1310" s="221">
        <v>-27.072399999999998</v>
      </c>
      <c r="J1310" s="221">
        <v>-30.825800000000001</v>
      </c>
      <c r="K1310" s="290">
        <v>50500000000</v>
      </c>
      <c r="L1310" s="221" t="s">
        <v>621</v>
      </c>
      <c r="M1310" s="221">
        <v>-34.249899999999997</v>
      </c>
      <c r="N1310" s="221">
        <v>0</v>
      </c>
      <c r="O1310" s="221" t="s">
        <v>624</v>
      </c>
      <c r="P1310" s="221" t="s">
        <v>623</v>
      </c>
      <c r="Q1310" s="221" t="s">
        <v>623</v>
      </c>
      <c r="R1310" s="221" t="s">
        <v>1667</v>
      </c>
      <c r="S1310" s="221" t="s">
        <v>2094</v>
      </c>
      <c r="T1310" s="221">
        <v>2.2486999999999999</v>
      </c>
      <c r="U1310" s="221">
        <v>69900429</v>
      </c>
      <c r="V1310" s="290">
        <v>1030000000000</v>
      </c>
      <c r="W1310" s="221">
        <v>0</v>
      </c>
      <c r="X1310" s="221">
        <v>-1.3792</v>
      </c>
      <c r="Y1310" s="221" t="s">
        <v>622</v>
      </c>
      <c r="Z1310" s="221" t="s">
        <v>626</v>
      </c>
    </row>
    <row r="1311" spans="1:26" x14ac:dyDescent="0.25">
      <c r="A1311" s="221" t="s">
        <v>1431</v>
      </c>
      <c r="B1311" s="221" t="s">
        <v>726</v>
      </c>
      <c r="C1311" s="221">
        <v>764.51499999999999</v>
      </c>
      <c r="D1311" s="221">
        <v>-1.5350999999999999</v>
      </c>
      <c r="E1311" s="221" t="s">
        <v>620</v>
      </c>
      <c r="F1311" s="221">
        <v>1.5837000000000001</v>
      </c>
      <c r="G1311" s="221">
        <v>12.888400000000001</v>
      </c>
      <c r="H1311" s="221">
        <v>-10.727499999999999</v>
      </c>
      <c r="I1311" s="221">
        <v>-20.7377</v>
      </c>
      <c r="J1311" s="221">
        <v>-24.402200000000001</v>
      </c>
      <c r="K1311" s="290">
        <v>102000000000</v>
      </c>
      <c r="L1311" s="221" t="s">
        <v>621</v>
      </c>
      <c r="M1311" s="221">
        <v>-23.603400000000001</v>
      </c>
      <c r="N1311" s="221">
        <v>0</v>
      </c>
      <c r="O1311" s="221" t="s">
        <v>624</v>
      </c>
      <c r="P1311" s="221" t="s">
        <v>664</v>
      </c>
      <c r="Q1311" s="221" t="s">
        <v>664</v>
      </c>
      <c r="R1311" s="221" t="s">
        <v>1665</v>
      </c>
      <c r="S1311" s="221" t="s">
        <v>2094</v>
      </c>
      <c r="T1311" s="221">
        <v>1.5837000000000001</v>
      </c>
      <c r="U1311" s="290">
        <v>135000000</v>
      </c>
      <c r="V1311" s="290">
        <v>1030000000000</v>
      </c>
      <c r="W1311" s="221">
        <v>0</v>
      </c>
      <c r="X1311" s="221">
        <v>-1.1552</v>
      </c>
      <c r="Y1311" s="221" t="s">
        <v>626</v>
      </c>
      <c r="Z1311" s="221" t="s">
        <v>626</v>
      </c>
    </row>
    <row r="1312" spans="1:26" x14ac:dyDescent="0.25">
      <c r="A1312" s="221" t="s">
        <v>1079</v>
      </c>
      <c r="B1312" s="221" t="s">
        <v>726</v>
      </c>
      <c r="C1312" s="221">
        <v>746.70399999999995</v>
      </c>
      <c r="D1312" s="221">
        <v>-2.3456999999999999</v>
      </c>
      <c r="E1312" s="221" t="s">
        <v>620</v>
      </c>
      <c r="F1312" s="221">
        <v>2.1604000000000001</v>
      </c>
      <c r="G1312" s="221">
        <v>16.274799999999999</v>
      </c>
      <c r="H1312" s="221">
        <v>-14.902699999999999</v>
      </c>
      <c r="I1312" s="221">
        <v>-27.689599999999999</v>
      </c>
      <c r="J1312" s="221">
        <v>-31.4193</v>
      </c>
      <c r="K1312" s="290">
        <v>51900000000</v>
      </c>
      <c r="L1312" s="221" t="s">
        <v>621</v>
      </c>
      <c r="M1312" s="221">
        <v>-34.956200000000003</v>
      </c>
      <c r="N1312" s="221">
        <v>0</v>
      </c>
      <c r="O1312" s="221" t="s">
        <v>624</v>
      </c>
      <c r="P1312" s="221" t="s">
        <v>623</v>
      </c>
      <c r="Q1312" s="221" t="s">
        <v>622</v>
      </c>
      <c r="R1312" s="221" t="s">
        <v>1667</v>
      </c>
      <c r="S1312" s="221" t="s">
        <v>2094</v>
      </c>
      <c r="T1312" s="221">
        <v>2.1604000000000001</v>
      </c>
      <c r="U1312" s="221">
        <v>71032303</v>
      </c>
      <c r="V1312" s="290">
        <v>1030000000000</v>
      </c>
      <c r="W1312" s="221">
        <v>0</v>
      </c>
      <c r="X1312" s="221">
        <v>-1.4277</v>
      </c>
      <c r="Y1312" s="221" t="s">
        <v>625</v>
      </c>
      <c r="Z1312" s="221" t="s">
        <v>626</v>
      </c>
    </row>
    <row r="1313" spans="1:26" x14ac:dyDescent="0.25">
      <c r="A1313" s="221" t="s">
        <v>929</v>
      </c>
      <c r="B1313" s="221" t="s">
        <v>726</v>
      </c>
      <c r="C1313" s="221">
        <v>690.93</v>
      </c>
      <c r="D1313" s="221">
        <v>-2.3393000000000002</v>
      </c>
      <c r="E1313" s="221" t="s">
        <v>620</v>
      </c>
      <c r="F1313" s="221">
        <v>2.2993999999999999</v>
      </c>
      <c r="G1313" s="221">
        <v>17.1008</v>
      </c>
      <c r="H1313" s="221">
        <v>-14.6768</v>
      </c>
      <c r="I1313" s="221">
        <v>-28.3765</v>
      </c>
      <c r="J1313" s="221">
        <v>-32.099299999999999</v>
      </c>
      <c r="K1313" s="290">
        <v>93500000000</v>
      </c>
      <c r="L1313" s="221" t="s">
        <v>621</v>
      </c>
      <c r="M1313" s="221">
        <v>-35.647799999999997</v>
      </c>
      <c r="N1313" s="221">
        <v>0</v>
      </c>
      <c r="O1313" s="221" t="s">
        <v>624</v>
      </c>
      <c r="P1313" s="221" t="s">
        <v>664</v>
      </c>
      <c r="Q1313" s="221" t="s">
        <v>623</v>
      </c>
      <c r="R1313" s="221" t="s">
        <v>1667</v>
      </c>
      <c r="S1313" s="221" t="s">
        <v>2091</v>
      </c>
      <c r="T1313" s="221">
        <v>2.2993999999999999</v>
      </c>
      <c r="U1313" s="290">
        <v>138000000</v>
      </c>
      <c r="V1313" s="290">
        <v>1030000000000</v>
      </c>
      <c r="W1313" s="221">
        <v>0</v>
      </c>
      <c r="X1313" s="221">
        <v>-1.3887</v>
      </c>
      <c r="Y1313" s="221" t="s">
        <v>622</v>
      </c>
      <c r="Z1313" s="221" t="s">
        <v>626</v>
      </c>
    </row>
    <row r="1314" spans="1:26" x14ac:dyDescent="0.25">
      <c r="A1314" s="221" t="s">
        <v>930</v>
      </c>
      <c r="B1314" s="221" t="s">
        <v>726</v>
      </c>
      <c r="C1314" s="221">
        <v>777.75400000000002</v>
      </c>
      <c r="D1314" s="221">
        <v>-2.2717000000000001</v>
      </c>
      <c r="E1314" s="221" t="s">
        <v>620</v>
      </c>
      <c r="F1314" s="221">
        <v>2.2696000000000001</v>
      </c>
      <c r="G1314" s="221">
        <v>17.207699999999999</v>
      </c>
      <c r="H1314" s="221">
        <v>-13.418699999999999</v>
      </c>
      <c r="I1314" s="221">
        <v>-26.578399999999998</v>
      </c>
      <c r="J1314" s="221">
        <v>-30.753499999999999</v>
      </c>
      <c r="K1314" s="290">
        <v>21000000000</v>
      </c>
      <c r="L1314" s="221" t="s">
        <v>621</v>
      </c>
      <c r="M1314" s="221">
        <v>-34.1419</v>
      </c>
      <c r="N1314" s="221">
        <v>0</v>
      </c>
      <c r="O1314" s="221" t="s">
        <v>624</v>
      </c>
      <c r="P1314" s="221" t="s">
        <v>622</v>
      </c>
      <c r="Q1314" s="221" t="s">
        <v>623</v>
      </c>
      <c r="R1314" s="221" t="s">
        <v>1667</v>
      </c>
      <c r="S1314" s="221" t="s">
        <v>2094</v>
      </c>
      <c r="T1314" s="221">
        <v>2.2696000000000001</v>
      </c>
      <c r="U1314" s="221">
        <v>27609262</v>
      </c>
      <c r="V1314" s="290">
        <v>1030000000000</v>
      </c>
      <c r="W1314" s="221">
        <v>0</v>
      </c>
      <c r="X1314" s="221">
        <v>-1.3217000000000001</v>
      </c>
      <c r="Y1314" s="221" t="s">
        <v>622</v>
      </c>
      <c r="Z1314" s="221" t="s">
        <v>626</v>
      </c>
    </row>
    <row r="1315" spans="1:26" x14ac:dyDescent="0.25">
      <c r="A1315" s="221" t="s">
        <v>931</v>
      </c>
      <c r="B1315" s="221" t="s">
        <v>726</v>
      </c>
      <c r="C1315" s="221">
        <v>713.42</v>
      </c>
      <c r="D1315" s="221">
        <v>-2.3567999999999998</v>
      </c>
      <c r="E1315" s="221" t="s">
        <v>620</v>
      </c>
      <c r="F1315" s="221">
        <v>2.0922000000000001</v>
      </c>
      <c r="G1315" s="221">
        <v>16.713000000000001</v>
      </c>
      <c r="H1315" s="221">
        <v>-14.178100000000001</v>
      </c>
      <c r="I1315" s="221">
        <v>-27.4633</v>
      </c>
      <c r="J1315" s="221">
        <v>-31.011199999999999</v>
      </c>
      <c r="K1315" s="290">
        <v>18600000000</v>
      </c>
      <c r="L1315" s="221" t="s">
        <v>621</v>
      </c>
      <c r="M1315" s="221">
        <v>-34.120699999999999</v>
      </c>
      <c r="N1315" s="221">
        <v>-18.401900000000001</v>
      </c>
      <c r="O1315" s="221" t="s">
        <v>624</v>
      </c>
      <c r="P1315" s="221" t="s">
        <v>623</v>
      </c>
      <c r="Q1315" s="221" t="s">
        <v>625</v>
      </c>
      <c r="R1315" s="221" t="s">
        <v>1667</v>
      </c>
      <c r="S1315" s="221" t="s">
        <v>2091</v>
      </c>
      <c r="T1315" s="221">
        <v>2.0922000000000001</v>
      </c>
      <c r="U1315" s="221">
        <v>26608242</v>
      </c>
      <c r="V1315" s="290">
        <v>1030000000000</v>
      </c>
      <c r="W1315" s="221">
        <v>0</v>
      </c>
      <c r="X1315" s="221">
        <v>-1.4884999999999999</v>
      </c>
      <c r="Y1315" s="221" t="s">
        <v>625</v>
      </c>
      <c r="Z1315" s="221" t="s">
        <v>625</v>
      </c>
    </row>
    <row r="1316" spans="1:26" x14ac:dyDescent="0.25">
      <c r="A1316" s="221" t="s">
        <v>1528</v>
      </c>
      <c r="B1316" s="221" t="s">
        <v>726</v>
      </c>
      <c r="C1316" s="221">
        <v>533.625</v>
      </c>
      <c r="D1316" s="221">
        <v>-2.2774000000000001</v>
      </c>
      <c r="E1316" s="221" t="s">
        <v>620</v>
      </c>
      <c r="F1316" s="221">
        <v>2.2435</v>
      </c>
      <c r="G1316" s="221">
        <v>17.005800000000001</v>
      </c>
      <c r="H1316" s="221">
        <v>-13.924799999999999</v>
      </c>
      <c r="I1316" s="221">
        <v>-26.931000000000001</v>
      </c>
      <c r="J1316" s="221">
        <v>-31.022300000000001</v>
      </c>
      <c r="K1316" s="290">
        <v>75200000000</v>
      </c>
      <c r="L1316" s="221" t="s">
        <v>621</v>
      </c>
      <c r="M1316" s="221">
        <v>0</v>
      </c>
      <c r="N1316" s="221">
        <v>0</v>
      </c>
      <c r="O1316" s="221" t="s">
        <v>624</v>
      </c>
      <c r="P1316" s="221" t="s">
        <v>623</v>
      </c>
      <c r="Q1316" s="221" t="s">
        <v>622</v>
      </c>
      <c r="R1316" s="221" t="s">
        <v>1667</v>
      </c>
      <c r="S1316" s="221" t="s">
        <v>2094</v>
      </c>
      <c r="T1316" s="221">
        <v>2.2435</v>
      </c>
      <c r="U1316" s="290">
        <v>144000000</v>
      </c>
      <c r="V1316" s="290">
        <v>1030000000000</v>
      </c>
      <c r="W1316" s="221">
        <v>0</v>
      </c>
      <c r="X1316" s="221">
        <v>-1.4263999999999999</v>
      </c>
      <c r="Y1316" s="221" t="s">
        <v>626</v>
      </c>
      <c r="Z1316" s="221" t="s">
        <v>626</v>
      </c>
    </row>
    <row r="1317" spans="1:26" x14ac:dyDescent="0.25">
      <c r="A1317" s="221" t="s">
        <v>1295</v>
      </c>
      <c r="B1317" s="221" t="s">
        <v>726</v>
      </c>
      <c r="C1317" s="221">
        <v>795.59</v>
      </c>
      <c r="D1317" s="221">
        <v>-2.4379</v>
      </c>
      <c r="E1317" s="221" t="s">
        <v>620</v>
      </c>
      <c r="F1317" s="221">
        <v>2</v>
      </c>
      <c r="G1317" s="221">
        <v>11.207599999999999</v>
      </c>
      <c r="H1317" s="221">
        <v>-2.4832999999999998</v>
      </c>
      <c r="I1317" s="221">
        <v>-14.7278</v>
      </c>
      <c r="J1317" s="221">
        <v>-15.218500000000001</v>
      </c>
      <c r="K1317" s="290">
        <v>178000000000</v>
      </c>
      <c r="L1317" s="221" t="s">
        <v>621</v>
      </c>
      <c r="M1317" s="221">
        <v>-16.6022</v>
      </c>
      <c r="N1317" s="221">
        <v>1.3542000000000001</v>
      </c>
      <c r="O1317" s="221" t="s">
        <v>624</v>
      </c>
      <c r="P1317" s="221" t="s">
        <v>627</v>
      </c>
      <c r="Q1317" s="221" t="s">
        <v>632</v>
      </c>
      <c r="R1317" s="221" t="s">
        <v>1667</v>
      </c>
      <c r="S1317" s="221" t="s">
        <v>2091</v>
      </c>
      <c r="T1317" s="221">
        <v>2</v>
      </c>
      <c r="U1317" s="290">
        <v>228000000</v>
      </c>
      <c r="V1317" s="290">
        <v>1030000000000</v>
      </c>
      <c r="W1317" s="221">
        <v>0</v>
      </c>
      <c r="X1317" s="221">
        <v>-1.4615</v>
      </c>
      <c r="Y1317" s="221" t="s">
        <v>627</v>
      </c>
      <c r="Z1317" s="221" t="s">
        <v>626</v>
      </c>
    </row>
    <row r="1318" spans="1:26" x14ac:dyDescent="0.25">
      <c r="A1318" s="221" t="s">
        <v>1233</v>
      </c>
      <c r="B1318" s="221" t="s">
        <v>726</v>
      </c>
      <c r="C1318" s="221">
        <v>601.30600000000004</v>
      </c>
      <c r="D1318" s="221">
        <v>-2.2898999999999998</v>
      </c>
      <c r="E1318" s="221" t="s">
        <v>620</v>
      </c>
      <c r="F1318" s="221">
        <v>2.1724000000000001</v>
      </c>
      <c r="G1318" s="221">
        <v>16.139600000000002</v>
      </c>
      <c r="H1318" s="221">
        <v>-14.188800000000001</v>
      </c>
      <c r="I1318" s="221">
        <v>-26.764299999999999</v>
      </c>
      <c r="J1318" s="221">
        <v>-30.022300000000001</v>
      </c>
      <c r="K1318" s="290">
        <v>12700000000</v>
      </c>
      <c r="L1318" s="221" t="s">
        <v>621</v>
      </c>
      <c r="M1318" s="221">
        <v>-33.4285</v>
      </c>
      <c r="N1318" s="221">
        <v>0</v>
      </c>
      <c r="O1318" s="221" t="s">
        <v>624</v>
      </c>
      <c r="P1318" s="221" t="s">
        <v>623</v>
      </c>
      <c r="Q1318" s="221" t="s">
        <v>625</v>
      </c>
      <c r="R1318" s="221" t="s">
        <v>1667</v>
      </c>
      <c r="S1318" s="221" t="s">
        <v>2094</v>
      </c>
      <c r="T1318" s="221">
        <v>2.1724000000000001</v>
      </c>
      <c r="U1318" s="221">
        <v>21540972</v>
      </c>
      <c r="V1318" s="290">
        <v>1030000000000</v>
      </c>
      <c r="W1318" s="221">
        <v>0</v>
      </c>
      <c r="X1318" s="221">
        <v>-1.2771999999999999</v>
      </c>
      <c r="Y1318" s="221" t="s">
        <v>625</v>
      </c>
      <c r="Z1318" s="221" t="s">
        <v>626</v>
      </c>
    </row>
    <row r="1319" spans="1:26" x14ac:dyDescent="0.25">
      <c r="A1319" s="221" t="s">
        <v>1169</v>
      </c>
      <c r="B1319" s="221" t="s">
        <v>726</v>
      </c>
      <c r="C1319" s="221">
        <v>462.97539999999998</v>
      </c>
      <c r="D1319" s="221">
        <v>-2.3319000000000001</v>
      </c>
      <c r="E1319" s="221" t="s">
        <v>620</v>
      </c>
      <c r="F1319" s="221">
        <v>2.1869000000000001</v>
      </c>
      <c r="G1319" s="221">
        <v>16.013100000000001</v>
      </c>
      <c r="H1319" s="221">
        <v>-14.9941</v>
      </c>
      <c r="I1319" s="221">
        <v>-27.988600000000002</v>
      </c>
      <c r="J1319" s="221">
        <v>-32.0565</v>
      </c>
      <c r="K1319" s="290">
        <v>22500000000</v>
      </c>
      <c r="L1319" s="221" t="s">
        <v>621</v>
      </c>
      <c r="M1319" s="221">
        <v>-35.8324</v>
      </c>
      <c r="N1319" s="221">
        <v>0</v>
      </c>
      <c r="O1319" s="221" t="s">
        <v>624</v>
      </c>
      <c r="P1319" s="221" t="s">
        <v>664</v>
      </c>
      <c r="Q1319" s="221" t="s">
        <v>623</v>
      </c>
      <c r="R1319" s="221" t="s">
        <v>1667</v>
      </c>
      <c r="S1319" s="221" t="s">
        <v>1699</v>
      </c>
      <c r="T1319" s="221">
        <v>2.1869000000000001</v>
      </c>
      <c r="U1319" s="221">
        <v>49614126</v>
      </c>
      <c r="V1319" s="290">
        <v>1030000000000</v>
      </c>
      <c r="W1319" s="221">
        <v>0</v>
      </c>
      <c r="X1319" s="221">
        <v>-1.3735999999999999</v>
      </c>
      <c r="Y1319" s="221" t="s">
        <v>622</v>
      </c>
      <c r="Z1319" s="221" t="s">
        <v>626</v>
      </c>
    </row>
    <row r="1320" spans="1:26" x14ac:dyDescent="0.25">
      <c r="A1320" s="221" t="s">
        <v>932</v>
      </c>
      <c r="B1320" s="221" t="s">
        <v>726</v>
      </c>
      <c r="C1320" s="221">
        <v>644.03</v>
      </c>
      <c r="D1320" s="221">
        <v>-2.2805</v>
      </c>
      <c r="E1320" s="221" t="s">
        <v>620</v>
      </c>
      <c r="F1320" s="221">
        <v>2.2822</v>
      </c>
      <c r="G1320" s="221">
        <v>16.282399999999999</v>
      </c>
      <c r="H1320" s="221">
        <v>-14.4123</v>
      </c>
      <c r="I1320" s="221">
        <v>-27.072500000000002</v>
      </c>
      <c r="J1320" s="221">
        <v>-30.646599999999999</v>
      </c>
      <c r="K1320" s="290">
        <v>21000000000</v>
      </c>
      <c r="L1320" s="221" t="s">
        <v>621</v>
      </c>
      <c r="M1320" s="221">
        <v>-34.036999999999999</v>
      </c>
      <c r="N1320" s="221">
        <v>-18.019600000000001</v>
      </c>
      <c r="O1320" s="221" t="s">
        <v>624</v>
      </c>
      <c r="P1320" s="221" t="s">
        <v>623</v>
      </c>
      <c r="Q1320" s="221" t="s">
        <v>623</v>
      </c>
      <c r="R1320" s="221" t="s">
        <v>1667</v>
      </c>
      <c r="S1320" s="221" t="s">
        <v>2091</v>
      </c>
      <c r="T1320" s="221">
        <v>2.2822</v>
      </c>
      <c r="U1320" s="221">
        <v>33302292</v>
      </c>
      <c r="V1320" s="290">
        <v>1030000000000</v>
      </c>
      <c r="W1320" s="221">
        <v>0</v>
      </c>
      <c r="X1320" s="221">
        <v>-1.3252999999999999</v>
      </c>
      <c r="Y1320" s="221" t="s">
        <v>622</v>
      </c>
      <c r="Z1320" s="221" t="s">
        <v>623</v>
      </c>
    </row>
    <row r="1321" spans="1:26" x14ac:dyDescent="0.25">
      <c r="A1321" s="221" t="s">
        <v>933</v>
      </c>
      <c r="B1321" s="221" t="s">
        <v>726</v>
      </c>
      <c r="C1321" s="221">
        <v>567.51</v>
      </c>
      <c r="D1321" s="221">
        <v>-2.3269000000000002</v>
      </c>
      <c r="E1321" s="221" t="s">
        <v>620</v>
      </c>
      <c r="F1321" s="221">
        <v>2.0573000000000001</v>
      </c>
      <c r="G1321" s="221">
        <v>16.774000000000001</v>
      </c>
      <c r="H1321" s="221">
        <v>-13.925000000000001</v>
      </c>
      <c r="I1321" s="221">
        <v>-27.182600000000001</v>
      </c>
      <c r="J1321" s="221">
        <v>-30.619700000000002</v>
      </c>
      <c r="K1321" s="290">
        <v>15700000000</v>
      </c>
      <c r="L1321" s="221" t="s">
        <v>621</v>
      </c>
      <c r="M1321" s="221">
        <v>-33.650199999999998</v>
      </c>
      <c r="N1321" s="221">
        <v>-18.236799999999999</v>
      </c>
      <c r="O1321" s="221" t="s">
        <v>624</v>
      </c>
      <c r="P1321" s="221" t="s">
        <v>623</v>
      </c>
      <c r="Q1321" s="221" t="s">
        <v>625</v>
      </c>
      <c r="R1321" s="221" t="s">
        <v>1667</v>
      </c>
      <c r="S1321" s="221" t="s">
        <v>2091</v>
      </c>
      <c r="T1321" s="221">
        <v>2.0573000000000001</v>
      </c>
      <c r="U1321" s="221">
        <v>28215793</v>
      </c>
      <c r="V1321" s="290">
        <v>1030000000000</v>
      </c>
      <c r="W1321" s="221">
        <v>0</v>
      </c>
      <c r="X1321" s="221">
        <v>-1.4654</v>
      </c>
      <c r="Y1321" s="221" t="s">
        <v>625</v>
      </c>
      <c r="Z1321" s="221" t="s">
        <v>625</v>
      </c>
    </row>
    <row r="1322" spans="1:26" x14ac:dyDescent="0.25">
      <c r="A1322" s="221" t="s">
        <v>1273</v>
      </c>
      <c r="B1322" s="221" t="s">
        <v>726</v>
      </c>
      <c r="C1322" s="221">
        <v>1172.211</v>
      </c>
      <c r="D1322" s="221">
        <v>0.20369999999999999</v>
      </c>
      <c r="E1322" s="221" t="s">
        <v>620</v>
      </c>
      <c r="F1322" s="221">
        <v>0.71789999999999998</v>
      </c>
      <c r="G1322" s="221">
        <v>5.0622999999999996</v>
      </c>
      <c r="H1322" s="221">
        <v>-0.31459999999999999</v>
      </c>
      <c r="I1322" s="221">
        <v>-0.42970000000000003</v>
      </c>
      <c r="J1322" s="221">
        <v>2.7014999999999998</v>
      </c>
      <c r="K1322" s="290">
        <v>9020000000</v>
      </c>
      <c r="L1322" s="221" t="s">
        <v>621</v>
      </c>
      <c r="M1322" s="221">
        <v>10.136699999999999</v>
      </c>
      <c r="N1322" s="221">
        <v>0</v>
      </c>
      <c r="O1322" s="221" t="s">
        <v>624</v>
      </c>
      <c r="P1322" s="221" t="s">
        <v>2012</v>
      </c>
      <c r="Q1322" s="221" t="s">
        <v>2012</v>
      </c>
      <c r="R1322" s="221" t="s">
        <v>1662</v>
      </c>
      <c r="S1322" s="221" t="s">
        <v>1672</v>
      </c>
      <c r="T1322" s="221">
        <v>0.71789999999999998</v>
      </c>
      <c r="U1322" s="221">
        <v>7751935</v>
      </c>
      <c r="V1322" s="290">
        <v>1030000000000</v>
      </c>
      <c r="W1322" s="221">
        <v>0</v>
      </c>
      <c r="X1322" s="221">
        <v>-0.1449</v>
      </c>
      <c r="Y1322" s="221" t="s">
        <v>2012</v>
      </c>
      <c r="Z1322" s="221" t="s">
        <v>626</v>
      </c>
    </row>
    <row r="1323" spans="1:26" x14ac:dyDescent="0.25">
      <c r="A1323" s="221" t="s">
        <v>1377</v>
      </c>
      <c r="B1323" s="221" t="s">
        <v>726</v>
      </c>
      <c r="C1323" s="221">
        <v>1294.674</v>
      </c>
      <c r="D1323" s="221">
        <v>0.1699</v>
      </c>
      <c r="E1323" s="221" t="s">
        <v>620</v>
      </c>
      <c r="F1323" s="221">
        <v>0.20630000000000001</v>
      </c>
      <c r="G1323" s="221">
        <v>5.7953999999999999</v>
      </c>
      <c r="H1323" s="221">
        <v>2.7421000000000002</v>
      </c>
      <c r="I1323" s="221">
        <v>5.6554000000000002</v>
      </c>
      <c r="J1323" s="221">
        <v>14.0152</v>
      </c>
      <c r="K1323" s="290">
        <v>195000000000</v>
      </c>
      <c r="L1323" s="221" t="s">
        <v>621</v>
      </c>
      <c r="M1323" s="221">
        <v>19.091000000000001</v>
      </c>
      <c r="N1323" s="221">
        <v>0</v>
      </c>
      <c r="O1323" s="221" t="s">
        <v>618</v>
      </c>
      <c r="P1323" s="221" t="s">
        <v>630</v>
      </c>
      <c r="Q1323" s="221" t="s">
        <v>651</v>
      </c>
      <c r="R1323" s="221" t="s">
        <v>1662</v>
      </c>
      <c r="S1323" s="221" t="s">
        <v>1673</v>
      </c>
      <c r="T1323" s="221">
        <v>0.20630000000000001</v>
      </c>
      <c r="U1323" s="290">
        <v>151000000</v>
      </c>
      <c r="V1323" s="290">
        <v>1030000000000</v>
      </c>
      <c r="W1323" s="221">
        <v>0</v>
      </c>
      <c r="X1323" s="221">
        <v>-0.51770000000000005</v>
      </c>
      <c r="Y1323" s="221" t="s">
        <v>627</v>
      </c>
      <c r="Z1323" s="221" t="s">
        <v>626</v>
      </c>
    </row>
    <row r="1324" spans="1:26" x14ac:dyDescent="0.25">
      <c r="A1324" s="221" t="s">
        <v>934</v>
      </c>
      <c r="B1324" s="221" t="s">
        <v>726</v>
      </c>
      <c r="C1324" s="221">
        <v>4187.79</v>
      </c>
      <c r="D1324" s="221">
        <v>-2.1412</v>
      </c>
      <c r="E1324" s="221" t="s">
        <v>620</v>
      </c>
      <c r="F1324" s="221">
        <v>2.1217999999999999</v>
      </c>
      <c r="G1324" s="221">
        <v>16.582999999999998</v>
      </c>
      <c r="H1324" s="221">
        <v>-14.5023</v>
      </c>
      <c r="I1324" s="221">
        <v>-28.2437</v>
      </c>
      <c r="J1324" s="221">
        <v>-31.816600000000001</v>
      </c>
      <c r="K1324" s="290">
        <v>52300000000</v>
      </c>
      <c r="L1324" s="221" t="s">
        <v>621</v>
      </c>
      <c r="M1324" s="221">
        <v>-32.214500000000001</v>
      </c>
      <c r="N1324" s="221">
        <v>-15.3621</v>
      </c>
      <c r="O1324" s="221" t="s">
        <v>624</v>
      </c>
      <c r="P1324" s="221" t="s">
        <v>634</v>
      </c>
      <c r="Q1324" s="221" t="s">
        <v>634</v>
      </c>
      <c r="R1324" s="221" t="s">
        <v>1667</v>
      </c>
      <c r="S1324" s="221" t="s">
        <v>2091</v>
      </c>
      <c r="T1324" s="221">
        <v>2.1217999999999999</v>
      </c>
      <c r="U1324" s="221">
        <v>12754388</v>
      </c>
      <c r="V1324" s="290">
        <v>1030000000000</v>
      </c>
      <c r="W1324" s="221">
        <v>0</v>
      </c>
      <c r="X1324" s="221">
        <v>-1.3268</v>
      </c>
      <c r="Y1324" s="221" t="s">
        <v>623</v>
      </c>
      <c r="Z1324" s="221" t="s">
        <v>664</v>
      </c>
    </row>
    <row r="1325" spans="1:26" x14ac:dyDescent="0.25">
      <c r="A1325" s="221" t="s">
        <v>935</v>
      </c>
      <c r="B1325" s="221" t="s">
        <v>726</v>
      </c>
      <c r="C1325" s="221">
        <v>598.94000000000005</v>
      </c>
      <c r="D1325" s="221">
        <v>-1.3944000000000001</v>
      </c>
      <c r="E1325" s="221" t="s">
        <v>620</v>
      </c>
      <c r="F1325" s="221">
        <v>1.133</v>
      </c>
      <c r="G1325" s="221">
        <v>13.3261</v>
      </c>
      <c r="H1325" s="221">
        <v>-15.480399999999999</v>
      </c>
      <c r="I1325" s="221">
        <v>-30.629300000000001</v>
      </c>
      <c r="J1325" s="221">
        <v>-34.094099999999997</v>
      </c>
      <c r="K1325" s="290">
        <v>15000000000</v>
      </c>
      <c r="L1325" s="221" t="s">
        <v>621</v>
      </c>
      <c r="M1325" s="221">
        <v>-37.171300000000002</v>
      </c>
      <c r="N1325" s="221">
        <v>-27.617899999999999</v>
      </c>
      <c r="O1325" s="221" t="s">
        <v>618</v>
      </c>
      <c r="P1325" s="221" t="s">
        <v>664</v>
      </c>
      <c r="Q1325" s="221" t="s">
        <v>623</v>
      </c>
      <c r="R1325" s="221" t="s">
        <v>1667</v>
      </c>
      <c r="S1325" s="221" t="s">
        <v>1664</v>
      </c>
      <c r="T1325" s="221">
        <v>1.133</v>
      </c>
      <c r="U1325" s="221">
        <v>25373885</v>
      </c>
      <c r="V1325" s="290">
        <v>1030000000000</v>
      </c>
      <c r="W1325" s="221">
        <v>0</v>
      </c>
      <c r="X1325" s="221">
        <v>-0.77700000000000002</v>
      </c>
      <c r="Y1325" s="221" t="s">
        <v>634</v>
      </c>
      <c r="Z1325" s="221" t="s">
        <v>634</v>
      </c>
    </row>
    <row r="1326" spans="1:26" x14ac:dyDescent="0.25">
      <c r="A1326" s="221" t="s">
        <v>936</v>
      </c>
      <c r="B1326" s="221" t="s">
        <v>904</v>
      </c>
      <c r="C1326" s="221">
        <v>2618.38</v>
      </c>
      <c r="D1326" s="221">
        <v>-2.3069000000000002</v>
      </c>
      <c r="E1326" s="221" t="s">
        <v>620</v>
      </c>
      <c r="F1326" s="221">
        <v>2.2572999999999999</v>
      </c>
      <c r="G1326" s="221">
        <v>11.8598</v>
      </c>
      <c r="H1326" s="221">
        <v>-3.4310999999999998</v>
      </c>
      <c r="I1326" s="221">
        <v>-12.1228</v>
      </c>
      <c r="J1326" s="221">
        <v>-12.940300000000001</v>
      </c>
      <c r="K1326" s="290">
        <v>29000000000</v>
      </c>
      <c r="L1326" s="221" t="s">
        <v>621</v>
      </c>
      <c r="M1326" s="221">
        <v>-7.5652999999999997</v>
      </c>
      <c r="N1326" s="221">
        <v>11.655099999999999</v>
      </c>
      <c r="O1326" s="221" t="s">
        <v>624</v>
      </c>
      <c r="P1326" s="221" t="s">
        <v>622</v>
      </c>
      <c r="Q1326" s="221" t="s">
        <v>625</v>
      </c>
      <c r="R1326" s="221" t="s">
        <v>1665</v>
      </c>
      <c r="S1326" s="221" t="s">
        <v>1666</v>
      </c>
      <c r="T1326" s="221">
        <v>2.2572999999999999</v>
      </c>
      <c r="U1326" s="221">
        <v>11306218</v>
      </c>
      <c r="V1326" s="290">
        <v>8110000000000</v>
      </c>
      <c r="W1326" s="221">
        <v>0</v>
      </c>
      <c r="X1326" s="221">
        <v>-1.1593</v>
      </c>
      <c r="Y1326" s="221" t="s">
        <v>635</v>
      </c>
      <c r="Z1326" s="221" t="s">
        <v>635</v>
      </c>
    </row>
    <row r="1327" spans="1:26" x14ac:dyDescent="0.25">
      <c r="A1327" s="221" t="s">
        <v>941</v>
      </c>
      <c r="B1327" s="221" t="s">
        <v>904</v>
      </c>
      <c r="C1327" s="221">
        <v>944.36</v>
      </c>
      <c r="D1327" s="221">
        <v>-2.8315999999999999</v>
      </c>
      <c r="E1327" s="221" t="s">
        <v>620</v>
      </c>
      <c r="F1327" s="221">
        <v>2.726</v>
      </c>
      <c r="G1327" s="221">
        <v>13.6906</v>
      </c>
      <c r="H1327" s="221">
        <v>-5.8662000000000001</v>
      </c>
      <c r="I1327" s="221">
        <v>-18.982900000000001</v>
      </c>
      <c r="J1327" s="221">
        <v>-20.439399999999999</v>
      </c>
      <c r="K1327" s="290">
        <v>10500000000</v>
      </c>
      <c r="L1327" s="221" t="s">
        <v>621</v>
      </c>
      <c r="M1327" s="221">
        <v>-17.492899999999999</v>
      </c>
      <c r="N1327" s="221">
        <v>-3.3309000000000002</v>
      </c>
      <c r="O1327" s="221" t="s">
        <v>624</v>
      </c>
      <c r="P1327" s="221" t="s">
        <v>635</v>
      </c>
      <c r="Q1327" s="221" t="s">
        <v>630</v>
      </c>
      <c r="R1327" s="221" t="s">
        <v>1667</v>
      </c>
      <c r="S1327" s="221" t="s">
        <v>2091</v>
      </c>
      <c r="T1327" s="221">
        <v>2.726</v>
      </c>
      <c r="U1327" s="221">
        <v>11424966</v>
      </c>
      <c r="V1327" s="290">
        <v>8110000000000</v>
      </c>
      <c r="W1327" s="221">
        <v>0</v>
      </c>
      <c r="X1327" s="221">
        <v>-1.504</v>
      </c>
      <c r="Y1327" s="221" t="s">
        <v>635</v>
      </c>
      <c r="Z1327" s="221" t="s">
        <v>630</v>
      </c>
    </row>
    <row r="1328" spans="1:26" x14ac:dyDescent="0.25">
      <c r="A1328" s="221" t="s">
        <v>1921</v>
      </c>
      <c r="B1328" s="221" t="s">
        <v>904</v>
      </c>
      <c r="C1328" s="221">
        <v>413.54199999999997</v>
      </c>
      <c r="D1328" s="221">
        <v>-3.1309</v>
      </c>
      <c r="E1328" s="221" t="s">
        <v>620</v>
      </c>
      <c r="F1328" s="221">
        <v>1.1840999999999999</v>
      </c>
      <c r="G1328" s="221">
        <v>13.2014</v>
      </c>
      <c r="H1328" s="221">
        <v>-7.8262</v>
      </c>
      <c r="I1328" s="221">
        <v>-17.9452</v>
      </c>
      <c r="J1328" s="221">
        <v>-18.7502</v>
      </c>
      <c r="K1328" s="290">
        <v>28300000000</v>
      </c>
      <c r="L1328" s="221" t="s">
        <v>621</v>
      </c>
      <c r="M1328" s="221">
        <v>0</v>
      </c>
      <c r="N1328" s="221">
        <v>0</v>
      </c>
      <c r="O1328" s="221" t="s">
        <v>624</v>
      </c>
      <c r="P1328" s="221" t="s">
        <v>626</v>
      </c>
      <c r="Q1328" s="221" t="s">
        <v>626</v>
      </c>
      <c r="R1328" s="221" t="s">
        <v>1670</v>
      </c>
      <c r="S1328" s="221" t="s">
        <v>2091</v>
      </c>
      <c r="T1328" s="221">
        <v>1.1840999999999999</v>
      </c>
      <c r="U1328" s="221">
        <v>69200000</v>
      </c>
      <c r="V1328" s="290">
        <v>8110000000000</v>
      </c>
      <c r="W1328" s="221">
        <v>0</v>
      </c>
      <c r="X1328" s="221">
        <v>-2.1305999999999998</v>
      </c>
      <c r="Y1328" s="221" t="s">
        <v>626</v>
      </c>
      <c r="Z1328" s="221" t="s">
        <v>626</v>
      </c>
    </row>
    <row r="1329" spans="1:26" x14ac:dyDescent="0.25">
      <c r="A1329" s="221" t="s">
        <v>937</v>
      </c>
      <c r="B1329" s="221" t="s">
        <v>904</v>
      </c>
      <c r="C1329" s="221">
        <v>474.91800000000001</v>
      </c>
      <c r="D1329" s="221">
        <v>-2.9754</v>
      </c>
      <c r="E1329" s="221" t="s">
        <v>620</v>
      </c>
      <c r="F1329" s="221">
        <v>2.79</v>
      </c>
      <c r="G1329" s="221">
        <v>14.5053</v>
      </c>
      <c r="H1329" s="221">
        <v>-4.6707999999999998</v>
      </c>
      <c r="I1329" s="221">
        <v>-16.057200000000002</v>
      </c>
      <c r="J1329" s="221">
        <v>-15.617800000000001</v>
      </c>
      <c r="K1329" s="290">
        <v>2230000000000</v>
      </c>
      <c r="L1329" s="221" t="s">
        <v>621</v>
      </c>
      <c r="M1329" s="221">
        <v>-12.478400000000001</v>
      </c>
      <c r="N1329" s="221">
        <v>16.100300000000001</v>
      </c>
      <c r="O1329" s="221" t="s">
        <v>624</v>
      </c>
      <c r="P1329" s="221" t="s">
        <v>626</v>
      </c>
      <c r="Q1329" s="221" t="s">
        <v>626</v>
      </c>
      <c r="R1329" s="221" t="s">
        <v>1670</v>
      </c>
      <c r="S1329" s="221" t="s">
        <v>2091</v>
      </c>
      <c r="T1329" s="221">
        <v>2.79</v>
      </c>
      <c r="U1329" s="290">
        <v>4830000000</v>
      </c>
      <c r="V1329" s="290">
        <v>8110000000000</v>
      </c>
      <c r="W1329" s="221">
        <v>0</v>
      </c>
      <c r="X1329" s="221">
        <v>-1.5783</v>
      </c>
      <c r="Y1329" s="221" t="s">
        <v>626</v>
      </c>
      <c r="Z1329" s="221" t="s">
        <v>626</v>
      </c>
    </row>
    <row r="1330" spans="1:26" x14ac:dyDescent="0.25">
      <c r="A1330" s="221" t="s">
        <v>2547</v>
      </c>
      <c r="B1330" s="221" t="s">
        <v>904</v>
      </c>
      <c r="C1330" s="221">
        <v>453.39060000000001</v>
      </c>
      <c r="D1330" s="221">
        <v>-2.9811000000000001</v>
      </c>
      <c r="E1330" s="221" t="s">
        <v>620</v>
      </c>
      <c r="F1330" s="221">
        <v>2.6454</v>
      </c>
      <c r="G1330" s="221">
        <v>0</v>
      </c>
      <c r="H1330" s="221">
        <v>0</v>
      </c>
      <c r="I1330" s="221">
        <v>0</v>
      </c>
      <c r="J1330" s="221">
        <v>0</v>
      </c>
      <c r="K1330" s="290">
        <v>310000000000</v>
      </c>
      <c r="L1330" s="221" t="s">
        <v>621</v>
      </c>
      <c r="M1330" s="221">
        <v>0</v>
      </c>
      <c r="N1330" s="221">
        <v>0</v>
      </c>
      <c r="O1330" s="221" t="s">
        <v>624</v>
      </c>
      <c r="P1330" s="221" t="s">
        <v>626</v>
      </c>
      <c r="Q1330" s="221" t="s">
        <v>626</v>
      </c>
      <c r="R1330" s="221" t="s">
        <v>1670</v>
      </c>
      <c r="S1330" s="221" t="s">
        <v>2091</v>
      </c>
      <c r="T1330" s="221">
        <v>2.6454</v>
      </c>
      <c r="U1330" s="290">
        <v>702000000</v>
      </c>
      <c r="V1330" s="290">
        <v>8110000000000</v>
      </c>
      <c r="W1330" s="221">
        <v>0</v>
      </c>
      <c r="X1330" s="221">
        <v>-1.5936999999999999</v>
      </c>
      <c r="Y1330" s="221" t="s">
        <v>626</v>
      </c>
      <c r="Z1330" s="221" t="s">
        <v>626</v>
      </c>
    </row>
    <row r="1331" spans="1:26" x14ac:dyDescent="0.25">
      <c r="A1331" s="221" t="s">
        <v>938</v>
      </c>
      <c r="B1331" s="221" t="s">
        <v>904</v>
      </c>
      <c r="C1331" s="221">
        <v>958.19920000000002</v>
      </c>
      <c r="D1331" s="221">
        <v>-2.4277000000000002</v>
      </c>
      <c r="E1331" s="221" t="s">
        <v>620</v>
      </c>
      <c r="F1331" s="221">
        <v>3.0558000000000001</v>
      </c>
      <c r="G1331" s="221">
        <v>12.6271</v>
      </c>
      <c r="H1331" s="221">
        <v>-4.51</v>
      </c>
      <c r="I1331" s="221">
        <v>-15.457000000000001</v>
      </c>
      <c r="J1331" s="221">
        <v>-17.866099999999999</v>
      </c>
      <c r="K1331" s="290">
        <v>23000000000</v>
      </c>
      <c r="L1331" s="221" t="s">
        <v>621</v>
      </c>
      <c r="M1331" s="221">
        <v>-14.557399999999999</v>
      </c>
      <c r="N1331" s="221">
        <v>11.4572</v>
      </c>
      <c r="O1331" s="221" t="s">
        <v>624</v>
      </c>
      <c r="P1331" s="221" t="s">
        <v>626</v>
      </c>
      <c r="Q1331" s="221" t="s">
        <v>626</v>
      </c>
      <c r="R1331" s="221" t="s">
        <v>1670</v>
      </c>
      <c r="S1331" s="221" t="s">
        <v>2091</v>
      </c>
      <c r="T1331" s="221">
        <v>3.0558000000000001</v>
      </c>
      <c r="U1331" s="221">
        <v>24700000</v>
      </c>
      <c r="V1331" s="290">
        <v>8110000000000</v>
      </c>
      <c r="W1331" s="221">
        <v>0</v>
      </c>
      <c r="X1331" s="221">
        <v>-1.0613999999999999</v>
      </c>
      <c r="Y1331" s="221" t="s">
        <v>626</v>
      </c>
      <c r="Z1331" s="221" t="s">
        <v>626</v>
      </c>
    </row>
    <row r="1332" spans="1:26" x14ac:dyDescent="0.25">
      <c r="A1332" s="221" t="s">
        <v>1736</v>
      </c>
      <c r="B1332" s="221" t="s">
        <v>904</v>
      </c>
      <c r="C1332" s="221">
        <v>477.00060000000002</v>
      </c>
      <c r="D1332" s="221">
        <v>-3.2199</v>
      </c>
      <c r="E1332" s="221" t="s">
        <v>620</v>
      </c>
      <c r="F1332" s="221">
        <v>4.4733000000000001</v>
      </c>
      <c r="G1332" s="221">
        <v>18.308900000000001</v>
      </c>
      <c r="H1332" s="221">
        <v>-14.7164</v>
      </c>
      <c r="I1332" s="221">
        <v>-24.767800000000001</v>
      </c>
      <c r="J1332" s="221">
        <v>-27.6465</v>
      </c>
      <c r="K1332" s="290">
        <v>76100000000</v>
      </c>
      <c r="L1332" s="221" t="s">
        <v>621</v>
      </c>
      <c r="M1332" s="221">
        <v>-30.168299999999999</v>
      </c>
      <c r="N1332" s="221">
        <v>3.3557000000000001</v>
      </c>
      <c r="O1332" s="221" t="s">
        <v>624</v>
      </c>
      <c r="P1332" s="221" t="s">
        <v>626</v>
      </c>
      <c r="Q1332" s="221" t="s">
        <v>626</v>
      </c>
      <c r="R1332" s="221" t="s">
        <v>1670</v>
      </c>
      <c r="S1332" s="221" t="s">
        <v>2091</v>
      </c>
      <c r="T1332" s="221">
        <v>4.4733000000000001</v>
      </c>
      <c r="U1332" s="290">
        <v>167000000</v>
      </c>
      <c r="V1332" s="290">
        <v>8110000000000</v>
      </c>
      <c r="W1332" s="221">
        <v>0</v>
      </c>
      <c r="X1332" s="221">
        <v>-1.1733</v>
      </c>
      <c r="Y1332" s="221" t="s">
        <v>626</v>
      </c>
      <c r="Z1332" s="221" t="s">
        <v>626</v>
      </c>
    </row>
    <row r="1333" spans="1:26" x14ac:dyDescent="0.25">
      <c r="A1333" s="221" t="s">
        <v>1274</v>
      </c>
      <c r="B1333" s="221" t="s">
        <v>904</v>
      </c>
      <c r="C1333" s="221">
        <v>420.28399999999999</v>
      </c>
      <c r="D1333" s="221">
        <v>2.8799999999999999E-2</v>
      </c>
      <c r="E1333" s="221" t="s">
        <v>620</v>
      </c>
      <c r="F1333" s="221">
        <v>-3.5999999999999999E-3</v>
      </c>
      <c r="G1333" s="221">
        <v>3.9205999999999999</v>
      </c>
      <c r="H1333" s="221">
        <v>1.8199000000000001</v>
      </c>
      <c r="I1333" s="221">
        <v>2.0966999999999998</v>
      </c>
      <c r="J1333" s="221">
        <v>3.6737000000000002</v>
      </c>
      <c r="K1333" s="290">
        <v>33600000000</v>
      </c>
      <c r="L1333" s="221" t="s">
        <v>621</v>
      </c>
      <c r="M1333" s="221">
        <v>-3.4430999999999998</v>
      </c>
      <c r="N1333" s="221">
        <v>0</v>
      </c>
      <c r="O1333" s="221" t="s">
        <v>624</v>
      </c>
      <c r="P1333" s="221" t="s">
        <v>626</v>
      </c>
      <c r="Q1333" s="221" t="s">
        <v>626</v>
      </c>
      <c r="R1333" s="221" t="s">
        <v>1670</v>
      </c>
      <c r="S1333" s="221" t="s">
        <v>2094</v>
      </c>
      <c r="T1333" s="221">
        <v>-3.5999999999999999E-3</v>
      </c>
      <c r="U1333" s="221">
        <v>80000000</v>
      </c>
      <c r="V1333" s="290">
        <v>8110000000000</v>
      </c>
      <c r="W1333" s="221">
        <v>0</v>
      </c>
      <c r="X1333" s="221">
        <v>-0.66739999999999999</v>
      </c>
      <c r="Y1333" s="221" t="s">
        <v>626</v>
      </c>
      <c r="Z1333" s="221" t="s">
        <v>626</v>
      </c>
    </row>
    <row r="1334" spans="1:26" x14ac:dyDescent="0.25">
      <c r="A1334" s="221" t="s">
        <v>2508</v>
      </c>
      <c r="B1334" s="221" t="s">
        <v>904</v>
      </c>
      <c r="C1334" s="221">
        <v>558.41970000000003</v>
      </c>
      <c r="D1334" s="221">
        <v>-2.8515999999999999</v>
      </c>
      <c r="E1334" s="221" t="s">
        <v>620</v>
      </c>
      <c r="F1334" s="221">
        <v>4.7858000000000001</v>
      </c>
      <c r="G1334" s="221">
        <v>21.414000000000001</v>
      </c>
      <c r="H1334" s="221">
        <v>-8.8621999999999996</v>
      </c>
      <c r="I1334" s="221">
        <v>-22.646000000000001</v>
      </c>
      <c r="J1334" s="221">
        <v>-25.8399</v>
      </c>
      <c r="K1334" s="290">
        <v>1080000000000</v>
      </c>
      <c r="L1334" s="221" t="s">
        <v>621</v>
      </c>
      <c r="M1334" s="221">
        <v>-25.5825</v>
      </c>
      <c r="N1334" s="221">
        <v>0</v>
      </c>
      <c r="O1334" s="221" t="s">
        <v>624</v>
      </c>
      <c r="P1334" s="221" t="s">
        <v>626</v>
      </c>
      <c r="Q1334" s="221" t="s">
        <v>626</v>
      </c>
      <c r="R1334" s="221" t="s">
        <v>1670</v>
      </c>
      <c r="S1334" s="221" t="s">
        <v>2091</v>
      </c>
      <c r="T1334" s="221">
        <v>4.7858000000000001</v>
      </c>
      <c r="U1334" s="290">
        <v>2020000000</v>
      </c>
      <c r="V1334" s="290">
        <v>8110000000000</v>
      </c>
      <c r="W1334" s="221">
        <v>0</v>
      </c>
      <c r="X1334" s="221">
        <v>-0.77270000000000005</v>
      </c>
      <c r="Y1334" s="221" t="s">
        <v>626</v>
      </c>
      <c r="Z1334" s="221" t="s">
        <v>626</v>
      </c>
    </row>
    <row r="1335" spans="1:26" x14ac:dyDescent="0.25">
      <c r="A1335" s="221" t="s">
        <v>2129</v>
      </c>
      <c r="B1335" s="221" t="s">
        <v>904</v>
      </c>
      <c r="C1335" s="221">
        <v>876.98689999999999</v>
      </c>
      <c r="D1335" s="221">
        <v>-2.7862</v>
      </c>
      <c r="E1335" s="221" t="s">
        <v>620</v>
      </c>
      <c r="F1335" s="221">
        <v>2.6322000000000001</v>
      </c>
      <c r="G1335" s="221">
        <v>14.8535</v>
      </c>
      <c r="H1335" s="221">
        <v>-4.7934000000000001</v>
      </c>
      <c r="I1335" s="221">
        <v>-16.212</v>
      </c>
      <c r="J1335" s="221">
        <v>-15.797599999999999</v>
      </c>
      <c r="K1335" s="290">
        <v>1930000000000</v>
      </c>
      <c r="L1335" s="221" t="s">
        <v>621</v>
      </c>
      <c r="M1335" s="221">
        <v>-13.6119</v>
      </c>
      <c r="N1335" s="221">
        <v>10.4686</v>
      </c>
      <c r="O1335" s="221" t="s">
        <v>624</v>
      </c>
      <c r="P1335" s="221" t="s">
        <v>626</v>
      </c>
      <c r="Q1335" s="221" t="s">
        <v>626</v>
      </c>
      <c r="R1335" s="221" t="s">
        <v>1670</v>
      </c>
      <c r="S1335" s="221" t="s">
        <v>2091</v>
      </c>
      <c r="T1335" s="221">
        <v>2.6322000000000001</v>
      </c>
      <c r="U1335" s="290">
        <v>2260000000</v>
      </c>
      <c r="V1335" s="290">
        <v>8110000000000</v>
      </c>
      <c r="W1335" s="221">
        <v>0</v>
      </c>
      <c r="X1335" s="221">
        <v>-1.3493999999999999</v>
      </c>
      <c r="Y1335" s="221" t="s">
        <v>626</v>
      </c>
      <c r="Z1335" s="221" t="s">
        <v>626</v>
      </c>
    </row>
    <row r="1336" spans="1:26" x14ac:dyDescent="0.25">
      <c r="A1336" s="221" t="s">
        <v>2459</v>
      </c>
      <c r="B1336" s="221" t="s">
        <v>904</v>
      </c>
      <c r="C1336" s="221">
        <v>235.29089999999999</v>
      </c>
      <c r="D1336" s="221">
        <v>-3.3361000000000001</v>
      </c>
      <c r="E1336" s="221" t="s">
        <v>620</v>
      </c>
      <c r="F1336" s="221">
        <v>1.7317</v>
      </c>
      <c r="G1336" s="221">
        <v>14.532</v>
      </c>
      <c r="H1336" s="221">
        <v>0</v>
      </c>
      <c r="I1336" s="221">
        <v>0</v>
      </c>
      <c r="J1336" s="221">
        <v>0</v>
      </c>
      <c r="K1336" s="290">
        <v>14200000000</v>
      </c>
      <c r="L1336" s="221" t="s">
        <v>621</v>
      </c>
      <c r="M1336" s="221">
        <v>0</v>
      </c>
      <c r="N1336" s="221">
        <v>0</v>
      </c>
      <c r="O1336" s="221" t="s">
        <v>624</v>
      </c>
      <c r="P1336" s="221" t="s">
        <v>626</v>
      </c>
      <c r="Q1336" s="221" t="s">
        <v>626</v>
      </c>
      <c r="R1336" s="221" t="s">
        <v>1670</v>
      </c>
      <c r="S1336" s="221" t="s">
        <v>2091</v>
      </c>
      <c r="T1336" s="221">
        <v>1.7317</v>
      </c>
      <c r="U1336" s="221">
        <v>61600000</v>
      </c>
      <c r="V1336" s="290">
        <v>8110000000000</v>
      </c>
      <c r="W1336" s="221">
        <v>0</v>
      </c>
      <c r="X1336" s="221">
        <v>-2.0184000000000002</v>
      </c>
      <c r="Y1336" s="221" t="s">
        <v>626</v>
      </c>
      <c r="Z1336" s="221" t="s">
        <v>626</v>
      </c>
    </row>
    <row r="1337" spans="1:26" x14ac:dyDescent="0.25">
      <c r="A1337" s="221" t="s">
        <v>1922</v>
      </c>
      <c r="B1337" s="221" t="s">
        <v>904</v>
      </c>
      <c r="C1337" s="221">
        <v>146.36859999999999</v>
      </c>
      <c r="D1337" s="221">
        <v>-3.2938000000000001</v>
      </c>
      <c r="E1337" s="221" t="s">
        <v>620</v>
      </c>
      <c r="F1337" s="221">
        <v>3.2989999999999999</v>
      </c>
      <c r="G1337" s="221">
        <v>13.7646</v>
      </c>
      <c r="H1337" s="221">
        <v>-9.3074999999999992</v>
      </c>
      <c r="I1337" s="221">
        <v>-18.417300000000001</v>
      </c>
      <c r="J1337" s="221">
        <v>-17.413499999999999</v>
      </c>
      <c r="K1337" s="290">
        <v>39800000000</v>
      </c>
      <c r="L1337" s="221" t="s">
        <v>621</v>
      </c>
      <c r="M1337" s="221">
        <v>0</v>
      </c>
      <c r="N1337" s="221">
        <v>0</v>
      </c>
      <c r="O1337" s="221" t="s">
        <v>624</v>
      </c>
      <c r="P1337" s="221" t="s">
        <v>626</v>
      </c>
      <c r="Q1337" s="221" t="s">
        <v>626</v>
      </c>
      <c r="R1337" s="221" t="s">
        <v>1670</v>
      </c>
      <c r="S1337" s="221" t="s">
        <v>2091</v>
      </c>
      <c r="T1337" s="221">
        <v>3.2989999999999999</v>
      </c>
      <c r="U1337" s="290">
        <v>281000000</v>
      </c>
      <c r="V1337" s="290">
        <v>8110000000000</v>
      </c>
      <c r="W1337" s="221">
        <v>0</v>
      </c>
      <c r="X1337" s="221">
        <v>-1.5113000000000001</v>
      </c>
      <c r="Y1337" s="221" t="s">
        <v>626</v>
      </c>
      <c r="Z1337" s="221" t="s">
        <v>626</v>
      </c>
    </row>
    <row r="1338" spans="1:26" x14ac:dyDescent="0.25">
      <c r="A1338" s="221" t="s">
        <v>1737</v>
      </c>
      <c r="B1338" s="221" t="s">
        <v>904</v>
      </c>
      <c r="C1338" s="221">
        <v>275.21519999999998</v>
      </c>
      <c r="D1338" s="221">
        <v>-2.1913999999999998</v>
      </c>
      <c r="E1338" s="221" t="s">
        <v>620</v>
      </c>
      <c r="F1338" s="221">
        <v>1.7008000000000001</v>
      </c>
      <c r="G1338" s="221">
        <v>15.160399999999999</v>
      </c>
      <c r="H1338" s="221">
        <v>-3.5880999999999998</v>
      </c>
      <c r="I1338" s="221">
        <v>-19.565899999999999</v>
      </c>
      <c r="J1338" s="221">
        <v>-23.8506</v>
      </c>
      <c r="K1338" s="290">
        <v>69600000000</v>
      </c>
      <c r="L1338" s="221" t="s">
        <v>621</v>
      </c>
      <c r="M1338" s="221">
        <v>-32.151600000000002</v>
      </c>
      <c r="N1338" s="221">
        <v>-10.096</v>
      </c>
      <c r="O1338" s="221" t="s">
        <v>624</v>
      </c>
      <c r="P1338" s="221" t="s">
        <v>626</v>
      </c>
      <c r="Q1338" s="221" t="s">
        <v>626</v>
      </c>
      <c r="R1338" s="221" t="s">
        <v>1670</v>
      </c>
      <c r="S1338" s="221" t="s">
        <v>2091</v>
      </c>
      <c r="T1338" s="221">
        <v>1.7008000000000001</v>
      </c>
      <c r="U1338" s="290">
        <v>257000000</v>
      </c>
      <c r="V1338" s="290">
        <v>8110000000000</v>
      </c>
      <c r="W1338" s="221">
        <v>0</v>
      </c>
      <c r="X1338" s="221">
        <v>-1.0803</v>
      </c>
      <c r="Y1338" s="221" t="s">
        <v>626</v>
      </c>
      <c r="Z1338" s="221" t="s">
        <v>626</v>
      </c>
    </row>
    <row r="1339" spans="1:26" x14ac:dyDescent="0.25">
      <c r="A1339" s="221" t="s">
        <v>939</v>
      </c>
      <c r="B1339" s="221" t="s">
        <v>904</v>
      </c>
      <c r="C1339" s="221">
        <v>344.0505</v>
      </c>
      <c r="D1339" s="221">
        <v>-3.0926999999999998</v>
      </c>
      <c r="E1339" s="221" t="s">
        <v>620</v>
      </c>
      <c r="F1339" s="221">
        <v>2.5640000000000001</v>
      </c>
      <c r="G1339" s="221">
        <v>16.778700000000001</v>
      </c>
      <c r="H1339" s="221">
        <v>-5.1154999999999999</v>
      </c>
      <c r="I1339" s="221">
        <v>-15.4689</v>
      </c>
      <c r="J1339" s="221">
        <v>-15.4237</v>
      </c>
      <c r="K1339" s="290">
        <v>597000000000</v>
      </c>
      <c r="L1339" s="221" t="s">
        <v>621</v>
      </c>
      <c r="M1339" s="221">
        <v>-5.5465999999999998</v>
      </c>
      <c r="N1339" s="221">
        <v>30.564800000000002</v>
      </c>
      <c r="O1339" s="221" t="s">
        <v>624</v>
      </c>
      <c r="P1339" s="221" t="s">
        <v>626</v>
      </c>
      <c r="Q1339" s="221" t="s">
        <v>626</v>
      </c>
      <c r="R1339" s="221" t="s">
        <v>1670</v>
      </c>
      <c r="S1339" s="221" t="s">
        <v>2091</v>
      </c>
      <c r="T1339" s="221">
        <v>2.5640000000000001</v>
      </c>
      <c r="U1339" s="290">
        <v>1780000000</v>
      </c>
      <c r="V1339" s="290">
        <v>8110000000000</v>
      </c>
      <c r="W1339" s="221">
        <v>0</v>
      </c>
      <c r="X1339" s="221">
        <v>-1.3423</v>
      </c>
      <c r="Y1339" s="221" t="s">
        <v>626</v>
      </c>
      <c r="Z1339" s="221" t="s">
        <v>626</v>
      </c>
    </row>
    <row r="1340" spans="1:26" x14ac:dyDescent="0.25">
      <c r="A1340" s="221" t="s">
        <v>940</v>
      </c>
      <c r="B1340" s="221" t="s">
        <v>904</v>
      </c>
      <c r="C1340" s="221">
        <v>568.67079999999999</v>
      </c>
      <c r="D1340" s="221">
        <v>-1.8514999999999999</v>
      </c>
      <c r="E1340" s="221" t="s">
        <v>620</v>
      </c>
      <c r="F1340" s="221">
        <v>0.3574</v>
      </c>
      <c r="G1340" s="221">
        <v>7.0560999999999998</v>
      </c>
      <c r="H1340" s="221">
        <v>-0.4985</v>
      </c>
      <c r="I1340" s="221">
        <v>-19.348299999999998</v>
      </c>
      <c r="J1340" s="221">
        <v>-20.140599999999999</v>
      </c>
      <c r="K1340" s="290">
        <v>14700000000</v>
      </c>
      <c r="L1340" s="221" t="s">
        <v>621</v>
      </c>
      <c r="M1340" s="221">
        <v>-25.736999999999998</v>
      </c>
      <c r="N1340" s="221">
        <v>-6.3888999999999996</v>
      </c>
      <c r="O1340" s="221" t="s">
        <v>618</v>
      </c>
      <c r="P1340" s="221" t="s">
        <v>626</v>
      </c>
      <c r="Q1340" s="221" t="s">
        <v>626</v>
      </c>
      <c r="R1340" s="221" t="s">
        <v>1670</v>
      </c>
      <c r="S1340" s="221" t="s">
        <v>2091</v>
      </c>
      <c r="T1340" s="221">
        <v>0.3574</v>
      </c>
      <c r="U1340" s="221">
        <v>25900000</v>
      </c>
      <c r="V1340" s="290">
        <v>8110000000000</v>
      </c>
      <c r="W1340" s="221">
        <v>0</v>
      </c>
      <c r="X1340" s="221">
        <v>-1.1037999999999999</v>
      </c>
      <c r="Y1340" s="221" t="s">
        <v>626</v>
      </c>
      <c r="Z1340" s="221" t="s">
        <v>626</v>
      </c>
    </row>
    <row r="1341" spans="1:26" x14ac:dyDescent="0.25">
      <c r="A1341" s="221" t="s">
        <v>942</v>
      </c>
      <c r="B1341" s="221" t="s">
        <v>904</v>
      </c>
      <c r="C1341" s="221">
        <v>1278.1099999999999</v>
      </c>
      <c r="D1341" s="221">
        <v>0.1779</v>
      </c>
      <c r="E1341" s="221" t="s">
        <v>620</v>
      </c>
      <c r="F1341" s="221">
        <v>0.94220000000000004</v>
      </c>
      <c r="G1341" s="221">
        <v>5.4946999999999999</v>
      </c>
      <c r="H1341" s="221">
        <v>4.6782000000000004</v>
      </c>
      <c r="I1341" s="221">
        <v>7.1539000000000001</v>
      </c>
      <c r="J1341" s="221">
        <v>11.411300000000001</v>
      </c>
      <c r="K1341" s="290">
        <v>671000000000</v>
      </c>
      <c r="L1341" s="221" t="s">
        <v>621</v>
      </c>
      <c r="M1341" s="221">
        <v>25.346699999999998</v>
      </c>
      <c r="N1341" s="221">
        <v>42.741799999999998</v>
      </c>
      <c r="O1341" s="221" t="s">
        <v>618</v>
      </c>
      <c r="P1341" s="221" t="s">
        <v>627</v>
      </c>
      <c r="Q1341" s="221" t="s">
        <v>627</v>
      </c>
      <c r="R1341" s="221" t="s">
        <v>1662</v>
      </c>
      <c r="S1341" s="221" t="s">
        <v>1666</v>
      </c>
      <c r="T1341" s="221">
        <v>0.94220000000000004</v>
      </c>
      <c r="U1341" s="290">
        <v>530000000</v>
      </c>
      <c r="V1341" s="290">
        <v>8110000000000</v>
      </c>
      <c r="W1341" s="221">
        <v>0</v>
      </c>
      <c r="X1341" s="221">
        <v>-5.79E-2</v>
      </c>
      <c r="Y1341" s="221" t="s">
        <v>638</v>
      </c>
      <c r="Z1341" s="221" t="s">
        <v>630</v>
      </c>
    </row>
    <row r="1342" spans="1:26" x14ac:dyDescent="0.25">
      <c r="A1342" s="221" t="s">
        <v>1209</v>
      </c>
      <c r="B1342" s="221" t="s">
        <v>904</v>
      </c>
      <c r="C1342" s="221">
        <v>941.4271</v>
      </c>
      <c r="D1342" s="221">
        <v>-2.9470999999999998</v>
      </c>
      <c r="E1342" s="221" t="s">
        <v>620</v>
      </c>
      <c r="F1342" s="221">
        <v>2.73</v>
      </c>
      <c r="G1342" s="221">
        <v>14.0192</v>
      </c>
      <c r="H1342" s="221">
        <v>-5.0942999999999996</v>
      </c>
      <c r="I1342" s="221">
        <v>-17.0334</v>
      </c>
      <c r="J1342" s="221">
        <v>-15.739599999999999</v>
      </c>
      <c r="K1342" s="290">
        <v>328000000000</v>
      </c>
      <c r="L1342" s="221" t="s">
        <v>621</v>
      </c>
      <c r="M1342" s="221">
        <v>-12.166</v>
      </c>
      <c r="N1342" s="221">
        <v>0</v>
      </c>
      <c r="O1342" s="221" t="s">
        <v>624</v>
      </c>
      <c r="P1342" s="221" t="s">
        <v>626</v>
      </c>
      <c r="Q1342" s="221" t="s">
        <v>626</v>
      </c>
      <c r="R1342" s="221" t="s">
        <v>1679</v>
      </c>
      <c r="S1342" s="221" t="s">
        <v>1671</v>
      </c>
      <c r="T1342" s="221">
        <v>2.73</v>
      </c>
      <c r="U1342" s="290">
        <v>358000000</v>
      </c>
      <c r="V1342" s="290">
        <v>8110000000000</v>
      </c>
      <c r="W1342" s="221">
        <v>0</v>
      </c>
      <c r="X1342" s="221">
        <v>-1.5960000000000001</v>
      </c>
      <c r="Y1342" s="221" t="s">
        <v>626</v>
      </c>
      <c r="Z1342" s="221" t="s">
        <v>626</v>
      </c>
    </row>
    <row r="1343" spans="1:26" x14ac:dyDescent="0.25">
      <c r="A1343" s="221" t="s">
        <v>943</v>
      </c>
      <c r="B1343" s="221" t="s">
        <v>904</v>
      </c>
      <c r="C1343" s="221">
        <v>1089.6479999999999</v>
      </c>
      <c r="D1343" s="221">
        <v>2.9499999999999998E-2</v>
      </c>
      <c r="E1343" s="221" t="s">
        <v>620</v>
      </c>
      <c r="F1343" s="221">
        <v>-0.21779999999999999</v>
      </c>
      <c r="G1343" s="221">
        <v>0.66490000000000005</v>
      </c>
      <c r="H1343" s="221">
        <v>-0.52759999999999996</v>
      </c>
      <c r="I1343" s="221">
        <v>-0.32740000000000002</v>
      </c>
      <c r="J1343" s="221">
        <v>0.25609999999999999</v>
      </c>
      <c r="K1343" s="290">
        <v>267000000000</v>
      </c>
      <c r="L1343" s="221" t="s">
        <v>621</v>
      </c>
      <c r="M1343" s="221">
        <v>-1.6731</v>
      </c>
      <c r="N1343" s="221">
        <v>2.7770999999999999</v>
      </c>
      <c r="O1343" s="221" t="s">
        <v>624</v>
      </c>
      <c r="P1343" s="221" t="s">
        <v>625</v>
      </c>
      <c r="Q1343" s="221" t="s">
        <v>622</v>
      </c>
      <c r="R1343" s="221" t="s">
        <v>1662</v>
      </c>
      <c r="S1343" s="221" t="s">
        <v>1664</v>
      </c>
      <c r="T1343" s="221">
        <v>-0.21779999999999999</v>
      </c>
      <c r="U1343" s="290">
        <v>245000000</v>
      </c>
      <c r="V1343" s="290">
        <v>8110000000000</v>
      </c>
      <c r="W1343" s="221">
        <v>0</v>
      </c>
      <c r="X1343" s="221">
        <v>-1.02</v>
      </c>
      <c r="Y1343" s="221" t="s">
        <v>664</v>
      </c>
      <c r="Z1343" s="221" t="s">
        <v>623</v>
      </c>
    </row>
    <row r="1344" spans="1:26" x14ac:dyDescent="0.25">
      <c r="A1344" s="221" t="s">
        <v>1432</v>
      </c>
      <c r="B1344" s="221" t="s">
        <v>904</v>
      </c>
      <c r="C1344" s="221">
        <v>999.21640000000002</v>
      </c>
      <c r="D1344" s="221">
        <v>0.17469999999999999</v>
      </c>
      <c r="E1344" s="221" t="s">
        <v>620</v>
      </c>
      <c r="F1344" s="221">
        <v>0.37280000000000002</v>
      </c>
      <c r="G1344" s="221">
        <v>2.7021999999999999</v>
      </c>
      <c r="H1344" s="221">
        <v>0.64739999999999998</v>
      </c>
      <c r="I1344" s="221">
        <v>0.92759999999999998</v>
      </c>
      <c r="J1344" s="221">
        <v>2.9992999999999999</v>
      </c>
      <c r="K1344" s="290">
        <v>107000000000</v>
      </c>
      <c r="L1344" s="221" t="s">
        <v>621</v>
      </c>
      <c r="M1344" s="221">
        <v>-1.2491000000000001</v>
      </c>
      <c r="N1344" s="221">
        <v>0</v>
      </c>
      <c r="O1344" s="221" t="s">
        <v>624</v>
      </c>
      <c r="P1344" s="221" t="s">
        <v>622</v>
      </c>
      <c r="Q1344" s="221" t="s">
        <v>622</v>
      </c>
      <c r="R1344" s="221" t="s">
        <v>1662</v>
      </c>
      <c r="S1344" s="221" t="s">
        <v>1664</v>
      </c>
      <c r="T1344" s="221">
        <v>0.37280000000000002</v>
      </c>
      <c r="U1344" s="290">
        <v>107000000</v>
      </c>
      <c r="V1344" s="290">
        <v>8110000000000</v>
      </c>
      <c r="W1344" s="221">
        <v>0</v>
      </c>
      <c r="X1344" s="221">
        <v>-1.2168000000000001</v>
      </c>
      <c r="Y1344" s="221" t="s">
        <v>626</v>
      </c>
      <c r="Z1344" s="221" t="s">
        <v>626</v>
      </c>
    </row>
    <row r="1345" spans="1:26" x14ac:dyDescent="0.25">
      <c r="A1345" s="221" t="s">
        <v>1067</v>
      </c>
      <c r="B1345" s="221" t="s">
        <v>904</v>
      </c>
      <c r="C1345" s="221">
        <v>1260.24</v>
      </c>
      <c r="D1345" s="221">
        <v>2.86E-2</v>
      </c>
      <c r="E1345" s="221" t="s">
        <v>620</v>
      </c>
      <c r="F1345" s="221">
        <v>0.37509999999999999</v>
      </c>
      <c r="G1345" s="221">
        <v>1.0228999999999999</v>
      </c>
      <c r="H1345" s="221">
        <v>2.1413000000000002</v>
      </c>
      <c r="I1345" s="221">
        <v>3.0440999999999998</v>
      </c>
      <c r="J1345" s="221">
        <v>4.9394999999999998</v>
      </c>
      <c r="K1345" s="290">
        <v>31700000000</v>
      </c>
      <c r="L1345" s="221" t="s">
        <v>621</v>
      </c>
      <c r="M1345" s="221">
        <v>15.9694</v>
      </c>
      <c r="N1345" s="221">
        <v>0</v>
      </c>
      <c r="O1345" s="221" t="s">
        <v>624</v>
      </c>
      <c r="P1345" s="221" t="s">
        <v>625</v>
      </c>
      <c r="Q1345" s="221" t="s">
        <v>635</v>
      </c>
      <c r="R1345" s="221" t="s">
        <v>1668</v>
      </c>
      <c r="S1345" s="221" t="s">
        <v>1663</v>
      </c>
      <c r="T1345" s="221">
        <v>0.37509999999999999</v>
      </c>
      <c r="U1345" s="221">
        <v>25246557</v>
      </c>
      <c r="V1345" s="290">
        <v>8110000000000</v>
      </c>
      <c r="W1345" s="221">
        <v>0</v>
      </c>
      <c r="X1345" s="221">
        <v>8.0199999999999994E-2</v>
      </c>
      <c r="Y1345" s="221" t="s">
        <v>635</v>
      </c>
      <c r="Z1345" s="221" t="s">
        <v>626</v>
      </c>
    </row>
    <row r="1346" spans="1:26" x14ac:dyDescent="0.25">
      <c r="A1346" s="221" t="s">
        <v>944</v>
      </c>
      <c r="B1346" s="221" t="s">
        <v>724</v>
      </c>
      <c r="C1346" s="221">
        <v>1602.9190000000001</v>
      </c>
      <c r="D1346" s="221">
        <v>-0.58320000000000005</v>
      </c>
      <c r="E1346" s="221" t="s">
        <v>620</v>
      </c>
      <c r="F1346" s="221">
        <v>0.53639999999999999</v>
      </c>
      <c r="G1346" s="221">
        <v>2.9881000000000002</v>
      </c>
      <c r="H1346" s="221">
        <v>2.8679000000000001</v>
      </c>
      <c r="I1346" s="221">
        <v>9.35E-2</v>
      </c>
      <c r="J1346" s="221">
        <v>2.3906999999999998</v>
      </c>
      <c r="K1346" s="290">
        <v>29500000000</v>
      </c>
      <c r="L1346" s="221" t="s">
        <v>621</v>
      </c>
      <c r="M1346" s="221">
        <v>12.54</v>
      </c>
      <c r="N1346" s="221">
        <v>29.1708</v>
      </c>
      <c r="O1346" s="221" t="s">
        <v>624</v>
      </c>
      <c r="P1346" s="221" t="s">
        <v>651</v>
      </c>
      <c r="Q1346" s="221" t="s">
        <v>632</v>
      </c>
      <c r="R1346" s="221" t="s">
        <v>1665</v>
      </c>
      <c r="S1346" s="221" t="s">
        <v>1692</v>
      </c>
      <c r="T1346" s="221">
        <v>0.53639999999999999</v>
      </c>
      <c r="U1346" s="221">
        <v>18528633</v>
      </c>
      <c r="V1346" s="290">
        <v>231000000000</v>
      </c>
      <c r="W1346" s="221">
        <v>0</v>
      </c>
      <c r="X1346" s="221">
        <v>-0.1021</v>
      </c>
      <c r="Y1346" s="221" t="s">
        <v>632</v>
      </c>
      <c r="Z1346" s="221" t="s">
        <v>632</v>
      </c>
    </row>
    <row r="1347" spans="1:26" x14ac:dyDescent="0.25">
      <c r="A1347" s="221" t="s">
        <v>2245</v>
      </c>
      <c r="B1347" s="221" t="s">
        <v>2105</v>
      </c>
      <c r="C1347" s="221">
        <v>972.31</v>
      </c>
      <c r="D1347" s="221">
        <v>-1.3934</v>
      </c>
      <c r="E1347" s="221" t="s">
        <v>620</v>
      </c>
      <c r="F1347" s="221">
        <v>1.1716</v>
      </c>
      <c r="G1347" s="221">
        <v>8.032</v>
      </c>
      <c r="H1347" s="221">
        <v>-1.6537999999999999</v>
      </c>
      <c r="I1347" s="221">
        <v>-11.632300000000001</v>
      </c>
      <c r="J1347" s="221">
        <v>-12.6775</v>
      </c>
      <c r="K1347" s="290">
        <v>94000000000</v>
      </c>
      <c r="L1347" s="221" t="s">
        <v>621</v>
      </c>
      <c r="M1347" s="221">
        <v>0</v>
      </c>
      <c r="N1347" s="221">
        <v>0</v>
      </c>
      <c r="O1347" s="221" t="s">
        <v>624</v>
      </c>
      <c r="P1347" s="221" t="s">
        <v>635</v>
      </c>
      <c r="Q1347" s="221" t="s">
        <v>635</v>
      </c>
      <c r="R1347" s="221" t="s">
        <v>1665</v>
      </c>
      <c r="S1347" s="221" t="s">
        <v>2091</v>
      </c>
      <c r="T1347" s="221">
        <v>1.1716</v>
      </c>
      <c r="U1347" s="221">
        <v>97825838</v>
      </c>
      <c r="V1347" s="290">
        <v>7640000000000</v>
      </c>
      <c r="W1347" s="221">
        <v>21348754</v>
      </c>
      <c r="X1347" s="221">
        <v>-0.93030000000000002</v>
      </c>
      <c r="Y1347" s="221" t="s">
        <v>626</v>
      </c>
      <c r="Z1347" s="221" t="s">
        <v>626</v>
      </c>
    </row>
    <row r="1348" spans="1:26" x14ac:dyDescent="0.25">
      <c r="A1348" s="221" t="s">
        <v>2246</v>
      </c>
      <c r="B1348" s="221" t="s">
        <v>2105</v>
      </c>
      <c r="C1348" s="221">
        <v>1062.1099999999999</v>
      </c>
      <c r="D1348" s="221">
        <v>-1.752</v>
      </c>
      <c r="E1348" s="221" t="s">
        <v>620</v>
      </c>
      <c r="F1348" s="221">
        <v>2.6074000000000002</v>
      </c>
      <c r="G1348" s="221">
        <v>10.4673</v>
      </c>
      <c r="H1348" s="221">
        <v>-4.3384999999999998</v>
      </c>
      <c r="I1348" s="221">
        <v>-14.222099999999999</v>
      </c>
      <c r="J1348" s="221">
        <v>-15.0162</v>
      </c>
      <c r="K1348" s="290">
        <v>13600000000</v>
      </c>
      <c r="L1348" s="221" t="s">
        <v>621</v>
      </c>
      <c r="M1348" s="221">
        <v>-21.366499999999998</v>
      </c>
      <c r="N1348" s="221">
        <v>-2.7621000000000002</v>
      </c>
      <c r="O1348" s="221" t="s">
        <v>624</v>
      </c>
      <c r="P1348" s="221" t="s">
        <v>622</v>
      </c>
      <c r="Q1348" s="221" t="s">
        <v>622</v>
      </c>
      <c r="R1348" s="221" t="s">
        <v>1665</v>
      </c>
      <c r="S1348" s="221" t="s">
        <v>2091</v>
      </c>
      <c r="T1348" s="221">
        <v>2.6074000000000002</v>
      </c>
      <c r="U1348" s="221">
        <v>13140021</v>
      </c>
      <c r="V1348" s="290">
        <v>7640000000000</v>
      </c>
      <c r="W1348" s="221">
        <v>21348754</v>
      </c>
      <c r="X1348" s="221">
        <v>-0.76429999999999998</v>
      </c>
      <c r="Y1348" s="221" t="s">
        <v>623</v>
      </c>
      <c r="Z1348" s="221" t="s">
        <v>634</v>
      </c>
    </row>
    <row r="1349" spans="1:26" x14ac:dyDescent="0.25">
      <c r="A1349" s="221" t="s">
        <v>2353</v>
      </c>
      <c r="B1349" s="221" t="s">
        <v>2105</v>
      </c>
      <c r="C1349" s="221">
        <v>33696.410000000003</v>
      </c>
      <c r="D1349" s="221">
        <v>4.7100000000000003E-2</v>
      </c>
      <c r="E1349" s="221" t="s">
        <v>620</v>
      </c>
      <c r="F1349" s="221">
        <v>0.90069999999999995</v>
      </c>
      <c r="G1349" s="221">
        <v>5.4486999999999997</v>
      </c>
      <c r="H1349" s="221">
        <v>4.7821999999999996</v>
      </c>
      <c r="I1349" s="221">
        <v>7.4236000000000004</v>
      </c>
      <c r="J1349" s="221">
        <v>11.3642</v>
      </c>
      <c r="K1349" s="290">
        <v>1380000000000</v>
      </c>
      <c r="L1349" s="221" t="s">
        <v>621</v>
      </c>
      <c r="M1349" s="221">
        <v>26.984000000000002</v>
      </c>
      <c r="N1349" s="221">
        <v>62.272599999999997</v>
      </c>
      <c r="O1349" s="221" t="s">
        <v>624</v>
      </c>
      <c r="P1349" s="221" t="s">
        <v>638</v>
      </c>
      <c r="Q1349" s="221" t="s">
        <v>638</v>
      </c>
      <c r="R1349" s="221" t="s">
        <v>1662</v>
      </c>
      <c r="S1349" s="221" t="s">
        <v>1666</v>
      </c>
      <c r="T1349" s="221">
        <v>0.90069999999999995</v>
      </c>
      <c r="U1349" s="221">
        <v>41287395</v>
      </c>
      <c r="V1349" s="290">
        <v>7640000000000</v>
      </c>
      <c r="W1349" s="221">
        <v>21348754</v>
      </c>
      <c r="X1349" s="221">
        <v>-0.51859999999999995</v>
      </c>
      <c r="Y1349" s="221" t="s">
        <v>638</v>
      </c>
      <c r="Z1349" s="221" t="s">
        <v>638</v>
      </c>
    </row>
    <row r="1350" spans="1:26" x14ac:dyDescent="0.25">
      <c r="A1350" s="221" t="s">
        <v>2247</v>
      </c>
      <c r="B1350" s="221" t="s">
        <v>2105</v>
      </c>
      <c r="C1350" s="221">
        <v>1179.69</v>
      </c>
      <c r="D1350" s="221">
        <v>1.2699999999999999E-2</v>
      </c>
      <c r="E1350" s="221" t="s">
        <v>620</v>
      </c>
      <c r="F1350" s="221">
        <v>0.22939999999999999</v>
      </c>
      <c r="G1350" s="221">
        <v>0.94810000000000005</v>
      </c>
      <c r="H1350" s="221">
        <v>1.8423</v>
      </c>
      <c r="I1350" s="221">
        <v>2.6478000000000002</v>
      </c>
      <c r="J1350" s="221">
        <v>4.4870000000000001</v>
      </c>
      <c r="K1350" s="290">
        <v>16000000000</v>
      </c>
      <c r="L1350" s="221" t="s">
        <v>621</v>
      </c>
      <c r="M1350" s="221">
        <v>13.7654</v>
      </c>
      <c r="N1350" s="221">
        <v>0</v>
      </c>
      <c r="O1350" s="221" t="s">
        <v>624</v>
      </c>
      <c r="P1350" s="221" t="s">
        <v>625</v>
      </c>
      <c r="Q1350" s="221" t="s">
        <v>625</v>
      </c>
      <c r="R1350" s="221" t="s">
        <v>1668</v>
      </c>
      <c r="S1350" s="221" t="s">
        <v>1672</v>
      </c>
      <c r="T1350" s="221">
        <v>0.22939999999999999</v>
      </c>
      <c r="U1350" s="221">
        <v>13593047</v>
      </c>
      <c r="V1350" s="290">
        <v>7640000000000</v>
      </c>
      <c r="W1350" s="221">
        <v>21348754</v>
      </c>
      <c r="X1350" s="221">
        <v>-2.7099999999999999E-2</v>
      </c>
      <c r="Y1350" s="221" t="s">
        <v>623</v>
      </c>
      <c r="Z1350" s="221" t="s">
        <v>626</v>
      </c>
    </row>
    <row r="1351" spans="1:26" x14ac:dyDescent="0.25">
      <c r="A1351" s="221" t="s">
        <v>2248</v>
      </c>
      <c r="B1351" s="221" t="s">
        <v>2105</v>
      </c>
      <c r="C1351" s="221">
        <v>1591.08</v>
      </c>
      <c r="D1351" s="221">
        <v>4.02E-2</v>
      </c>
      <c r="E1351" s="221" t="s">
        <v>620</v>
      </c>
      <c r="F1351" s="221">
        <v>0.43369999999999997</v>
      </c>
      <c r="G1351" s="221">
        <v>1.3104</v>
      </c>
      <c r="H1351" s="221">
        <v>2.0177999999999998</v>
      </c>
      <c r="I1351" s="221">
        <v>3.0099</v>
      </c>
      <c r="J1351" s="221">
        <v>5.1890999999999998</v>
      </c>
      <c r="K1351" s="290">
        <v>622000000000</v>
      </c>
      <c r="L1351" s="221" t="s">
        <v>621</v>
      </c>
      <c r="M1351" s="221">
        <v>17.2576</v>
      </c>
      <c r="N1351" s="221">
        <v>34.049999999999997</v>
      </c>
      <c r="O1351" s="221" t="s">
        <v>624</v>
      </c>
      <c r="P1351" s="221" t="s">
        <v>622</v>
      </c>
      <c r="Q1351" s="221" t="s">
        <v>630</v>
      </c>
      <c r="R1351" s="221" t="s">
        <v>1668</v>
      </c>
      <c r="S1351" s="221" t="s">
        <v>2091</v>
      </c>
      <c r="T1351" s="221">
        <v>0.43369999999999997</v>
      </c>
      <c r="U1351" s="290">
        <v>392000000</v>
      </c>
      <c r="V1351" s="290">
        <v>7640000000000</v>
      </c>
      <c r="W1351" s="221">
        <v>21348754</v>
      </c>
      <c r="X1351" s="221">
        <v>6.0999999999999999E-2</v>
      </c>
      <c r="Y1351" s="221" t="s">
        <v>630</v>
      </c>
      <c r="Z1351" s="221" t="s">
        <v>627</v>
      </c>
    </row>
    <row r="1352" spans="1:26" x14ac:dyDescent="0.25">
      <c r="A1352" s="221" t="s">
        <v>2548</v>
      </c>
      <c r="B1352" s="221" t="s">
        <v>2105</v>
      </c>
      <c r="C1352" s="221">
        <v>1143.7570000000001</v>
      </c>
      <c r="D1352" s="221">
        <v>4.2000000000000003E-2</v>
      </c>
      <c r="E1352" s="221" t="s">
        <v>620</v>
      </c>
      <c r="F1352" s="221">
        <v>0.4753</v>
      </c>
      <c r="G1352" s="221">
        <v>0</v>
      </c>
      <c r="H1352" s="221">
        <v>0</v>
      </c>
      <c r="I1352" s="221">
        <v>2.2568000000000001</v>
      </c>
      <c r="J1352" s="221">
        <v>0</v>
      </c>
      <c r="K1352" s="290">
        <v>200000000000</v>
      </c>
      <c r="L1352" s="221" t="s">
        <v>621</v>
      </c>
      <c r="M1352" s="221">
        <v>10.0878</v>
      </c>
      <c r="N1352" s="221">
        <v>0</v>
      </c>
      <c r="O1352" s="221" t="s">
        <v>624</v>
      </c>
      <c r="P1352" s="221" t="s">
        <v>626</v>
      </c>
      <c r="Q1352" s="221" t="s">
        <v>626</v>
      </c>
      <c r="R1352" s="221" t="s">
        <v>1668</v>
      </c>
      <c r="S1352" s="221" t="s">
        <v>1673</v>
      </c>
      <c r="T1352" s="221">
        <v>0.4753</v>
      </c>
      <c r="U1352" s="290">
        <v>176000000</v>
      </c>
      <c r="V1352" s="290">
        <v>7640000000000</v>
      </c>
      <c r="W1352" s="221">
        <v>21348754</v>
      </c>
      <c r="X1352" s="221">
        <v>0.10349999999999999</v>
      </c>
      <c r="Y1352" s="221" t="s">
        <v>626</v>
      </c>
      <c r="Z1352" s="221" t="s">
        <v>626</v>
      </c>
    </row>
    <row r="1353" spans="1:26" x14ac:dyDescent="0.25">
      <c r="A1353" s="221" t="s">
        <v>2354</v>
      </c>
      <c r="B1353" s="221" t="s">
        <v>2105</v>
      </c>
      <c r="C1353" s="221">
        <v>1010.84</v>
      </c>
      <c r="D1353" s="221">
        <v>5.3400000000000003E-2</v>
      </c>
      <c r="E1353" s="221" t="s">
        <v>620</v>
      </c>
      <c r="F1353" s="221">
        <v>0.64219999999999999</v>
      </c>
      <c r="G1353" s="221">
        <v>0.71140000000000003</v>
      </c>
      <c r="H1353" s="221">
        <v>1.2774000000000001</v>
      </c>
      <c r="I1353" s="221">
        <v>16.749400000000001</v>
      </c>
      <c r="J1353" s="221">
        <v>-7.5228000000000002</v>
      </c>
      <c r="K1353" s="290">
        <v>100000000000</v>
      </c>
      <c r="L1353" s="221" t="s">
        <v>621</v>
      </c>
      <c r="M1353" s="221">
        <v>0.58709999999999996</v>
      </c>
      <c r="N1353" s="221">
        <v>0</v>
      </c>
      <c r="O1353" s="221" t="s">
        <v>618</v>
      </c>
      <c r="P1353" s="221" t="s">
        <v>622</v>
      </c>
      <c r="Q1353" s="221" t="s">
        <v>623</v>
      </c>
      <c r="R1353" s="221" t="s">
        <v>1668</v>
      </c>
      <c r="S1353" s="221" t="s">
        <v>1666</v>
      </c>
      <c r="T1353" s="221">
        <v>0.64219999999999999</v>
      </c>
      <c r="U1353" s="290">
        <v>100000000</v>
      </c>
      <c r="V1353" s="290">
        <v>7640000000000</v>
      </c>
      <c r="W1353" s="221">
        <v>21348754</v>
      </c>
      <c r="X1353" s="221">
        <v>6.6299999999999998E-2</v>
      </c>
      <c r="Y1353" s="221" t="s">
        <v>626</v>
      </c>
      <c r="Z1353" s="221" t="s">
        <v>626</v>
      </c>
    </row>
    <row r="1354" spans="1:26" x14ac:dyDescent="0.25">
      <c r="A1354" s="221" t="s">
        <v>2249</v>
      </c>
      <c r="B1354" s="221" t="s">
        <v>2105</v>
      </c>
      <c r="C1354" s="221">
        <v>1011.21</v>
      </c>
      <c r="D1354" s="221">
        <v>0</v>
      </c>
      <c r="E1354" s="221" t="s">
        <v>620</v>
      </c>
      <c r="F1354" s="221">
        <v>0.08</v>
      </c>
      <c r="G1354" s="221">
        <v>0</v>
      </c>
      <c r="H1354" s="221">
        <v>0</v>
      </c>
      <c r="I1354" s="221">
        <v>0</v>
      </c>
      <c r="J1354" s="221">
        <v>8.4</v>
      </c>
      <c r="K1354" s="290">
        <v>95600000000</v>
      </c>
      <c r="L1354" s="221" t="s">
        <v>621</v>
      </c>
      <c r="M1354" s="221">
        <v>0</v>
      </c>
      <c r="N1354" s="221">
        <v>0</v>
      </c>
      <c r="O1354" s="221" t="s">
        <v>624</v>
      </c>
      <c r="P1354" s="221" t="s">
        <v>626</v>
      </c>
      <c r="Q1354" s="221" t="s">
        <v>626</v>
      </c>
      <c r="R1354" s="221" t="s">
        <v>1669</v>
      </c>
      <c r="S1354" s="221" t="s">
        <v>1672</v>
      </c>
      <c r="T1354" s="221">
        <v>0</v>
      </c>
      <c r="U1354" s="221">
        <v>94630000</v>
      </c>
      <c r="V1354" s="290">
        <v>7640000000000</v>
      </c>
      <c r="W1354" s="221">
        <v>21348754</v>
      </c>
      <c r="X1354" s="221">
        <v>0</v>
      </c>
      <c r="Y1354" s="221" t="s">
        <v>626</v>
      </c>
      <c r="Z1354" s="221" t="s">
        <v>626</v>
      </c>
    </row>
    <row r="1355" spans="1:26" x14ac:dyDescent="0.25">
      <c r="A1355" s="221" t="s">
        <v>2250</v>
      </c>
      <c r="B1355" s="221" t="s">
        <v>2105</v>
      </c>
      <c r="C1355" s="221">
        <v>1016.87</v>
      </c>
      <c r="D1355" s="221">
        <v>0</v>
      </c>
      <c r="E1355" s="221" t="s">
        <v>620</v>
      </c>
      <c r="F1355" s="221">
        <v>0.42</v>
      </c>
      <c r="G1355" s="221">
        <v>0</v>
      </c>
      <c r="H1355" s="221">
        <v>0</v>
      </c>
      <c r="I1355" s="221">
        <v>0</v>
      </c>
      <c r="J1355" s="221">
        <v>7.79</v>
      </c>
      <c r="K1355" s="290">
        <v>102000000000</v>
      </c>
      <c r="L1355" s="221" t="s">
        <v>621</v>
      </c>
      <c r="M1355" s="221">
        <v>0</v>
      </c>
      <c r="N1355" s="221">
        <v>0</v>
      </c>
      <c r="O1355" s="221" t="s">
        <v>624</v>
      </c>
      <c r="P1355" s="221" t="s">
        <v>626</v>
      </c>
      <c r="Q1355" s="221" t="s">
        <v>626</v>
      </c>
      <c r="R1355" s="221" t="s">
        <v>1669</v>
      </c>
      <c r="S1355" s="221" t="s">
        <v>1672</v>
      </c>
      <c r="T1355" s="221">
        <v>0</v>
      </c>
      <c r="U1355" s="290">
        <v>101000000</v>
      </c>
      <c r="V1355" s="290">
        <v>7640000000000</v>
      </c>
      <c r="W1355" s="221">
        <v>21348754</v>
      </c>
      <c r="X1355" s="221">
        <v>0</v>
      </c>
      <c r="Y1355" s="221" t="s">
        <v>626</v>
      </c>
      <c r="Z1355" s="221" t="s">
        <v>626</v>
      </c>
    </row>
    <row r="1356" spans="1:26" x14ac:dyDescent="0.25">
      <c r="A1356" s="221" t="s">
        <v>2251</v>
      </c>
      <c r="B1356" s="221" t="s">
        <v>2105</v>
      </c>
      <c r="C1356" s="221">
        <v>1012.76</v>
      </c>
      <c r="D1356" s="221">
        <v>0</v>
      </c>
      <c r="E1356" s="221" t="s">
        <v>620</v>
      </c>
      <c r="F1356" s="221">
        <v>0.22</v>
      </c>
      <c r="G1356" s="221">
        <v>0</v>
      </c>
      <c r="H1356" s="221">
        <v>0</v>
      </c>
      <c r="I1356" s="221">
        <v>0</v>
      </c>
      <c r="J1356" s="221">
        <v>10.57</v>
      </c>
      <c r="K1356" s="290">
        <v>51200000000</v>
      </c>
      <c r="L1356" s="221" t="s">
        <v>621</v>
      </c>
      <c r="M1356" s="221">
        <v>0</v>
      </c>
      <c r="N1356" s="221">
        <v>0</v>
      </c>
      <c r="O1356" s="221" t="s">
        <v>624</v>
      </c>
      <c r="P1356" s="221" t="s">
        <v>626</v>
      </c>
      <c r="Q1356" s="221" t="s">
        <v>626</v>
      </c>
      <c r="R1356" s="221" t="s">
        <v>1669</v>
      </c>
      <c r="S1356" s="221" t="s">
        <v>1672</v>
      </c>
      <c r="T1356" s="221">
        <v>0</v>
      </c>
      <c r="U1356" s="221">
        <v>50000000</v>
      </c>
      <c r="V1356" s="290">
        <v>7640000000000</v>
      </c>
      <c r="W1356" s="221">
        <v>21348754</v>
      </c>
      <c r="X1356" s="221">
        <v>0</v>
      </c>
      <c r="Y1356" s="221" t="s">
        <v>626</v>
      </c>
      <c r="Z1356" s="221" t="s">
        <v>626</v>
      </c>
    </row>
    <row r="1357" spans="1:26" x14ac:dyDescent="0.25">
      <c r="A1357" s="221" t="s">
        <v>2252</v>
      </c>
      <c r="B1357" s="221" t="s">
        <v>2105</v>
      </c>
      <c r="C1357" s="221">
        <v>1009.49</v>
      </c>
      <c r="D1357" s="221">
        <v>0</v>
      </c>
      <c r="E1357" s="221" t="s">
        <v>620</v>
      </c>
      <c r="F1357" s="221">
        <v>0.59</v>
      </c>
      <c r="G1357" s="221">
        <v>0</v>
      </c>
      <c r="H1357" s="221">
        <v>0</v>
      </c>
      <c r="I1357" s="221">
        <v>0</v>
      </c>
      <c r="J1357" s="221">
        <v>9.1999999999999993</v>
      </c>
      <c r="K1357" s="290">
        <v>83200000000</v>
      </c>
      <c r="L1357" s="221" t="s">
        <v>621</v>
      </c>
      <c r="M1357" s="221">
        <v>0</v>
      </c>
      <c r="N1357" s="221">
        <v>0</v>
      </c>
      <c r="O1357" s="221" t="s">
        <v>624</v>
      </c>
      <c r="P1357" s="221" t="s">
        <v>626</v>
      </c>
      <c r="Q1357" s="221" t="s">
        <v>626</v>
      </c>
      <c r="R1357" s="221" t="s">
        <v>1669</v>
      </c>
      <c r="S1357" s="221" t="s">
        <v>1672</v>
      </c>
      <c r="T1357" s="221">
        <v>0</v>
      </c>
      <c r="U1357" s="221">
        <v>81450000</v>
      </c>
      <c r="V1357" s="290">
        <v>7640000000000</v>
      </c>
      <c r="W1357" s="221">
        <v>21348754</v>
      </c>
      <c r="X1357" s="221">
        <v>0</v>
      </c>
      <c r="Y1357" s="221" t="s">
        <v>626</v>
      </c>
      <c r="Z1357" s="221" t="s">
        <v>626</v>
      </c>
    </row>
    <row r="1358" spans="1:26" x14ac:dyDescent="0.25">
      <c r="A1358" s="221" t="s">
        <v>2253</v>
      </c>
      <c r="B1358" s="221" t="s">
        <v>2105</v>
      </c>
      <c r="C1358" s="221">
        <v>1024.24</v>
      </c>
      <c r="D1358" s="221">
        <v>0</v>
      </c>
      <c r="E1358" s="221" t="s">
        <v>620</v>
      </c>
      <c r="F1358" s="221">
        <v>0.79</v>
      </c>
      <c r="G1358" s="221">
        <v>0</v>
      </c>
      <c r="H1358" s="221">
        <v>0</v>
      </c>
      <c r="I1358" s="221">
        <v>0</v>
      </c>
      <c r="J1358" s="221">
        <v>10.02</v>
      </c>
      <c r="K1358" s="290">
        <v>150000000000</v>
      </c>
      <c r="L1358" s="221" t="s">
        <v>621</v>
      </c>
      <c r="M1358" s="221">
        <v>0</v>
      </c>
      <c r="N1358" s="221">
        <v>0</v>
      </c>
      <c r="O1358" s="221" t="s">
        <v>624</v>
      </c>
      <c r="P1358" s="221" t="s">
        <v>626</v>
      </c>
      <c r="Q1358" s="221" t="s">
        <v>626</v>
      </c>
      <c r="R1358" s="221" t="s">
        <v>1669</v>
      </c>
      <c r="S1358" s="221" t="s">
        <v>1672</v>
      </c>
      <c r="T1358" s="221">
        <v>0</v>
      </c>
      <c r="U1358" s="290">
        <v>148000000</v>
      </c>
      <c r="V1358" s="290">
        <v>7640000000000</v>
      </c>
      <c r="W1358" s="221">
        <v>21348754</v>
      </c>
      <c r="X1358" s="221">
        <v>0</v>
      </c>
      <c r="Y1358" s="221" t="s">
        <v>626</v>
      </c>
      <c r="Z1358" s="221" t="s">
        <v>626</v>
      </c>
    </row>
    <row r="1359" spans="1:26" x14ac:dyDescent="0.25">
      <c r="A1359" s="221" t="s">
        <v>2254</v>
      </c>
      <c r="B1359" s="221" t="s">
        <v>2105</v>
      </c>
      <c r="C1359" s="221">
        <v>1026.58</v>
      </c>
      <c r="D1359" s="221">
        <v>0</v>
      </c>
      <c r="E1359" s="221" t="s">
        <v>620</v>
      </c>
      <c r="F1359" s="221">
        <v>0.71</v>
      </c>
      <c r="G1359" s="221">
        <v>0</v>
      </c>
      <c r="H1359" s="221">
        <v>0</v>
      </c>
      <c r="I1359" s="221">
        <v>0</v>
      </c>
      <c r="J1359" s="221">
        <v>10.07</v>
      </c>
      <c r="K1359" s="290">
        <v>160000000000</v>
      </c>
      <c r="L1359" s="221" t="s">
        <v>621</v>
      </c>
      <c r="M1359" s="221">
        <v>0</v>
      </c>
      <c r="N1359" s="221">
        <v>0</v>
      </c>
      <c r="O1359" s="221" t="s">
        <v>624</v>
      </c>
      <c r="P1359" s="221" t="s">
        <v>626</v>
      </c>
      <c r="Q1359" s="221" t="s">
        <v>626</v>
      </c>
      <c r="R1359" s="221" t="s">
        <v>1669</v>
      </c>
      <c r="S1359" s="221" t="s">
        <v>1672</v>
      </c>
      <c r="T1359" s="221">
        <v>0</v>
      </c>
      <c r="U1359" s="290">
        <v>157000000</v>
      </c>
      <c r="V1359" s="290">
        <v>7640000000000</v>
      </c>
      <c r="W1359" s="221">
        <v>21348754</v>
      </c>
      <c r="X1359" s="221">
        <v>0</v>
      </c>
      <c r="Y1359" s="221" t="s">
        <v>626</v>
      </c>
      <c r="Z1359" s="221" t="s">
        <v>626</v>
      </c>
    </row>
    <row r="1360" spans="1:26" x14ac:dyDescent="0.25">
      <c r="A1360" s="221" t="s">
        <v>2213</v>
      </c>
      <c r="B1360" s="221" t="s">
        <v>2105</v>
      </c>
      <c r="C1360" s="221">
        <v>1027.797</v>
      </c>
      <c r="D1360" s="221">
        <v>0</v>
      </c>
      <c r="E1360" s="221" t="s">
        <v>620</v>
      </c>
      <c r="F1360" s="221">
        <v>0.61</v>
      </c>
      <c r="G1360" s="221">
        <v>0</v>
      </c>
      <c r="H1360" s="221">
        <v>0</v>
      </c>
      <c r="I1360" s="221">
        <v>0</v>
      </c>
      <c r="J1360" s="221">
        <v>0</v>
      </c>
      <c r="K1360" s="290">
        <v>1580000000000</v>
      </c>
      <c r="L1360" s="221" t="s">
        <v>621</v>
      </c>
      <c r="M1360" s="221">
        <v>0</v>
      </c>
      <c r="N1360" s="221">
        <v>0</v>
      </c>
      <c r="O1360" s="221" t="s">
        <v>618</v>
      </c>
      <c r="P1360" s="221" t="s">
        <v>626</v>
      </c>
      <c r="Q1360" s="221" t="s">
        <v>626</v>
      </c>
      <c r="R1360" s="221" t="s">
        <v>1669</v>
      </c>
      <c r="S1360" s="221" t="s">
        <v>1675</v>
      </c>
      <c r="T1360" s="221">
        <v>0</v>
      </c>
      <c r="U1360" s="290">
        <v>1540000000</v>
      </c>
      <c r="V1360" s="290">
        <v>7640000000000</v>
      </c>
      <c r="W1360" s="221">
        <v>21348754</v>
      </c>
      <c r="X1360" s="221">
        <v>0</v>
      </c>
      <c r="Y1360" s="221" t="s">
        <v>626</v>
      </c>
      <c r="Z1360" s="221" t="s">
        <v>626</v>
      </c>
    </row>
    <row r="1361" spans="1:26" x14ac:dyDescent="0.25">
      <c r="A1361" s="221" t="s">
        <v>2355</v>
      </c>
      <c r="B1361" s="221" t="s">
        <v>2105</v>
      </c>
      <c r="C1361" s="221">
        <v>1.223274</v>
      </c>
      <c r="D1361" s="221">
        <v>0.2429</v>
      </c>
      <c r="E1361" s="221" t="s">
        <v>636</v>
      </c>
      <c r="F1361" s="221">
        <v>-0.60160000000000002</v>
      </c>
      <c r="G1361" s="221">
        <v>1.7844</v>
      </c>
      <c r="H1361" s="221">
        <v>1.3227</v>
      </c>
      <c r="I1361" s="221">
        <v>2.4152</v>
      </c>
      <c r="J1361" s="221">
        <v>2.5836000000000001</v>
      </c>
      <c r="K1361" s="221">
        <v>3116418</v>
      </c>
      <c r="L1361" s="221" t="s">
        <v>621</v>
      </c>
      <c r="M1361" s="221">
        <v>12.474299999999999</v>
      </c>
      <c r="N1361" s="221">
        <v>16.291</v>
      </c>
      <c r="O1361" s="221" t="s">
        <v>624</v>
      </c>
      <c r="P1361" s="221" t="s">
        <v>625</v>
      </c>
      <c r="Q1361" s="221" t="s">
        <v>625</v>
      </c>
      <c r="R1361" s="221" t="s">
        <v>1662</v>
      </c>
      <c r="S1361" s="221" t="s">
        <v>1666</v>
      </c>
      <c r="T1361" s="221">
        <v>-0.60160000000000002</v>
      </c>
      <c r="U1361" s="221">
        <v>2532278</v>
      </c>
      <c r="V1361" s="290">
        <v>7640000000000</v>
      </c>
      <c r="W1361" s="221">
        <v>21348754</v>
      </c>
      <c r="X1361" s="221">
        <v>-1.2294</v>
      </c>
      <c r="Y1361" s="221" t="s">
        <v>630</v>
      </c>
      <c r="Z1361" s="221" t="s">
        <v>634</v>
      </c>
    </row>
    <row r="1362" spans="1:26" x14ac:dyDescent="0.25">
      <c r="A1362" s="221" t="s">
        <v>2255</v>
      </c>
      <c r="B1362" s="221" t="s">
        <v>2105</v>
      </c>
      <c r="C1362" s="221">
        <v>1210.1600000000001</v>
      </c>
      <c r="D1362" s="221">
        <v>-2.6497999999999999</v>
      </c>
      <c r="E1362" s="221" t="s">
        <v>620</v>
      </c>
      <c r="F1362" s="221">
        <v>2.5958999999999999</v>
      </c>
      <c r="G1362" s="221">
        <v>13.332100000000001</v>
      </c>
      <c r="H1362" s="221">
        <v>-5.8681000000000001</v>
      </c>
      <c r="I1362" s="221">
        <v>-18.046900000000001</v>
      </c>
      <c r="J1362" s="221">
        <v>-17.4026</v>
      </c>
      <c r="K1362" s="290">
        <v>155000000000</v>
      </c>
      <c r="L1362" s="221" t="s">
        <v>621</v>
      </c>
      <c r="M1362" s="221">
        <v>-15.037699999999999</v>
      </c>
      <c r="N1362" s="221">
        <v>11.700200000000001</v>
      </c>
      <c r="O1362" s="221" t="s">
        <v>624</v>
      </c>
      <c r="P1362" s="221" t="s">
        <v>626</v>
      </c>
      <c r="Q1362" s="221" t="s">
        <v>626</v>
      </c>
      <c r="R1362" s="221" t="s">
        <v>1679</v>
      </c>
      <c r="S1362" s="221" t="s">
        <v>2091</v>
      </c>
      <c r="T1362" s="221">
        <v>2.5958999999999999</v>
      </c>
      <c r="U1362" s="290">
        <v>131000000</v>
      </c>
      <c r="V1362" s="290">
        <v>7640000000000</v>
      </c>
      <c r="W1362" s="221">
        <v>21348754</v>
      </c>
      <c r="X1362" s="221">
        <v>-1.3925000000000001</v>
      </c>
      <c r="Y1362" s="221" t="s">
        <v>626</v>
      </c>
      <c r="Z1362" s="221" t="s">
        <v>626</v>
      </c>
    </row>
    <row r="1363" spans="1:26" x14ac:dyDescent="0.25">
      <c r="A1363" s="221" t="s">
        <v>2256</v>
      </c>
      <c r="B1363" s="221" t="s">
        <v>2105</v>
      </c>
      <c r="C1363" s="221">
        <v>876.19</v>
      </c>
      <c r="D1363" s="221">
        <v>-2.9592999999999998</v>
      </c>
      <c r="E1363" s="221" t="s">
        <v>620</v>
      </c>
      <c r="F1363" s="221">
        <v>1.7583</v>
      </c>
      <c r="G1363" s="221">
        <v>13.2219</v>
      </c>
      <c r="H1363" s="221">
        <v>-5.6845999999999997</v>
      </c>
      <c r="I1363" s="221">
        <v>-17.475999999999999</v>
      </c>
      <c r="J1363" s="221">
        <v>0</v>
      </c>
      <c r="K1363" s="290">
        <v>681000000000</v>
      </c>
      <c r="L1363" s="221" t="s">
        <v>621</v>
      </c>
      <c r="M1363" s="221">
        <v>0</v>
      </c>
      <c r="N1363" s="221">
        <v>0</v>
      </c>
      <c r="O1363" s="221" t="s">
        <v>624</v>
      </c>
      <c r="P1363" s="221" t="s">
        <v>626</v>
      </c>
      <c r="Q1363" s="221" t="s">
        <v>626</v>
      </c>
      <c r="R1363" s="221" t="s">
        <v>1679</v>
      </c>
      <c r="S1363" s="221" t="s">
        <v>2090</v>
      </c>
      <c r="T1363" s="221">
        <v>1.7583</v>
      </c>
      <c r="U1363" s="290">
        <v>791000000</v>
      </c>
      <c r="V1363" s="290">
        <v>7640000000000</v>
      </c>
      <c r="W1363" s="221">
        <v>21348754</v>
      </c>
      <c r="X1363" s="221">
        <v>-1.5871</v>
      </c>
      <c r="Y1363" s="221" t="s">
        <v>626</v>
      </c>
      <c r="Z1363" s="221" t="s">
        <v>626</v>
      </c>
    </row>
    <row r="1364" spans="1:26" x14ac:dyDescent="0.25">
      <c r="A1364" s="221" t="s">
        <v>2257</v>
      </c>
      <c r="B1364" s="221" t="s">
        <v>2105</v>
      </c>
      <c r="C1364" s="221">
        <v>760.59</v>
      </c>
      <c r="D1364" s="221">
        <v>-2.1861999999999999</v>
      </c>
      <c r="E1364" s="221" t="s">
        <v>620</v>
      </c>
      <c r="F1364" s="221">
        <v>1.5474000000000001</v>
      </c>
      <c r="G1364" s="221">
        <v>11.407500000000001</v>
      </c>
      <c r="H1364" s="221">
        <v>-6.9181999999999997</v>
      </c>
      <c r="I1364" s="221">
        <v>-19.161000000000001</v>
      </c>
      <c r="J1364" s="221">
        <v>-22.5563</v>
      </c>
      <c r="K1364" s="290">
        <v>31200000000</v>
      </c>
      <c r="L1364" s="221" t="s">
        <v>621</v>
      </c>
      <c r="M1364" s="221">
        <v>-21.4161</v>
      </c>
      <c r="N1364" s="221">
        <v>-3.8578999999999999</v>
      </c>
      <c r="O1364" s="221" t="s">
        <v>624</v>
      </c>
      <c r="P1364" s="221" t="s">
        <v>635</v>
      </c>
      <c r="Q1364" s="221" t="s">
        <v>635</v>
      </c>
      <c r="R1364" s="221" t="s">
        <v>1667</v>
      </c>
      <c r="S1364" s="221" t="s">
        <v>1672</v>
      </c>
      <c r="T1364" s="221">
        <v>1.5474000000000001</v>
      </c>
      <c r="U1364" s="221">
        <v>41688817</v>
      </c>
      <c r="V1364" s="290">
        <v>7640000000000</v>
      </c>
      <c r="W1364" s="221">
        <v>21348754</v>
      </c>
      <c r="X1364" s="221">
        <v>-1.2245999999999999</v>
      </c>
      <c r="Y1364" s="221" t="s">
        <v>635</v>
      </c>
      <c r="Z1364" s="221" t="s">
        <v>635</v>
      </c>
    </row>
    <row r="1365" spans="1:26" x14ac:dyDescent="0.25">
      <c r="A1365" s="221" t="s">
        <v>2258</v>
      </c>
      <c r="B1365" s="221" t="s">
        <v>2105</v>
      </c>
      <c r="C1365" s="221">
        <v>1155.53</v>
      </c>
      <c r="D1365" s="221">
        <v>-1.7097</v>
      </c>
      <c r="E1365" s="221" t="s">
        <v>620</v>
      </c>
      <c r="F1365" s="221">
        <v>0.24199999999999999</v>
      </c>
      <c r="G1365" s="221">
        <v>8.2139000000000006</v>
      </c>
      <c r="H1365" s="221">
        <v>-3.2706</v>
      </c>
      <c r="I1365" s="221">
        <v>-20.5778</v>
      </c>
      <c r="J1365" s="221">
        <v>-23.4251</v>
      </c>
      <c r="K1365" s="290">
        <v>103000000000</v>
      </c>
      <c r="L1365" s="221" t="s">
        <v>621</v>
      </c>
      <c r="M1365" s="221">
        <v>-23.963799999999999</v>
      </c>
      <c r="N1365" s="221">
        <v>-15.058299999999999</v>
      </c>
      <c r="O1365" s="221" t="s">
        <v>618</v>
      </c>
      <c r="P1365" s="221" t="s">
        <v>627</v>
      </c>
      <c r="Q1365" s="221" t="s">
        <v>627</v>
      </c>
      <c r="R1365" s="221" t="s">
        <v>1667</v>
      </c>
      <c r="S1365" s="221" t="s">
        <v>2091</v>
      </c>
      <c r="T1365" s="221">
        <v>0.24199999999999999</v>
      </c>
      <c r="U1365" s="221">
        <v>89782081</v>
      </c>
      <c r="V1365" s="290">
        <v>7640000000000</v>
      </c>
      <c r="W1365" s="221">
        <v>21348754</v>
      </c>
      <c r="X1365" s="221">
        <v>-0.88859999999999995</v>
      </c>
      <c r="Y1365" s="221" t="s">
        <v>630</v>
      </c>
      <c r="Z1365" s="221" t="s">
        <v>625</v>
      </c>
    </row>
    <row r="1366" spans="1:26" x14ac:dyDescent="0.25">
      <c r="A1366" s="221" t="s">
        <v>2130</v>
      </c>
      <c r="B1366" s="221" t="s">
        <v>2105</v>
      </c>
      <c r="C1366" s="221">
        <v>1323.94</v>
      </c>
      <c r="D1366" s="221">
        <v>8.5400000000000004E-2</v>
      </c>
      <c r="E1366" s="221" t="s">
        <v>620</v>
      </c>
      <c r="F1366" s="221">
        <v>0.79330000000000001</v>
      </c>
      <c r="G1366" s="221">
        <v>3.1154000000000002</v>
      </c>
      <c r="H1366" s="221">
        <v>3.109</v>
      </c>
      <c r="I1366" s="221">
        <v>5.0654000000000003</v>
      </c>
      <c r="J1366" s="221">
        <v>7.5762</v>
      </c>
      <c r="K1366" s="290">
        <v>15500000000</v>
      </c>
      <c r="L1366" s="221" t="s">
        <v>621</v>
      </c>
      <c r="M1366" s="221">
        <v>0</v>
      </c>
      <c r="N1366" s="221">
        <v>0</v>
      </c>
      <c r="O1366" s="221" t="s">
        <v>624</v>
      </c>
      <c r="P1366" s="221" t="s">
        <v>651</v>
      </c>
      <c r="Q1366" s="221" t="s">
        <v>627</v>
      </c>
      <c r="R1366" s="221" t="s">
        <v>1662</v>
      </c>
      <c r="S1366" s="221" t="s">
        <v>1666</v>
      </c>
      <c r="T1366" s="221">
        <v>0.79330000000000001</v>
      </c>
      <c r="U1366" s="221">
        <v>11829175</v>
      </c>
      <c r="V1366" s="290">
        <v>7640000000000</v>
      </c>
      <c r="W1366" s="221">
        <v>21348754</v>
      </c>
      <c r="X1366" s="221">
        <v>-0.1847</v>
      </c>
      <c r="Y1366" s="221" t="s">
        <v>626</v>
      </c>
      <c r="Z1366" s="221" t="s">
        <v>626</v>
      </c>
    </row>
    <row r="1367" spans="1:26" x14ac:dyDescent="0.25">
      <c r="A1367" s="221" t="s">
        <v>2356</v>
      </c>
      <c r="B1367" s="221" t="s">
        <v>2105</v>
      </c>
      <c r="C1367" s="221">
        <v>1689.63</v>
      </c>
      <c r="D1367" s="221">
        <v>3.49E-2</v>
      </c>
      <c r="E1367" s="221" t="s">
        <v>620</v>
      </c>
      <c r="F1367" s="221">
        <v>0.67330000000000001</v>
      </c>
      <c r="G1367" s="221">
        <v>4.0579000000000001</v>
      </c>
      <c r="H1367" s="221">
        <v>4.0956999999999999</v>
      </c>
      <c r="I1367" s="221">
        <v>6.4340999999999999</v>
      </c>
      <c r="J1367" s="221">
        <v>10.3468</v>
      </c>
      <c r="K1367" s="290">
        <v>190000000000</v>
      </c>
      <c r="L1367" s="221" t="s">
        <v>621</v>
      </c>
      <c r="M1367" s="221">
        <v>25.568000000000001</v>
      </c>
      <c r="N1367" s="221">
        <v>54.84</v>
      </c>
      <c r="O1367" s="221" t="s">
        <v>624</v>
      </c>
      <c r="P1367" s="221" t="s">
        <v>651</v>
      </c>
      <c r="Q1367" s="221" t="s">
        <v>651</v>
      </c>
      <c r="R1367" s="221" t="s">
        <v>1662</v>
      </c>
      <c r="S1367" s="221" t="s">
        <v>1666</v>
      </c>
      <c r="T1367" s="221">
        <v>0.67330000000000001</v>
      </c>
      <c r="U1367" s="290">
        <v>113000000</v>
      </c>
      <c r="V1367" s="290">
        <v>7640000000000</v>
      </c>
      <c r="W1367" s="221">
        <v>21348754</v>
      </c>
      <c r="X1367" s="221">
        <v>-0.34560000000000002</v>
      </c>
      <c r="Y1367" s="221" t="s">
        <v>638</v>
      </c>
      <c r="Z1367" s="221" t="s">
        <v>638</v>
      </c>
    </row>
    <row r="1368" spans="1:26" x14ac:dyDescent="0.25">
      <c r="A1368" s="221" t="s">
        <v>2357</v>
      </c>
      <c r="B1368" s="221" t="s">
        <v>2105</v>
      </c>
      <c r="C1368" s="221">
        <v>2509.71</v>
      </c>
      <c r="D1368" s="221">
        <v>9.9699999999999997E-2</v>
      </c>
      <c r="E1368" s="221" t="s">
        <v>620</v>
      </c>
      <c r="F1368" s="221">
        <v>0.98460000000000003</v>
      </c>
      <c r="G1368" s="221">
        <v>1.6789000000000001</v>
      </c>
      <c r="H1368" s="221">
        <v>-0.42809999999999998</v>
      </c>
      <c r="I1368" s="221">
        <v>-0.86509999999999998</v>
      </c>
      <c r="J1368" s="221">
        <v>-0.1615</v>
      </c>
      <c r="K1368" s="290">
        <v>80200000000</v>
      </c>
      <c r="L1368" s="221" t="s">
        <v>621</v>
      </c>
      <c r="M1368" s="221">
        <v>18.663</v>
      </c>
      <c r="N1368" s="221">
        <v>0</v>
      </c>
      <c r="O1368" s="221" t="s">
        <v>624</v>
      </c>
      <c r="P1368" s="221" t="s">
        <v>664</v>
      </c>
      <c r="Q1368" s="221" t="s">
        <v>623</v>
      </c>
      <c r="R1368" s="221" t="s">
        <v>1662</v>
      </c>
      <c r="S1368" s="221" t="s">
        <v>1666</v>
      </c>
      <c r="T1368" s="221">
        <v>0.98460000000000003</v>
      </c>
      <c r="U1368" s="221">
        <v>32285224</v>
      </c>
      <c r="V1368" s="290">
        <v>7640000000000</v>
      </c>
      <c r="W1368" s="221">
        <v>21348754</v>
      </c>
      <c r="X1368" s="221">
        <v>-0.27139999999999997</v>
      </c>
      <c r="Y1368" s="221" t="s">
        <v>626</v>
      </c>
      <c r="Z1368" s="221" t="s">
        <v>626</v>
      </c>
    </row>
    <row r="1369" spans="1:26" x14ac:dyDescent="0.25">
      <c r="A1369" s="221" t="s">
        <v>2358</v>
      </c>
      <c r="B1369" s="221" t="s">
        <v>2105</v>
      </c>
      <c r="C1369" s="221">
        <v>994.1</v>
      </c>
      <c r="D1369" s="221">
        <v>0.15620000000000001</v>
      </c>
      <c r="E1369" s="221" t="s">
        <v>620</v>
      </c>
      <c r="F1369" s="221">
        <v>1.5860000000000001</v>
      </c>
      <c r="G1369" s="221">
        <v>2.2452999999999999</v>
      </c>
      <c r="H1369" s="221">
        <v>2.1065999999999998</v>
      </c>
      <c r="I1369" s="221">
        <v>4.6167999999999996</v>
      </c>
      <c r="J1369" s="221">
        <v>5.6125999999999996</v>
      </c>
      <c r="K1369" s="290">
        <v>122000000000</v>
      </c>
      <c r="L1369" s="221" t="s">
        <v>621</v>
      </c>
      <c r="M1369" s="221">
        <v>0</v>
      </c>
      <c r="N1369" s="221">
        <v>0</v>
      </c>
      <c r="O1369" s="221" t="s">
        <v>624</v>
      </c>
      <c r="P1369" s="221" t="s">
        <v>625</v>
      </c>
      <c r="Q1369" s="221" t="s">
        <v>635</v>
      </c>
      <c r="R1369" s="221" t="s">
        <v>1662</v>
      </c>
      <c r="S1369" s="221" t="s">
        <v>1666</v>
      </c>
      <c r="T1369" s="221">
        <v>1.5860000000000001</v>
      </c>
      <c r="U1369" s="290">
        <v>125000000</v>
      </c>
      <c r="V1369" s="290">
        <v>7640000000000</v>
      </c>
      <c r="W1369" s="221">
        <v>21348754</v>
      </c>
      <c r="X1369" s="221">
        <v>-0.14360000000000001</v>
      </c>
      <c r="Y1369" s="221" t="s">
        <v>626</v>
      </c>
      <c r="Z1369" s="221" t="s">
        <v>626</v>
      </c>
    </row>
    <row r="1370" spans="1:26" x14ac:dyDescent="0.25">
      <c r="A1370" s="221" t="s">
        <v>2359</v>
      </c>
      <c r="B1370" s="221" t="s">
        <v>2105</v>
      </c>
      <c r="C1370" s="221">
        <v>1305.2059999999999</v>
      </c>
      <c r="D1370" s="221">
        <v>2.5899999999999999E-2</v>
      </c>
      <c r="E1370" s="221" t="s">
        <v>620</v>
      </c>
      <c r="F1370" s="221">
        <v>0.18540000000000001</v>
      </c>
      <c r="G1370" s="221">
        <v>4.0803000000000003</v>
      </c>
      <c r="H1370" s="221">
        <v>-4.1844999999999999</v>
      </c>
      <c r="I1370" s="221">
        <v>-2.1840999999999999</v>
      </c>
      <c r="J1370" s="221">
        <v>2.0865</v>
      </c>
      <c r="K1370" s="290">
        <v>68400000000</v>
      </c>
      <c r="L1370" s="221" t="s">
        <v>621</v>
      </c>
      <c r="M1370" s="221">
        <v>0</v>
      </c>
      <c r="N1370" s="221">
        <v>0</v>
      </c>
      <c r="O1370" s="221" t="s">
        <v>624</v>
      </c>
      <c r="P1370" s="221" t="s">
        <v>634</v>
      </c>
      <c r="Q1370" s="221" t="s">
        <v>664</v>
      </c>
      <c r="R1370" s="221" t="s">
        <v>1662</v>
      </c>
      <c r="S1370" s="221" t="s">
        <v>1699</v>
      </c>
      <c r="T1370" s="221">
        <v>0.18540000000000001</v>
      </c>
      <c r="U1370" s="221">
        <v>52505891</v>
      </c>
      <c r="V1370" s="290">
        <v>7640000000000</v>
      </c>
      <c r="W1370" s="221">
        <v>21348754</v>
      </c>
      <c r="X1370" s="221">
        <v>-0.73480000000000001</v>
      </c>
      <c r="Y1370" s="221" t="s">
        <v>626</v>
      </c>
      <c r="Z1370" s="221" t="s">
        <v>626</v>
      </c>
    </row>
    <row r="1371" spans="1:26" x14ac:dyDescent="0.25">
      <c r="A1371" s="221" t="s">
        <v>2585</v>
      </c>
      <c r="B1371" s="221" t="s">
        <v>2105</v>
      </c>
      <c r="C1371" s="221">
        <v>854.31</v>
      </c>
      <c r="D1371" s="221">
        <v>-2.2965</v>
      </c>
      <c r="E1371" s="221" t="s">
        <v>620</v>
      </c>
      <c r="F1371" s="221">
        <v>1.3128</v>
      </c>
      <c r="G1371" s="221">
        <v>10.9047</v>
      </c>
      <c r="H1371" s="221">
        <v>-6.4200999999999997</v>
      </c>
      <c r="I1371" s="221">
        <v>-20.204899999999999</v>
      </c>
      <c r="J1371" s="221">
        <v>-23.134899999999998</v>
      </c>
      <c r="K1371" s="290">
        <v>23100000000</v>
      </c>
      <c r="L1371" s="221" t="s">
        <v>621</v>
      </c>
      <c r="M1371" s="221">
        <v>-22.0364</v>
      </c>
      <c r="N1371" s="221">
        <v>-1.4783999999999999</v>
      </c>
      <c r="O1371" s="221" t="s">
        <v>624</v>
      </c>
      <c r="P1371" s="221" t="s">
        <v>622</v>
      </c>
      <c r="Q1371" s="221" t="s">
        <v>635</v>
      </c>
      <c r="R1371" s="221" t="s">
        <v>1667</v>
      </c>
      <c r="S1371" s="221" t="s">
        <v>1666</v>
      </c>
      <c r="T1371" s="221">
        <v>1.3128</v>
      </c>
      <c r="U1371" s="221">
        <v>27348334</v>
      </c>
      <c r="V1371" s="290">
        <v>7640000000000</v>
      </c>
      <c r="W1371" s="221">
        <v>21348754</v>
      </c>
      <c r="X1371" s="221">
        <v>-1.3727</v>
      </c>
      <c r="Y1371" s="221" t="s">
        <v>635</v>
      </c>
      <c r="Z1371" s="221" t="s">
        <v>630</v>
      </c>
    </row>
    <row r="1372" spans="1:26" x14ac:dyDescent="0.25">
      <c r="A1372" s="221" t="s">
        <v>2259</v>
      </c>
      <c r="B1372" s="221" t="s">
        <v>2105</v>
      </c>
      <c r="C1372" s="221">
        <v>1522.88</v>
      </c>
      <c r="D1372" s="221">
        <v>0.1071</v>
      </c>
      <c r="E1372" s="221" t="s">
        <v>620</v>
      </c>
      <c r="F1372" s="221">
        <v>0.76959999999999995</v>
      </c>
      <c r="G1372" s="221">
        <v>3.2951000000000001</v>
      </c>
      <c r="H1372" s="221">
        <v>3.3056000000000001</v>
      </c>
      <c r="I1372" s="221">
        <v>5.4816000000000003</v>
      </c>
      <c r="J1372" s="221">
        <v>8.4139999999999997</v>
      </c>
      <c r="K1372" s="290">
        <v>501000000000</v>
      </c>
      <c r="L1372" s="221" t="s">
        <v>621</v>
      </c>
      <c r="M1372" s="221">
        <v>18.9072</v>
      </c>
      <c r="N1372" s="221">
        <v>41.5777</v>
      </c>
      <c r="O1372" s="221" t="s">
        <v>624</v>
      </c>
      <c r="P1372" s="221" t="s">
        <v>632</v>
      </c>
      <c r="Q1372" s="221" t="s">
        <v>632</v>
      </c>
      <c r="R1372" s="221" t="s">
        <v>1662</v>
      </c>
      <c r="S1372" s="221" t="s">
        <v>2091</v>
      </c>
      <c r="T1372" s="221">
        <v>0.76959999999999995</v>
      </c>
      <c r="U1372" s="290">
        <v>332000000</v>
      </c>
      <c r="V1372" s="290">
        <v>7640000000000</v>
      </c>
      <c r="W1372" s="221">
        <v>21348754</v>
      </c>
      <c r="X1372" s="221">
        <v>-0.24690000000000001</v>
      </c>
      <c r="Y1372" s="221" t="s">
        <v>627</v>
      </c>
      <c r="Z1372" s="221" t="s">
        <v>627</v>
      </c>
    </row>
    <row r="1373" spans="1:26" x14ac:dyDescent="0.25">
      <c r="A1373" s="221" t="s">
        <v>2260</v>
      </c>
      <c r="B1373" s="221" t="s">
        <v>2105</v>
      </c>
      <c r="C1373" s="221">
        <v>1.2479</v>
      </c>
      <c r="D1373" s="221">
        <v>3.2099999999999997E-2</v>
      </c>
      <c r="E1373" s="221" t="s">
        <v>636</v>
      </c>
      <c r="F1373" s="221">
        <v>2.4E-2</v>
      </c>
      <c r="G1373" s="221">
        <v>1.0935999999999999</v>
      </c>
      <c r="H1373" s="221">
        <v>3.0386000000000002</v>
      </c>
      <c r="I1373" s="221">
        <v>3.2345999999999999</v>
      </c>
      <c r="J1373" s="221">
        <v>3.7496</v>
      </c>
      <c r="K1373" s="221">
        <v>2122888</v>
      </c>
      <c r="L1373" s="221" t="s">
        <v>621</v>
      </c>
      <c r="M1373" s="221">
        <v>8.3622999999999994</v>
      </c>
      <c r="N1373" s="221">
        <v>24.852399999999999</v>
      </c>
      <c r="O1373" s="221" t="s">
        <v>624</v>
      </c>
      <c r="P1373" s="221" t="s">
        <v>638</v>
      </c>
      <c r="Q1373" s="221" t="s">
        <v>630</v>
      </c>
      <c r="R1373" s="221" t="s">
        <v>1662</v>
      </c>
      <c r="S1373" s="221" t="s">
        <v>2091</v>
      </c>
      <c r="T1373" s="221">
        <v>2.4E-2</v>
      </c>
      <c r="U1373" s="221">
        <v>1701609</v>
      </c>
      <c r="V1373" s="290">
        <v>7640000000000</v>
      </c>
      <c r="W1373" s="221">
        <v>21348754</v>
      </c>
      <c r="X1373" s="221">
        <v>-4.0099999999999997E-2</v>
      </c>
      <c r="Y1373" s="221" t="s">
        <v>626</v>
      </c>
      <c r="Z1373" s="221" t="s">
        <v>626</v>
      </c>
    </row>
    <row r="1374" spans="1:26" x14ac:dyDescent="0.25">
      <c r="A1374" s="221" t="s">
        <v>2360</v>
      </c>
      <c r="B1374" s="221" t="s">
        <v>2105</v>
      </c>
      <c r="C1374" s="221">
        <v>2389.52</v>
      </c>
      <c r="D1374" s="221">
        <v>0.1358</v>
      </c>
      <c r="E1374" s="221" t="s">
        <v>620</v>
      </c>
      <c r="F1374" s="221">
        <v>0.32919999999999999</v>
      </c>
      <c r="G1374" s="221">
        <v>4.3003</v>
      </c>
      <c r="H1374" s="221">
        <v>1.597</v>
      </c>
      <c r="I1374" s="221">
        <v>3.4258999999999999</v>
      </c>
      <c r="J1374" s="221">
        <v>3.9794</v>
      </c>
      <c r="K1374" s="290">
        <v>78000000000</v>
      </c>
      <c r="L1374" s="221" t="s">
        <v>621</v>
      </c>
      <c r="M1374" s="221">
        <v>0.35399999999999998</v>
      </c>
      <c r="N1374" s="221">
        <v>0</v>
      </c>
      <c r="O1374" s="221" t="s">
        <v>618</v>
      </c>
      <c r="P1374" s="221" t="s">
        <v>622</v>
      </c>
      <c r="Q1374" s="221" t="s">
        <v>625</v>
      </c>
      <c r="R1374" s="221" t="s">
        <v>1662</v>
      </c>
      <c r="S1374" s="221" t="s">
        <v>1666</v>
      </c>
      <c r="T1374" s="221">
        <v>0.32919999999999999</v>
      </c>
      <c r="U1374" s="221">
        <v>32730901</v>
      </c>
      <c r="V1374" s="290">
        <v>7640000000000</v>
      </c>
      <c r="W1374" s="221">
        <v>21348754</v>
      </c>
      <c r="X1374" s="221">
        <v>-0.21959999999999999</v>
      </c>
      <c r="Y1374" s="221" t="s">
        <v>626</v>
      </c>
      <c r="Z1374" s="221" t="s">
        <v>626</v>
      </c>
    </row>
    <row r="1375" spans="1:26" x14ac:dyDescent="0.25">
      <c r="A1375" s="221" t="s">
        <v>2361</v>
      </c>
      <c r="B1375" s="221" t="s">
        <v>2105</v>
      </c>
      <c r="C1375" s="221">
        <v>1065.67</v>
      </c>
      <c r="D1375" s="221">
        <v>0.189</v>
      </c>
      <c r="E1375" s="221" t="s">
        <v>620</v>
      </c>
      <c r="F1375" s="221">
        <v>-0.1948</v>
      </c>
      <c r="G1375" s="221">
        <v>3.9739</v>
      </c>
      <c r="H1375" s="221">
        <v>1.6473</v>
      </c>
      <c r="I1375" s="221">
        <v>2.73</v>
      </c>
      <c r="J1375" s="221">
        <v>4.1262999999999996</v>
      </c>
      <c r="K1375" s="290">
        <v>18200000000</v>
      </c>
      <c r="L1375" s="221" t="s">
        <v>621</v>
      </c>
      <c r="M1375" s="221">
        <v>0</v>
      </c>
      <c r="N1375" s="221">
        <v>0</v>
      </c>
      <c r="O1375" s="221" t="s">
        <v>618</v>
      </c>
      <c r="P1375" s="221" t="s">
        <v>625</v>
      </c>
      <c r="Q1375" s="221" t="s">
        <v>625</v>
      </c>
      <c r="R1375" s="221" t="s">
        <v>1662</v>
      </c>
      <c r="S1375" s="221" t="s">
        <v>1666</v>
      </c>
      <c r="T1375" s="221">
        <v>-0.1948</v>
      </c>
      <c r="U1375" s="221">
        <v>17005000</v>
      </c>
      <c r="V1375" s="290">
        <v>7640000000000</v>
      </c>
      <c r="W1375" s="221">
        <v>21348754</v>
      </c>
      <c r="X1375" s="221">
        <v>-0.10970000000000001</v>
      </c>
      <c r="Y1375" s="221" t="s">
        <v>626</v>
      </c>
      <c r="Z1375" s="221" t="s">
        <v>626</v>
      </c>
    </row>
    <row r="1376" spans="1:26" x14ac:dyDescent="0.25">
      <c r="A1376" s="221" t="s">
        <v>2261</v>
      </c>
      <c r="B1376" s="221" t="s">
        <v>2105</v>
      </c>
      <c r="C1376" s="221">
        <v>2612.6</v>
      </c>
      <c r="D1376" s="221">
        <v>-5.0099999999999999E-2</v>
      </c>
      <c r="E1376" s="221" t="s">
        <v>620</v>
      </c>
      <c r="F1376" s="221">
        <v>0.47839999999999999</v>
      </c>
      <c r="G1376" s="221">
        <v>1.5564</v>
      </c>
      <c r="H1376" s="221">
        <v>1.2098</v>
      </c>
      <c r="I1376" s="221">
        <v>3.2839999999999998</v>
      </c>
      <c r="J1376" s="221">
        <v>5.9698000000000002</v>
      </c>
      <c r="K1376" s="290">
        <v>47000000000</v>
      </c>
      <c r="L1376" s="221" t="s">
        <v>621</v>
      </c>
      <c r="M1376" s="221">
        <v>17.936</v>
      </c>
      <c r="N1376" s="221">
        <v>32.293599999999998</v>
      </c>
      <c r="O1376" s="221" t="s">
        <v>624</v>
      </c>
      <c r="P1376" s="221" t="s">
        <v>630</v>
      </c>
      <c r="Q1376" s="221" t="s">
        <v>630</v>
      </c>
      <c r="R1376" s="221" t="s">
        <v>1662</v>
      </c>
      <c r="S1376" s="221" t="s">
        <v>1672</v>
      </c>
      <c r="T1376" s="221">
        <v>0.47839999999999999</v>
      </c>
      <c r="U1376" s="221">
        <v>18060699</v>
      </c>
      <c r="V1376" s="290">
        <v>7640000000000</v>
      </c>
      <c r="W1376" s="221">
        <v>21348754</v>
      </c>
      <c r="X1376" s="221">
        <v>-0.29199999999999998</v>
      </c>
      <c r="Y1376" s="221" t="s">
        <v>630</v>
      </c>
      <c r="Z1376" s="221" t="s">
        <v>635</v>
      </c>
    </row>
    <row r="1377" spans="1:26" x14ac:dyDescent="0.25">
      <c r="A1377" s="221" t="s">
        <v>2262</v>
      </c>
      <c r="B1377" s="221" t="s">
        <v>2105</v>
      </c>
      <c r="C1377" s="221">
        <v>3061.16</v>
      </c>
      <c r="D1377" s="221">
        <v>-2.2355999999999998</v>
      </c>
      <c r="E1377" s="221" t="s">
        <v>620</v>
      </c>
      <c r="F1377" s="221">
        <v>1.7428999999999999</v>
      </c>
      <c r="G1377" s="221">
        <v>11.6128</v>
      </c>
      <c r="H1377" s="221">
        <v>-4.9417999999999997</v>
      </c>
      <c r="I1377" s="221">
        <v>-16.619599999999998</v>
      </c>
      <c r="J1377" s="221">
        <v>-19.357800000000001</v>
      </c>
      <c r="K1377" s="290">
        <v>138000000000</v>
      </c>
      <c r="L1377" s="221" t="s">
        <v>621</v>
      </c>
      <c r="M1377" s="221">
        <v>-14.350099999999999</v>
      </c>
      <c r="N1377" s="221">
        <v>15.3118</v>
      </c>
      <c r="O1377" s="221" t="s">
        <v>624</v>
      </c>
      <c r="P1377" s="221" t="s">
        <v>627</v>
      </c>
      <c r="Q1377" s="221" t="s">
        <v>632</v>
      </c>
      <c r="R1377" s="221" t="s">
        <v>1667</v>
      </c>
      <c r="S1377" s="221" t="s">
        <v>2091</v>
      </c>
      <c r="T1377" s="221">
        <v>1.7428999999999999</v>
      </c>
      <c r="U1377" s="221">
        <v>45724836</v>
      </c>
      <c r="V1377" s="290">
        <v>7640000000000</v>
      </c>
      <c r="W1377" s="221">
        <v>21348754</v>
      </c>
      <c r="X1377" s="221">
        <v>-1.3050999999999999</v>
      </c>
      <c r="Y1377" s="221" t="s">
        <v>632</v>
      </c>
      <c r="Z1377" s="221" t="s">
        <v>651</v>
      </c>
    </row>
    <row r="1378" spans="1:26" x14ac:dyDescent="0.25">
      <c r="A1378" s="221" t="s">
        <v>947</v>
      </c>
      <c r="B1378" s="221" t="s">
        <v>946</v>
      </c>
      <c r="C1378" s="221">
        <v>3410.9360000000001</v>
      </c>
      <c r="D1378" s="221">
        <v>-1.9658</v>
      </c>
      <c r="E1378" s="221" t="s">
        <v>620</v>
      </c>
      <c r="F1378" s="221">
        <v>0.7944</v>
      </c>
      <c r="G1378" s="221">
        <v>8.6804000000000006</v>
      </c>
      <c r="H1378" s="221">
        <v>-6.4786999999999999</v>
      </c>
      <c r="I1378" s="221">
        <v>-18.720700000000001</v>
      </c>
      <c r="J1378" s="221">
        <v>-25.120200000000001</v>
      </c>
      <c r="K1378" s="290">
        <v>88400000000</v>
      </c>
      <c r="L1378" s="221" t="s">
        <v>621</v>
      </c>
      <c r="M1378" s="221">
        <v>-12.424799999999999</v>
      </c>
      <c r="N1378" s="221">
        <v>11.5634</v>
      </c>
      <c r="O1378" s="221" t="s">
        <v>624</v>
      </c>
      <c r="P1378" s="221" t="s">
        <v>622</v>
      </c>
      <c r="Q1378" s="221" t="s">
        <v>623</v>
      </c>
      <c r="R1378" s="221" t="s">
        <v>1665</v>
      </c>
      <c r="S1378" s="221" t="s">
        <v>1671</v>
      </c>
      <c r="T1378" s="221">
        <v>0.7944</v>
      </c>
      <c r="U1378" s="221">
        <v>26119596</v>
      </c>
      <c r="V1378" s="290">
        <v>1520000000000</v>
      </c>
      <c r="W1378" s="221">
        <v>0</v>
      </c>
      <c r="X1378" s="221">
        <v>-1.4013</v>
      </c>
      <c r="Y1378" s="221" t="s">
        <v>625</v>
      </c>
      <c r="Z1378" s="221" t="s">
        <v>635</v>
      </c>
    </row>
    <row r="1379" spans="1:26" x14ac:dyDescent="0.25">
      <c r="A1379" s="221" t="s">
        <v>1897</v>
      </c>
      <c r="B1379" s="221" t="s">
        <v>946</v>
      </c>
      <c r="C1379" s="221">
        <v>820.37929999999994</v>
      </c>
      <c r="D1379" s="221">
        <v>-1.6380999999999999</v>
      </c>
      <c r="E1379" s="221" t="s">
        <v>620</v>
      </c>
      <c r="F1379" s="221">
        <v>1.5399</v>
      </c>
      <c r="G1379" s="221">
        <v>10.422700000000001</v>
      </c>
      <c r="H1379" s="221">
        <v>-6.7565</v>
      </c>
      <c r="I1379" s="221">
        <v>-19.1738</v>
      </c>
      <c r="J1379" s="221">
        <v>-22.911300000000001</v>
      </c>
      <c r="K1379" s="290">
        <v>131000000000</v>
      </c>
      <c r="L1379" s="221" t="s">
        <v>621</v>
      </c>
      <c r="M1379" s="221">
        <v>0</v>
      </c>
      <c r="N1379" s="221">
        <v>0</v>
      </c>
      <c r="O1379" s="221" t="s">
        <v>624</v>
      </c>
      <c r="P1379" s="221" t="s">
        <v>664</v>
      </c>
      <c r="Q1379" s="221" t="s">
        <v>664</v>
      </c>
      <c r="R1379" s="221" t="s">
        <v>1665</v>
      </c>
      <c r="S1379" s="221" t="s">
        <v>1671</v>
      </c>
      <c r="T1379" s="221">
        <v>1.5399</v>
      </c>
      <c r="U1379" s="290">
        <v>162000000</v>
      </c>
      <c r="V1379" s="290">
        <v>1520000000000</v>
      </c>
      <c r="W1379" s="221">
        <v>0</v>
      </c>
      <c r="X1379" s="221">
        <v>-1.5035000000000001</v>
      </c>
      <c r="Y1379" s="221" t="s">
        <v>626</v>
      </c>
      <c r="Z1379" s="221" t="s">
        <v>626</v>
      </c>
    </row>
    <row r="1380" spans="1:26" x14ac:dyDescent="0.25">
      <c r="A1380" s="221" t="s">
        <v>948</v>
      </c>
      <c r="B1380" s="221" t="s">
        <v>946</v>
      </c>
      <c r="C1380" s="221">
        <v>688.13</v>
      </c>
      <c r="D1380" s="221">
        <v>-2.2584</v>
      </c>
      <c r="E1380" s="221" t="s">
        <v>620</v>
      </c>
      <c r="F1380" s="221">
        <v>1.7326999999999999</v>
      </c>
      <c r="G1380" s="221">
        <v>10.729699999999999</v>
      </c>
      <c r="H1380" s="221">
        <v>-8.8449000000000009</v>
      </c>
      <c r="I1380" s="221">
        <v>-22.097300000000001</v>
      </c>
      <c r="J1380" s="221">
        <v>-24.744399999999999</v>
      </c>
      <c r="K1380" s="290">
        <v>96800000000</v>
      </c>
      <c r="L1380" s="221" t="s">
        <v>621</v>
      </c>
      <c r="M1380" s="221">
        <v>-19.139600000000002</v>
      </c>
      <c r="N1380" s="221">
        <v>3.9613</v>
      </c>
      <c r="O1380" s="221" t="s">
        <v>624</v>
      </c>
      <c r="P1380" s="221" t="s">
        <v>625</v>
      </c>
      <c r="Q1380" s="221" t="s">
        <v>635</v>
      </c>
      <c r="R1380" s="221" t="s">
        <v>1667</v>
      </c>
      <c r="S1380" s="221" t="s">
        <v>2091</v>
      </c>
      <c r="T1380" s="221">
        <v>1.7326999999999999</v>
      </c>
      <c r="U1380" s="290">
        <v>143000000</v>
      </c>
      <c r="V1380" s="290">
        <v>1520000000000</v>
      </c>
      <c r="W1380" s="221">
        <v>0</v>
      </c>
      <c r="X1380" s="221">
        <v>-1.4578</v>
      </c>
      <c r="Y1380" s="221" t="s">
        <v>627</v>
      </c>
      <c r="Z1380" s="221" t="s">
        <v>627</v>
      </c>
    </row>
    <row r="1381" spans="1:26" x14ac:dyDescent="0.25">
      <c r="A1381" s="221" t="s">
        <v>945</v>
      </c>
      <c r="B1381" s="221" t="s">
        <v>946</v>
      </c>
      <c r="C1381" s="221">
        <v>936.18</v>
      </c>
      <c r="D1381" s="221">
        <v>-2.6334</v>
      </c>
      <c r="E1381" s="221" t="s">
        <v>620</v>
      </c>
      <c r="F1381" s="221">
        <v>2.0381999999999998</v>
      </c>
      <c r="G1381" s="221">
        <v>13.487399999999999</v>
      </c>
      <c r="H1381" s="221">
        <v>-8.4206000000000003</v>
      </c>
      <c r="I1381" s="221">
        <v>-21.466699999999999</v>
      </c>
      <c r="J1381" s="221">
        <v>-26.334299999999999</v>
      </c>
      <c r="K1381" s="290">
        <v>73100000000</v>
      </c>
      <c r="L1381" s="221" t="s">
        <v>621</v>
      </c>
      <c r="M1381" s="221">
        <v>-20.652000000000001</v>
      </c>
      <c r="N1381" s="221">
        <v>8.3102999999999998</v>
      </c>
      <c r="O1381" s="221" t="s">
        <v>624</v>
      </c>
      <c r="P1381" s="221" t="s">
        <v>635</v>
      </c>
      <c r="Q1381" s="221" t="s">
        <v>625</v>
      </c>
      <c r="R1381" s="221" t="s">
        <v>1667</v>
      </c>
      <c r="S1381" s="221" t="s">
        <v>2091</v>
      </c>
      <c r="T1381" s="221">
        <v>2.0381999999999998</v>
      </c>
      <c r="U1381" s="221">
        <v>79655590</v>
      </c>
      <c r="V1381" s="290">
        <v>1520000000000</v>
      </c>
      <c r="W1381" s="221">
        <v>0</v>
      </c>
      <c r="X1381" s="221">
        <v>-1.3113999999999999</v>
      </c>
      <c r="Y1381" s="221" t="s">
        <v>630</v>
      </c>
      <c r="Z1381" s="221" t="s">
        <v>651</v>
      </c>
    </row>
    <row r="1382" spans="1:26" x14ac:dyDescent="0.25">
      <c r="A1382" s="221" t="s">
        <v>949</v>
      </c>
      <c r="B1382" s="221" t="s">
        <v>946</v>
      </c>
      <c r="C1382" s="221">
        <v>389.69619999999998</v>
      </c>
      <c r="D1382" s="221">
        <v>-2.052</v>
      </c>
      <c r="E1382" s="221" t="s">
        <v>620</v>
      </c>
      <c r="F1382" s="221">
        <v>2.0232999999999999</v>
      </c>
      <c r="G1382" s="221">
        <v>10.6027</v>
      </c>
      <c r="H1382" s="221">
        <v>-1.1283000000000001</v>
      </c>
      <c r="I1382" s="221">
        <v>-12.5219</v>
      </c>
      <c r="J1382" s="221">
        <v>-31.434799999999999</v>
      </c>
      <c r="K1382" s="290">
        <v>154000000000</v>
      </c>
      <c r="L1382" s="221" t="s">
        <v>621</v>
      </c>
      <c r="M1382" s="221">
        <v>-63.760599999999997</v>
      </c>
      <c r="N1382" s="221">
        <v>-58.232799999999997</v>
      </c>
      <c r="O1382" s="221" t="s">
        <v>624</v>
      </c>
      <c r="P1382" s="221" t="s">
        <v>632</v>
      </c>
      <c r="Q1382" s="221" t="s">
        <v>625</v>
      </c>
      <c r="R1382" s="221" t="s">
        <v>1667</v>
      </c>
      <c r="S1382" s="221" t="s">
        <v>1671</v>
      </c>
      <c r="T1382" s="221">
        <v>2.0232999999999999</v>
      </c>
      <c r="U1382" s="290">
        <v>403000000</v>
      </c>
      <c r="V1382" s="290">
        <v>1520000000000</v>
      </c>
      <c r="W1382" s="221">
        <v>0</v>
      </c>
      <c r="X1382" s="221">
        <v>-0.3639</v>
      </c>
      <c r="Y1382" s="221" t="s">
        <v>623</v>
      </c>
      <c r="Z1382" s="221" t="s">
        <v>622</v>
      </c>
    </row>
    <row r="1383" spans="1:26" x14ac:dyDescent="0.25">
      <c r="A1383" s="221" t="s">
        <v>1127</v>
      </c>
      <c r="B1383" s="221" t="s">
        <v>946</v>
      </c>
      <c r="C1383" s="221">
        <v>1291.894</v>
      </c>
      <c r="D1383" s="221">
        <v>5.21E-2</v>
      </c>
      <c r="E1383" s="221" t="s">
        <v>620</v>
      </c>
      <c r="F1383" s="221">
        <v>0.61080000000000001</v>
      </c>
      <c r="G1383" s="221">
        <v>1.5063</v>
      </c>
      <c r="H1383" s="221">
        <v>2.7237</v>
      </c>
      <c r="I1383" s="221">
        <v>3.3092999999999999</v>
      </c>
      <c r="J1383" s="221">
        <v>5.9206000000000003</v>
      </c>
      <c r="K1383" s="290">
        <v>54000000000</v>
      </c>
      <c r="L1383" s="221" t="s">
        <v>621</v>
      </c>
      <c r="M1383" s="221">
        <v>20.6843</v>
      </c>
      <c r="N1383" s="221">
        <v>0</v>
      </c>
      <c r="O1383" s="221" t="s">
        <v>624</v>
      </c>
      <c r="P1383" s="221" t="s">
        <v>635</v>
      </c>
      <c r="Q1383" s="221" t="s">
        <v>630</v>
      </c>
      <c r="R1383" s="221" t="s">
        <v>1668</v>
      </c>
      <c r="S1383" s="221" t="s">
        <v>1671</v>
      </c>
      <c r="T1383" s="221">
        <v>0.61080000000000001</v>
      </c>
      <c r="U1383" s="221">
        <v>42046487</v>
      </c>
      <c r="V1383" s="290">
        <v>1520000000000</v>
      </c>
      <c r="W1383" s="221">
        <v>0</v>
      </c>
      <c r="X1383" s="221">
        <v>0.10929999999999999</v>
      </c>
      <c r="Y1383" s="221" t="s">
        <v>627</v>
      </c>
      <c r="Z1383" s="221" t="s">
        <v>626</v>
      </c>
    </row>
    <row r="1384" spans="1:26" x14ac:dyDescent="0.25">
      <c r="A1384" s="221" t="s">
        <v>950</v>
      </c>
      <c r="B1384" s="221" t="s">
        <v>946</v>
      </c>
      <c r="C1384" s="221">
        <v>4003.72</v>
      </c>
      <c r="D1384" s="221">
        <v>9.9400000000000002E-2</v>
      </c>
      <c r="E1384" s="221" t="s">
        <v>620</v>
      </c>
      <c r="F1384" s="221">
        <v>0.2092</v>
      </c>
      <c r="G1384" s="221">
        <v>3.0049999999999999</v>
      </c>
      <c r="H1384" s="221">
        <v>3.1714000000000002</v>
      </c>
      <c r="I1384" s="221">
        <v>4.8990999999999998</v>
      </c>
      <c r="J1384" s="221">
        <v>7.9836</v>
      </c>
      <c r="K1384" s="290">
        <v>28100000000</v>
      </c>
      <c r="L1384" s="221" t="s">
        <v>621</v>
      </c>
      <c r="M1384" s="221">
        <v>20.302399999999999</v>
      </c>
      <c r="N1384" s="221">
        <v>44.944200000000002</v>
      </c>
      <c r="O1384" s="221" t="s">
        <v>624</v>
      </c>
      <c r="P1384" s="221" t="s">
        <v>627</v>
      </c>
      <c r="Q1384" s="221" t="s">
        <v>627</v>
      </c>
      <c r="R1384" s="221" t="s">
        <v>1662</v>
      </c>
      <c r="S1384" s="221" t="s">
        <v>1671</v>
      </c>
      <c r="T1384" s="221">
        <v>0.2092</v>
      </c>
      <c r="U1384" s="221">
        <v>7029135</v>
      </c>
      <c r="V1384" s="290">
        <v>1520000000000</v>
      </c>
      <c r="W1384" s="221">
        <v>0</v>
      </c>
      <c r="X1384" s="221">
        <v>-0.3226</v>
      </c>
      <c r="Y1384" s="221" t="s">
        <v>627</v>
      </c>
      <c r="Z1384" s="221" t="s">
        <v>627</v>
      </c>
    </row>
    <row r="1385" spans="1:26" x14ac:dyDescent="0.25">
      <c r="A1385" s="221" t="s">
        <v>951</v>
      </c>
      <c r="B1385" s="221" t="s">
        <v>946</v>
      </c>
      <c r="C1385" s="221">
        <v>3967.6019999999999</v>
      </c>
      <c r="D1385" s="221">
        <v>6.2E-2</v>
      </c>
      <c r="E1385" s="221" t="s">
        <v>620</v>
      </c>
      <c r="F1385" s="221">
        <v>0.80169999999999997</v>
      </c>
      <c r="G1385" s="221">
        <v>2.8618999999999999</v>
      </c>
      <c r="H1385" s="221">
        <v>0.30080000000000001</v>
      </c>
      <c r="I1385" s="221">
        <v>-1.0444</v>
      </c>
      <c r="J1385" s="221">
        <v>-1.5386</v>
      </c>
      <c r="K1385" s="290">
        <v>27500000000</v>
      </c>
      <c r="L1385" s="221" t="s">
        <v>621</v>
      </c>
      <c r="M1385" s="221">
        <v>11.0861</v>
      </c>
      <c r="N1385" s="221">
        <v>40.334000000000003</v>
      </c>
      <c r="O1385" s="221" t="s">
        <v>624</v>
      </c>
      <c r="P1385" s="221" t="s">
        <v>634</v>
      </c>
      <c r="Q1385" s="221" t="s">
        <v>634</v>
      </c>
      <c r="R1385" s="221" t="s">
        <v>1662</v>
      </c>
      <c r="S1385" s="221" t="s">
        <v>1671</v>
      </c>
      <c r="T1385" s="221">
        <v>0.80169999999999997</v>
      </c>
      <c r="U1385" s="221">
        <v>6974909</v>
      </c>
      <c r="V1385" s="290">
        <v>1520000000000</v>
      </c>
      <c r="W1385" s="221">
        <v>0</v>
      </c>
      <c r="X1385" s="221">
        <v>-0.17560000000000001</v>
      </c>
      <c r="Y1385" s="221" t="s">
        <v>625</v>
      </c>
      <c r="Z1385" s="221" t="s">
        <v>625</v>
      </c>
    </row>
    <row r="1386" spans="1:26" x14ac:dyDescent="0.25">
      <c r="A1386" s="221" t="s">
        <v>1529</v>
      </c>
      <c r="B1386" s="221" t="s">
        <v>946</v>
      </c>
      <c r="C1386" s="221">
        <v>1011.366</v>
      </c>
      <c r="D1386" s="221">
        <v>0</v>
      </c>
      <c r="E1386" s="221" t="s">
        <v>620</v>
      </c>
      <c r="F1386" s="221">
        <v>-1.59</v>
      </c>
      <c r="G1386" s="221">
        <v>0</v>
      </c>
      <c r="H1386" s="221">
        <v>0</v>
      </c>
      <c r="I1386" s="221">
        <v>0</v>
      </c>
      <c r="J1386" s="221">
        <v>0.69</v>
      </c>
      <c r="K1386" s="290">
        <v>91700000000</v>
      </c>
      <c r="L1386" s="221" t="s">
        <v>621</v>
      </c>
      <c r="M1386" s="221">
        <v>0</v>
      </c>
      <c r="N1386" s="221">
        <v>0</v>
      </c>
      <c r="O1386" s="221" t="s">
        <v>624</v>
      </c>
      <c r="P1386" s="221" t="s">
        <v>626</v>
      </c>
      <c r="Q1386" s="221" t="s">
        <v>626</v>
      </c>
      <c r="R1386" s="221" t="s">
        <v>1669</v>
      </c>
      <c r="S1386" s="221" t="s">
        <v>1671</v>
      </c>
      <c r="T1386" s="221">
        <v>0</v>
      </c>
      <c r="U1386" s="221">
        <v>89218543</v>
      </c>
      <c r="V1386" s="290">
        <v>1520000000000</v>
      </c>
      <c r="W1386" s="221">
        <v>0</v>
      </c>
      <c r="X1386" s="221">
        <v>0</v>
      </c>
      <c r="Y1386" s="221" t="s">
        <v>626</v>
      </c>
      <c r="Z1386" s="221" t="s">
        <v>626</v>
      </c>
    </row>
    <row r="1387" spans="1:26" x14ac:dyDescent="0.25">
      <c r="A1387" s="221" t="s">
        <v>2029</v>
      </c>
      <c r="B1387" s="221" t="s">
        <v>946</v>
      </c>
      <c r="C1387" s="221">
        <v>1085.1010000000001</v>
      </c>
      <c r="D1387" s="221">
        <v>0</v>
      </c>
      <c r="E1387" s="221" t="s">
        <v>620</v>
      </c>
      <c r="F1387" s="221">
        <v>1.48</v>
      </c>
      <c r="G1387" s="221">
        <v>0</v>
      </c>
      <c r="H1387" s="221">
        <v>0</v>
      </c>
      <c r="I1387" s="221">
        <v>0</v>
      </c>
      <c r="J1387" s="221">
        <v>6.48</v>
      </c>
      <c r="K1387" s="290">
        <v>95200000000</v>
      </c>
      <c r="L1387" s="221" t="s">
        <v>621</v>
      </c>
      <c r="M1387" s="221">
        <v>0</v>
      </c>
      <c r="N1387" s="221">
        <v>0</v>
      </c>
      <c r="O1387" s="221" t="s">
        <v>624</v>
      </c>
      <c r="P1387" s="221" t="s">
        <v>626</v>
      </c>
      <c r="Q1387" s="221" t="s">
        <v>626</v>
      </c>
      <c r="R1387" s="221" t="s">
        <v>1669</v>
      </c>
      <c r="S1387" s="221" t="s">
        <v>1671</v>
      </c>
      <c r="T1387" s="221">
        <v>0</v>
      </c>
      <c r="U1387" s="221">
        <v>89020000</v>
      </c>
      <c r="V1387" s="290">
        <v>1520000000000</v>
      </c>
      <c r="W1387" s="221">
        <v>0</v>
      </c>
      <c r="X1387" s="221">
        <v>0</v>
      </c>
      <c r="Y1387" s="221" t="s">
        <v>626</v>
      </c>
      <c r="Z1387" s="221" t="s">
        <v>626</v>
      </c>
    </row>
    <row r="1388" spans="1:26" x14ac:dyDescent="0.25">
      <c r="A1388" s="221" t="s">
        <v>1941</v>
      </c>
      <c r="B1388" s="221" t="s">
        <v>946</v>
      </c>
      <c r="C1388" s="221">
        <v>1092.3630000000001</v>
      </c>
      <c r="D1388" s="221">
        <v>0</v>
      </c>
      <c r="E1388" s="221" t="s">
        <v>620</v>
      </c>
      <c r="F1388" s="221">
        <v>1.7</v>
      </c>
      <c r="G1388" s="221">
        <v>0</v>
      </c>
      <c r="H1388" s="221">
        <v>0</v>
      </c>
      <c r="I1388" s="221">
        <v>0</v>
      </c>
      <c r="J1388" s="221">
        <v>7.71</v>
      </c>
      <c r="K1388" s="290">
        <v>109000000000</v>
      </c>
      <c r="L1388" s="221" t="s">
        <v>621</v>
      </c>
      <c r="M1388" s="221">
        <v>0</v>
      </c>
      <c r="N1388" s="221">
        <v>0</v>
      </c>
      <c r="O1388" s="221" t="s">
        <v>624</v>
      </c>
      <c r="P1388" s="221" t="s">
        <v>626</v>
      </c>
      <c r="Q1388" s="221" t="s">
        <v>626</v>
      </c>
      <c r="R1388" s="221" t="s">
        <v>1669</v>
      </c>
      <c r="S1388" s="221" t="s">
        <v>1671</v>
      </c>
      <c r="T1388" s="221">
        <v>0</v>
      </c>
      <c r="U1388" s="290">
        <v>102000000</v>
      </c>
      <c r="V1388" s="290">
        <v>1520000000000</v>
      </c>
      <c r="W1388" s="221">
        <v>0</v>
      </c>
      <c r="X1388" s="221">
        <v>0</v>
      </c>
      <c r="Y1388" s="221" t="s">
        <v>626</v>
      </c>
      <c r="Z1388" s="221" t="s">
        <v>626</v>
      </c>
    </row>
    <row r="1389" spans="1:26" x14ac:dyDescent="0.25">
      <c r="A1389" s="221" t="s">
        <v>2171</v>
      </c>
      <c r="B1389" s="221" t="s">
        <v>946</v>
      </c>
      <c r="C1389" s="221">
        <v>1055.79</v>
      </c>
      <c r="D1389" s="221">
        <v>0</v>
      </c>
      <c r="E1389" s="221" t="s">
        <v>620</v>
      </c>
      <c r="F1389" s="221">
        <v>-0.05</v>
      </c>
      <c r="G1389" s="221">
        <v>0</v>
      </c>
      <c r="H1389" s="221">
        <v>0</v>
      </c>
      <c r="I1389" s="221">
        <v>0</v>
      </c>
      <c r="J1389" s="221">
        <v>0</v>
      </c>
      <c r="K1389" s="290">
        <v>48300000000</v>
      </c>
      <c r="L1389" s="221" t="s">
        <v>621</v>
      </c>
      <c r="M1389" s="221">
        <v>0</v>
      </c>
      <c r="N1389" s="221">
        <v>0</v>
      </c>
      <c r="O1389" s="221" t="s">
        <v>624</v>
      </c>
      <c r="P1389" s="221" t="s">
        <v>626</v>
      </c>
      <c r="Q1389" s="221" t="s">
        <v>626</v>
      </c>
      <c r="R1389" s="221" t="s">
        <v>1669</v>
      </c>
      <c r="S1389" s="221" t="s">
        <v>1663</v>
      </c>
      <c r="T1389" s="221">
        <v>0</v>
      </c>
      <c r="U1389" s="221">
        <v>45700000</v>
      </c>
      <c r="V1389" s="290">
        <v>1520000000000</v>
      </c>
      <c r="W1389" s="221">
        <v>0</v>
      </c>
      <c r="X1389" s="221">
        <v>0</v>
      </c>
      <c r="Y1389" s="221" t="s">
        <v>626</v>
      </c>
      <c r="Z1389" s="221" t="s">
        <v>626</v>
      </c>
    </row>
    <row r="1390" spans="1:26" x14ac:dyDescent="0.25">
      <c r="A1390" s="221" t="s">
        <v>1326</v>
      </c>
      <c r="B1390" s="221" t="s">
        <v>946</v>
      </c>
      <c r="C1390" s="221">
        <v>1121.277</v>
      </c>
      <c r="D1390" s="221">
        <v>-2.2370999999999999</v>
      </c>
      <c r="E1390" s="221" t="s">
        <v>620</v>
      </c>
      <c r="F1390" s="221">
        <v>2.5931999999999999</v>
      </c>
      <c r="G1390" s="221">
        <v>15.8096</v>
      </c>
      <c r="H1390" s="221">
        <v>-6.6536</v>
      </c>
      <c r="I1390" s="221">
        <v>-24.654499999999999</v>
      </c>
      <c r="J1390" s="221">
        <v>-30.355899999999998</v>
      </c>
      <c r="K1390" s="290">
        <v>158000000000</v>
      </c>
      <c r="L1390" s="221" t="s">
        <v>621</v>
      </c>
      <c r="M1390" s="221">
        <v>-1.8548</v>
      </c>
      <c r="N1390" s="221">
        <v>0</v>
      </c>
      <c r="O1390" s="221" t="s">
        <v>624</v>
      </c>
      <c r="P1390" s="221" t="s">
        <v>622</v>
      </c>
      <c r="Q1390" s="221" t="s">
        <v>622</v>
      </c>
      <c r="R1390" s="221" t="s">
        <v>1667</v>
      </c>
      <c r="S1390" s="221" t="s">
        <v>1671</v>
      </c>
      <c r="T1390" s="221">
        <v>2.5931999999999999</v>
      </c>
      <c r="U1390" s="290">
        <v>145000000</v>
      </c>
      <c r="V1390" s="290">
        <v>1520000000000</v>
      </c>
      <c r="W1390" s="221">
        <v>0</v>
      </c>
      <c r="X1390" s="221">
        <v>-1.4106000000000001</v>
      </c>
      <c r="Y1390" s="221" t="s">
        <v>637</v>
      </c>
      <c r="Z1390" s="221" t="s">
        <v>626</v>
      </c>
    </row>
    <row r="1391" spans="1:26" x14ac:dyDescent="0.25">
      <c r="A1391" s="221" t="s">
        <v>1234</v>
      </c>
      <c r="B1391" s="221" t="s">
        <v>946</v>
      </c>
      <c r="C1391" s="221">
        <v>287.12860000000001</v>
      </c>
      <c r="D1391" s="221">
        <v>-0.93189999999999995</v>
      </c>
      <c r="E1391" s="221" t="s">
        <v>620</v>
      </c>
      <c r="F1391" s="221">
        <v>-2.0400000000000001E-2</v>
      </c>
      <c r="G1391" s="221">
        <v>7.1471</v>
      </c>
      <c r="H1391" s="221">
        <v>9.2568000000000001</v>
      </c>
      <c r="I1391" s="221">
        <v>-1.4957</v>
      </c>
      <c r="J1391" s="221">
        <v>-20.404800000000002</v>
      </c>
      <c r="K1391" s="290">
        <v>284000000000</v>
      </c>
      <c r="L1391" s="221" t="s">
        <v>621</v>
      </c>
      <c r="M1391" s="221">
        <v>-68.016499999999994</v>
      </c>
      <c r="N1391" s="221">
        <v>0</v>
      </c>
      <c r="O1391" s="221" t="s">
        <v>618</v>
      </c>
      <c r="P1391" s="221" t="s">
        <v>653</v>
      </c>
      <c r="Q1391" s="221" t="s">
        <v>630</v>
      </c>
      <c r="R1391" s="221" t="s">
        <v>1667</v>
      </c>
      <c r="S1391" s="221" t="s">
        <v>1671</v>
      </c>
      <c r="T1391" s="221">
        <v>-2.0400000000000001E-2</v>
      </c>
      <c r="U1391" s="290">
        <v>988000000</v>
      </c>
      <c r="V1391" s="290">
        <v>1520000000000</v>
      </c>
      <c r="W1391" s="221">
        <v>0</v>
      </c>
      <c r="X1391" s="221">
        <v>0.1842</v>
      </c>
      <c r="Y1391" s="221" t="s">
        <v>623</v>
      </c>
      <c r="Z1391" s="221" t="s">
        <v>626</v>
      </c>
    </row>
    <row r="1392" spans="1:26" x14ac:dyDescent="0.25">
      <c r="A1392" s="221" t="s">
        <v>1060</v>
      </c>
      <c r="B1392" s="221" t="s">
        <v>946</v>
      </c>
      <c r="C1392" s="221">
        <v>1182.7840000000001</v>
      </c>
      <c r="D1392" s="221">
        <v>-1.0491999999999999</v>
      </c>
      <c r="E1392" s="221" t="s">
        <v>620</v>
      </c>
      <c r="F1392" s="221">
        <v>2.7035999999999998</v>
      </c>
      <c r="G1392" s="221">
        <v>13.922000000000001</v>
      </c>
      <c r="H1392" s="221">
        <v>7.0599999999999996E-2</v>
      </c>
      <c r="I1392" s="221">
        <v>-9.9740000000000002</v>
      </c>
      <c r="J1392" s="221">
        <v>-8.3407999999999998</v>
      </c>
      <c r="K1392" s="290">
        <v>76500000000</v>
      </c>
      <c r="L1392" s="221" t="s">
        <v>621</v>
      </c>
      <c r="M1392" s="221">
        <v>-4.0838000000000001</v>
      </c>
      <c r="N1392" s="221">
        <v>0</v>
      </c>
      <c r="O1392" s="221" t="s">
        <v>624</v>
      </c>
      <c r="P1392" s="221" t="s">
        <v>635</v>
      </c>
      <c r="Q1392" s="221" t="s">
        <v>635</v>
      </c>
      <c r="R1392" s="221" t="s">
        <v>1665</v>
      </c>
      <c r="S1392" s="221" t="s">
        <v>1671</v>
      </c>
      <c r="T1392" s="221">
        <v>2.7035999999999998</v>
      </c>
      <c r="U1392" s="221">
        <v>66418003</v>
      </c>
      <c r="V1392" s="290">
        <v>1520000000000</v>
      </c>
      <c r="W1392" s="221">
        <v>0</v>
      </c>
      <c r="X1392" s="221">
        <v>-0.26</v>
      </c>
      <c r="Y1392" s="221" t="s">
        <v>630</v>
      </c>
      <c r="Z1392" s="221" t="s">
        <v>626</v>
      </c>
    </row>
    <row r="1393" spans="1:26" x14ac:dyDescent="0.25">
      <c r="A1393" s="221" t="s">
        <v>2004</v>
      </c>
      <c r="B1393" s="221" t="s">
        <v>222</v>
      </c>
      <c r="C1393" s="221">
        <v>1050.607</v>
      </c>
      <c r="D1393" s="221">
        <v>0</v>
      </c>
      <c r="E1393" s="221" t="s">
        <v>620</v>
      </c>
      <c r="F1393" s="221">
        <v>-1.57</v>
      </c>
      <c r="G1393" s="221">
        <v>0</v>
      </c>
      <c r="H1393" s="221">
        <v>0</v>
      </c>
      <c r="I1393" s="221">
        <v>0</v>
      </c>
      <c r="J1393" s="221">
        <v>5</v>
      </c>
      <c r="K1393" s="290">
        <v>320000000000</v>
      </c>
      <c r="L1393" s="221" t="s">
        <v>621</v>
      </c>
      <c r="M1393" s="221">
        <v>0</v>
      </c>
      <c r="N1393" s="221">
        <v>0</v>
      </c>
      <c r="O1393" s="221" t="s">
        <v>624</v>
      </c>
      <c r="P1393" s="221" t="s">
        <v>626</v>
      </c>
      <c r="Q1393" s="221" t="s">
        <v>626</v>
      </c>
      <c r="R1393" s="221" t="s">
        <v>1669</v>
      </c>
      <c r="S1393" s="221" t="s">
        <v>1975</v>
      </c>
      <c r="T1393" s="221">
        <v>0</v>
      </c>
      <c r="U1393" s="290">
        <v>300000000</v>
      </c>
      <c r="V1393" s="290">
        <v>11000000000000</v>
      </c>
      <c r="W1393" s="221">
        <v>8045169</v>
      </c>
      <c r="X1393" s="221">
        <v>0</v>
      </c>
      <c r="Y1393" s="221" t="s">
        <v>626</v>
      </c>
      <c r="Z1393" s="221" t="s">
        <v>626</v>
      </c>
    </row>
    <row r="1394" spans="1:26" x14ac:dyDescent="0.25">
      <c r="A1394" s="221" t="s">
        <v>1128</v>
      </c>
      <c r="B1394" s="221" t="s">
        <v>650</v>
      </c>
      <c r="C1394" s="221">
        <v>1053.3520000000001</v>
      </c>
      <c r="D1394" s="221">
        <v>0</v>
      </c>
      <c r="E1394" s="221" t="s">
        <v>620</v>
      </c>
      <c r="F1394" s="221">
        <v>1.33</v>
      </c>
      <c r="G1394" s="221">
        <v>0</v>
      </c>
      <c r="H1394" s="221">
        <v>0</v>
      </c>
      <c r="I1394" s="221">
        <v>0</v>
      </c>
      <c r="J1394" s="221">
        <v>6.12</v>
      </c>
      <c r="K1394" s="290">
        <v>65500000000</v>
      </c>
      <c r="L1394" s="221" t="s">
        <v>621</v>
      </c>
      <c r="M1394" s="221">
        <v>0</v>
      </c>
      <c r="N1394" s="221">
        <v>0</v>
      </c>
      <c r="O1394" s="221" t="s">
        <v>624</v>
      </c>
      <c r="P1394" s="221" t="s">
        <v>626</v>
      </c>
      <c r="Q1394" s="221" t="s">
        <v>626</v>
      </c>
      <c r="R1394" s="221" t="s">
        <v>1669</v>
      </c>
      <c r="S1394" s="221" t="s">
        <v>1675</v>
      </c>
      <c r="T1394" s="221">
        <v>0</v>
      </c>
      <c r="U1394" s="221">
        <v>63050753</v>
      </c>
      <c r="V1394" s="290">
        <v>22200000000000</v>
      </c>
      <c r="W1394" s="221">
        <v>0</v>
      </c>
      <c r="X1394" s="221">
        <v>0</v>
      </c>
      <c r="Y1394" s="221" t="s">
        <v>626</v>
      </c>
      <c r="Z1394" s="221" t="s">
        <v>626</v>
      </c>
    </row>
    <row r="1395" spans="1:26" x14ac:dyDescent="0.25">
      <c r="A1395" s="221" t="s">
        <v>1210</v>
      </c>
      <c r="B1395" s="221" t="s">
        <v>650</v>
      </c>
      <c r="C1395" s="221">
        <v>1020.167</v>
      </c>
      <c r="D1395" s="221">
        <v>0</v>
      </c>
      <c r="E1395" s="221" t="s">
        <v>620</v>
      </c>
      <c r="F1395" s="221">
        <v>-2.5299999999999998</v>
      </c>
      <c r="G1395" s="221">
        <v>0</v>
      </c>
      <c r="H1395" s="221">
        <v>0</v>
      </c>
      <c r="I1395" s="221">
        <v>0</v>
      </c>
      <c r="J1395" s="221">
        <v>2.21</v>
      </c>
      <c r="K1395" s="290">
        <v>209000000000</v>
      </c>
      <c r="L1395" s="221" t="s">
        <v>621</v>
      </c>
      <c r="M1395" s="221">
        <v>0</v>
      </c>
      <c r="N1395" s="221">
        <v>0</v>
      </c>
      <c r="O1395" s="221" t="s">
        <v>618</v>
      </c>
      <c r="P1395" s="221" t="s">
        <v>626</v>
      </c>
      <c r="Q1395" s="221" t="s">
        <v>626</v>
      </c>
      <c r="R1395" s="221" t="s">
        <v>1669</v>
      </c>
      <c r="S1395" s="221" t="s">
        <v>1675</v>
      </c>
      <c r="T1395" s="221">
        <v>0</v>
      </c>
      <c r="U1395" s="290">
        <v>200000000</v>
      </c>
      <c r="V1395" s="290">
        <v>22200000000000</v>
      </c>
      <c r="W1395" s="221">
        <v>0</v>
      </c>
      <c r="X1395" s="221">
        <v>0</v>
      </c>
      <c r="Y1395" s="221" t="s">
        <v>626</v>
      </c>
      <c r="Z1395" s="221" t="s">
        <v>626</v>
      </c>
    </row>
    <row r="1396" spans="1:26" x14ac:dyDescent="0.25">
      <c r="A1396" s="221" t="s">
        <v>1327</v>
      </c>
      <c r="B1396" s="221" t="s">
        <v>223</v>
      </c>
      <c r="C1396" s="221">
        <v>1036.1569999999999</v>
      </c>
      <c r="D1396" s="221">
        <v>0</v>
      </c>
      <c r="E1396" s="221" t="s">
        <v>620</v>
      </c>
      <c r="F1396" s="221">
        <v>-1.76</v>
      </c>
      <c r="G1396" s="221">
        <v>0</v>
      </c>
      <c r="H1396" s="221">
        <v>0</v>
      </c>
      <c r="I1396" s="221">
        <v>0</v>
      </c>
      <c r="J1396" s="221">
        <v>2.86</v>
      </c>
      <c r="K1396" s="290">
        <v>53500000000</v>
      </c>
      <c r="L1396" s="221" t="s">
        <v>621</v>
      </c>
      <c r="M1396" s="221">
        <v>0</v>
      </c>
      <c r="N1396" s="221">
        <v>0</v>
      </c>
      <c r="O1396" s="221" t="s">
        <v>624</v>
      </c>
      <c r="P1396" s="221" t="s">
        <v>626</v>
      </c>
      <c r="Q1396" s="221" t="s">
        <v>626</v>
      </c>
      <c r="R1396" s="221" t="s">
        <v>1669</v>
      </c>
      <c r="S1396" s="221" t="s">
        <v>1675</v>
      </c>
      <c r="T1396" s="221">
        <v>0</v>
      </c>
      <c r="U1396" s="221">
        <v>50757742</v>
      </c>
      <c r="V1396" s="290">
        <v>14500000000000</v>
      </c>
      <c r="W1396" s="290">
        <v>480000000</v>
      </c>
      <c r="X1396" s="221">
        <v>0</v>
      </c>
      <c r="Y1396" s="221" t="s">
        <v>626</v>
      </c>
      <c r="Z1396" s="221" t="s">
        <v>626</v>
      </c>
    </row>
    <row r="1397" spans="1:26" x14ac:dyDescent="0.25">
      <c r="A1397" s="221" t="s">
        <v>1328</v>
      </c>
      <c r="B1397" s="221" t="s">
        <v>223</v>
      </c>
      <c r="C1397" s="221">
        <v>1026.7090000000001</v>
      </c>
      <c r="D1397" s="221">
        <v>0</v>
      </c>
      <c r="E1397" s="221" t="s">
        <v>620</v>
      </c>
      <c r="F1397" s="221">
        <v>-0.44</v>
      </c>
      <c r="G1397" s="221">
        <v>0</v>
      </c>
      <c r="H1397" s="221">
        <v>0</v>
      </c>
      <c r="I1397" s="221">
        <v>0</v>
      </c>
      <c r="J1397" s="221">
        <v>2.66</v>
      </c>
      <c r="K1397" s="290">
        <v>166000000000</v>
      </c>
      <c r="L1397" s="221" t="s">
        <v>621</v>
      </c>
      <c r="M1397" s="221">
        <v>0</v>
      </c>
      <c r="N1397" s="221">
        <v>0</v>
      </c>
      <c r="O1397" s="221" t="s">
        <v>624</v>
      </c>
      <c r="P1397" s="221" t="s">
        <v>626</v>
      </c>
      <c r="Q1397" s="221" t="s">
        <v>626</v>
      </c>
      <c r="R1397" s="221" t="s">
        <v>1669</v>
      </c>
      <c r="S1397" s="221" t="s">
        <v>1675</v>
      </c>
      <c r="T1397" s="221">
        <v>0</v>
      </c>
      <c r="U1397" s="290">
        <v>161000000</v>
      </c>
      <c r="V1397" s="290">
        <v>14500000000000</v>
      </c>
      <c r="W1397" s="290">
        <v>480000000</v>
      </c>
      <c r="X1397" s="221">
        <v>0</v>
      </c>
      <c r="Y1397" s="221" t="s">
        <v>626</v>
      </c>
      <c r="Z1397" s="221" t="s">
        <v>626</v>
      </c>
    </row>
    <row r="1398" spans="1:26" x14ac:dyDescent="0.25">
      <c r="A1398" s="221" t="s">
        <v>1258</v>
      </c>
      <c r="B1398" s="221" t="s">
        <v>1170</v>
      </c>
      <c r="C1398" s="221">
        <v>1071.325</v>
      </c>
      <c r="D1398" s="221">
        <v>5.3100000000000001E-2</v>
      </c>
      <c r="E1398" s="221" t="s">
        <v>620</v>
      </c>
      <c r="F1398" s="221">
        <v>0.83360000000000001</v>
      </c>
      <c r="G1398" s="221">
        <v>2.6107</v>
      </c>
      <c r="H1398" s="221">
        <v>5.3914999999999997</v>
      </c>
      <c r="I1398" s="221">
        <v>4.4244000000000003</v>
      </c>
      <c r="J1398" s="221">
        <v>5.3949999999999996</v>
      </c>
      <c r="K1398" s="290">
        <v>653000000000</v>
      </c>
      <c r="L1398" s="221" t="s">
        <v>621</v>
      </c>
      <c r="M1398" s="221">
        <v>7.1323999999999996</v>
      </c>
      <c r="N1398" s="221">
        <v>0</v>
      </c>
      <c r="O1398" s="221" t="s">
        <v>624</v>
      </c>
      <c r="P1398" s="221" t="s">
        <v>626</v>
      </c>
      <c r="Q1398" s="221" t="s">
        <v>626</v>
      </c>
      <c r="R1398" s="221" t="s">
        <v>1677</v>
      </c>
      <c r="S1398" s="221" t="s">
        <v>1671</v>
      </c>
      <c r="T1398" s="221">
        <v>0.83360000000000001</v>
      </c>
      <c r="U1398" s="290">
        <v>615000000</v>
      </c>
      <c r="V1398" s="290">
        <v>2740000000000</v>
      </c>
      <c r="W1398" s="290">
        <v>232000000</v>
      </c>
      <c r="X1398" s="221">
        <v>0.16589999999999999</v>
      </c>
      <c r="Y1398" s="221" t="s">
        <v>626</v>
      </c>
      <c r="Z1398" s="221" t="s">
        <v>626</v>
      </c>
    </row>
    <row r="1399" spans="1:26" x14ac:dyDescent="0.25">
      <c r="A1399" s="221" t="s">
        <v>1259</v>
      </c>
      <c r="B1399" s="221" t="s">
        <v>1170</v>
      </c>
      <c r="C1399" s="221">
        <v>1019.253</v>
      </c>
      <c r="D1399" s="221">
        <v>5.6300000000000003E-2</v>
      </c>
      <c r="E1399" s="221" t="s">
        <v>620</v>
      </c>
      <c r="F1399" s="221">
        <v>0.89470000000000005</v>
      </c>
      <c r="G1399" s="221">
        <v>6.0499999999999998E-2</v>
      </c>
      <c r="H1399" s="221">
        <v>0.1273</v>
      </c>
      <c r="I1399" s="221">
        <v>-0.79049999999999998</v>
      </c>
      <c r="J1399" s="221">
        <v>0.13600000000000001</v>
      </c>
      <c r="K1399" s="290">
        <v>282000000000</v>
      </c>
      <c r="L1399" s="221" t="s">
        <v>621</v>
      </c>
      <c r="M1399" s="221">
        <v>1.9253</v>
      </c>
      <c r="N1399" s="221">
        <v>0</v>
      </c>
      <c r="O1399" s="221" t="s">
        <v>624</v>
      </c>
      <c r="P1399" s="221" t="s">
        <v>626</v>
      </c>
      <c r="Q1399" s="221" t="s">
        <v>626</v>
      </c>
      <c r="R1399" s="221" t="s">
        <v>1677</v>
      </c>
      <c r="S1399" s="221" t="s">
        <v>1671</v>
      </c>
      <c r="T1399" s="221">
        <v>0.89470000000000005</v>
      </c>
      <c r="U1399" s="290">
        <v>280000000</v>
      </c>
      <c r="V1399" s="290">
        <v>2740000000000</v>
      </c>
      <c r="W1399" s="290">
        <v>232000000</v>
      </c>
      <c r="X1399" s="221">
        <v>0.1757</v>
      </c>
      <c r="Y1399" s="221" t="s">
        <v>626</v>
      </c>
      <c r="Z1399" s="221" t="s">
        <v>626</v>
      </c>
    </row>
    <row r="1400" spans="1:26" x14ac:dyDescent="0.25">
      <c r="A1400" s="221" t="s">
        <v>1171</v>
      </c>
      <c r="B1400" s="221" t="s">
        <v>1170</v>
      </c>
      <c r="C1400" s="221">
        <v>1061.528</v>
      </c>
      <c r="D1400" s="221">
        <v>-9.7999999999999997E-3</v>
      </c>
      <c r="E1400" s="221" t="s">
        <v>620</v>
      </c>
      <c r="F1400" s="221">
        <v>0.63729999999999998</v>
      </c>
      <c r="G1400" s="221">
        <v>2.5425</v>
      </c>
      <c r="H1400" s="221">
        <v>5.5279999999999996</v>
      </c>
      <c r="I1400" s="221">
        <v>4.4709000000000003</v>
      </c>
      <c r="J1400" s="221">
        <v>5.5075000000000003</v>
      </c>
      <c r="K1400" s="290">
        <v>263000000000</v>
      </c>
      <c r="L1400" s="221" t="s">
        <v>621</v>
      </c>
      <c r="M1400" s="221">
        <v>6.1528</v>
      </c>
      <c r="N1400" s="221">
        <v>0</v>
      </c>
      <c r="O1400" s="221" t="s">
        <v>624</v>
      </c>
      <c r="P1400" s="221" t="s">
        <v>626</v>
      </c>
      <c r="Q1400" s="221" t="s">
        <v>626</v>
      </c>
      <c r="R1400" s="221" t="s">
        <v>1677</v>
      </c>
      <c r="S1400" s="221" t="s">
        <v>1671</v>
      </c>
      <c r="T1400" s="221">
        <v>0.63729999999999998</v>
      </c>
      <c r="U1400" s="290">
        <v>250000000</v>
      </c>
      <c r="V1400" s="290">
        <v>2740000000000</v>
      </c>
      <c r="W1400" s="290">
        <v>232000000</v>
      </c>
      <c r="X1400" s="221">
        <v>-2.3E-2</v>
      </c>
      <c r="Y1400" s="221" t="s">
        <v>626</v>
      </c>
      <c r="Z1400" s="221" t="s">
        <v>626</v>
      </c>
    </row>
    <row r="1401" spans="1:26" x14ac:dyDescent="0.25">
      <c r="A1401" s="221" t="s">
        <v>1172</v>
      </c>
      <c r="B1401" s="221" t="s">
        <v>1170</v>
      </c>
      <c r="C1401" s="221">
        <v>1061.703</v>
      </c>
      <c r="D1401" s="221">
        <v>-9.9000000000000008E-3</v>
      </c>
      <c r="E1401" s="221" t="s">
        <v>620</v>
      </c>
      <c r="F1401" s="221">
        <v>0.63719999999999999</v>
      </c>
      <c r="G1401" s="221">
        <v>2.5424000000000002</v>
      </c>
      <c r="H1401" s="221">
        <v>5.5266999999999999</v>
      </c>
      <c r="I1401" s="221">
        <v>4.4691999999999998</v>
      </c>
      <c r="J1401" s="221">
        <v>5.5065</v>
      </c>
      <c r="K1401" s="290">
        <v>237000000000</v>
      </c>
      <c r="L1401" s="221" t="s">
        <v>621</v>
      </c>
      <c r="M1401" s="221">
        <v>6.1703000000000001</v>
      </c>
      <c r="N1401" s="221">
        <v>0</v>
      </c>
      <c r="O1401" s="221" t="s">
        <v>624</v>
      </c>
      <c r="P1401" s="221" t="s">
        <v>626</v>
      </c>
      <c r="Q1401" s="221" t="s">
        <v>626</v>
      </c>
      <c r="R1401" s="221" t="s">
        <v>1677</v>
      </c>
      <c r="S1401" s="221" t="s">
        <v>1671</v>
      </c>
      <c r="T1401" s="221">
        <v>0.63719999999999999</v>
      </c>
      <c r="U1401" s="290">
        <v>224000000</v>
      </c>
      <c r="V1401" s="290">
        <v>2740000000000</v>
      </c>
      <c r="W1401" s="290">
        <v>232000000</v>
      </c>
      <c r="X1401" s="221">
        <v>-2.3E-2</v>
      </c>
      <c r="Y1401" s="221" t="s">
        <v>626</v>
      </c>
      <c r="Z1401" s="221" t="s">
        <v>626</v>
      </c>
    </row>
    <row r="1402" spans="1:26" x14ac:dyDescent="0.25">
      <c r="A1402" s="221" t="s">
        <v>952</v>
      </c>
      <c r="B1402" s="221" t="s">
        <v>226</v>
      </c>
      <c r="C1402" s="221">
        <v>1062.9590000000001</v>
      </c>
      <c r="D1402" s="221">
        <v>5.3400000000000003E-2</v>
      </c>
      <c r="E1402" s="221" t="s">
        <v>620</v>
      </c>
      <c r="F1402" s="221">
        <v>0.82089999999999996</v>
      </c>
      <c r="G1402" s="221">
        <v>0.13719999999999999</v>
      </c>
      <c r="H1402" s="221">
        <v>0.27610000000000001</v>
      </c>
      <c r="I1402" s="221">
        <v>1.8875</v>
      </c>
      <c r="J1402" s="221">
        <v>-0.45939999999999998</v>
      </c>
      <c r="K1402" s="290">
        <v>163000000000</v>
      </c>
      <c r="L1402" s="221" t="s">
        <v>621</v>
      </c>
      <c r="M1402" s="221">
        <v>-100</v>
      </c>
      <c r="N1402" s="221">
        <v>-100</v>
      </c>
      <c r="O1402" s="221" t="s">
        <v>624</v>
      </c>
      <c r="P1402" s="221" t="s">
        <v>626</v>
      </c>
      <c r="Q1402" s="221" t="s">
        <v>626</v>
      </c>
      <c r="R1402" s="221" t="s">
        <v>1677</v>
      </c>
      <c r="S1402" s="221" t="s">
        <v>1671</v>
      </c>
      <c r="T1402" s="221">
        <v>0.82089999999999996</v>
      </c>
      <c r="U1402" s="290">
        <v>155000000</v>
      </c>
      <c r="V1402" s="290">
        <v>24900000000000</v>
      </c>
      <c r="W1402" s="221">
        <v>42026544</v>
      </c>
      <c r="X1402" s="221">
        <v>0.16239999999999999</v>
      </c>
      <c r="Y1402" s="221" t="s">
        <v>626</v>
      </c>
      <c r="Z1402" s="221" t="s">
        <v>626</v>
      </c>
    </row>
    <row r="1403" spans="1:26" x14ac:dyDescent="0.25">
      <c r="A1403" s="221" t="s">
        <v>1874</v>
      </c>
      <c r="B1403" s="221" t="s">
        <v>897</v>
      </c>
      <c r="C1403" s="221">
        <v>1019.25</v>
      </c>
      <c r="D1403" s="221">
        <v>5.5899999999999998E-2</v>
      </c>
      <c r="E1403" s="221" t="s">
        <v>620</v>
      </c>
      <c r="F1403" s="221">
        <v>0.85519999999999996</v>
      </c>
      <c r="G1403" s="221">
        <v>9.7199999999999995E-2</v>
      </c>
      <c r="H1403" s="221">
        <v>0.1973</v>
      </c>
      <c r="I1403" s="221">
        <v>-0.63490000000000002</v>
      </c>
      <c r="J1403" s="221">
        <v>0.27200000000000002</v>
      </c>
      <c r="K1403" s="290">
        <v>379000000000</v>
      </c>
      <c r="L1403" s="221" t="s">
        <v>621</v>
      </c>
      <c r="M1403" s="221">
        <v>0.55859999999999999</v>
      </c>
      <c r="N1403" s="221">
        <v>0</v>
      </c>
      <c r="O1403" s="221" t="s">
        <v>624</v>
      </c>
      <c r="P1403" s="221" t="s">
        <v>626</v>
      </c>
      <c r="Q1403" s="221" t="s">
        <v>626</v>
      </c>
      <c r="R1403" s="221" t="s">
        <v>1677</v>
      </c>
      <c r="S1403" s="221" t="s">
        <v>1675</v>
      </c>
      <c r="T1403" s="221">
        <v>0.85519999999999996</v>
      </c>
      <c r="U1403" s="290">
        <v>375000000</v>
      </c>
      <c r="V1403" s="290">
        <v>6010000000000</v>
      </c>
      <c r="W1403" s="221">
        <v>0</v>
      </c>
      <c r="X1403" s="221">
        <v>0.31140000000000001</v>
      </c>
      <c r="Y1403" s="221" t="s">
        <v>626</v>
      </c>
      <c r="Z1403" s="221" t="s">
        <v>626</v>
      </c>
    </row>
    <row r="1404" spans="1:26" x14ac:dyDescent="0.25">
      <c r="A1404" s="221" t="s">
        <v>1173</v>
      </c>
      <c r="B1404" s="221" t="s">
        <v>221</v>
      </c>
      <c r="C1404" s="221">
        <v>1039.06</v>
      </c>
      <c r="D1404" s="221">
        <v>0</v>
      </c>
      <c r="E1404" s="221" t="s">
        <v>620</v>
      </c>
      <c r="F1404" s="221">
        <v>0.66</v>
      </c>
      <c r="G1404" s="221">
        <v>0</v>
      </c>
      <c r="H1404" s="221">
        <v>0</v>
      </c>
      <c r="I1404" s="221">
        <v>0</v>
      </c>
      <c r="J1404" s="221">
        <v>7.31</v>
      </c>
      <c r="K1404" s="290">
        <v>58800000000</v>
      </c>
      <c r="L1404" s="221" t="s">
        <v>621</v>
      </c>
      <c r="M1404" s="221">
        <v>0</v>
      </c>
      <c r="N1404" s="221">
        <v>0</v>
      </c>
      <c r="O1404" s="221" t="s">
        <v>624</v>
      </c>
      <c r="P1404" s="221" t="s">
        <v>626</v>
      </c>
      <c r="Q1404" s="221" t="s">
        <v>626</v>
      </c>
      <c r="R1404" s="221" t="s">
        <v>1669</v>
      </c>
      <c r="S1404" s="221" t="s">
        <v>2089</v>
      </c>
      <c r="T1404" s="221">
        <v>0</v>
      </c>
      <c r="U1404" s="221">
        <v>56971848</v>
      </c>
      <c r="V1404" s="290">
        <v>12100000000000</v>
      </c>
      <c r="W1404" s="221">
        <v>84424233</v>
      </c>
      <c r="X1404" s="221">
        <v>0</v>
      </c>
      <c r="Y1404" s="221" t="s">
        <v>626</v>
      </c>
      <c r="Z1404" s="221" t="s">
        <v>626</v>
      </c>
    </row>
    <row r="1405" spans="1:26" x14ac:dyDescent="0.25">
      <c r="A1405" s="221" t="s">
        <v>1174</v>
      </c>
      <c r="B1405" s="221" t="s">
        <v>219</v>
      </c>
      <c r="C1405" s="221">
        <v>985.5</v>
      </c>
      <c r="D1405" s="221">
        <v>0</v>
      </c>
      <c r="E1405" s="221" t="s">
        <v>620</v>
      </c>
      <c r="F1405" s="221">
        <v>0.28000000000000003</v>
      </c>
      <c r="G1405" s="221">
        <v>0</v>
      </c>
      <c r="H1405" s="221">
        <v>0</v>
      </c>
      <c r="I1405" s="221">
        <v>0</v>
      </c>
      <c r="J1405" s="221">
        <v>7.48</v>
      </c>
      <c r="K1405" s="290">
        <v>113000000000</v>
      </c>
      <c r="L1405" s="221" t="s">
        <v>621</v>
      </c>
      <c r="M1405" s="221">
        <v>0</v>
      </c>
      <c r="N1405" s="221">
        <v>0</v>
      </c>
      <c r="O1405" s="221" t="s">
        <v>624</v>
      </c>
      <c r="P1405" s="221" t="s">
        <v>626</v>
      </c>
      <c r="Q1405" s="221" t="s">
        <v>626</v>
      </c>
      <c r="R1405" s="221" t="s">
        <v>1669</v>
      </c>
      <c r="S1405" s="221" t="s">
        <v>2089</v>
      </c>
      <c r="T1405" s="221">
        <v>0</v>
      </c>
      <c r="U1405" s="290">
        <v>115000000</v>
      </c>
      <c r="V1405" s="290">
        <v>43300000000000</v>
      </c>
      <c r="W1405" s="221">
        <v>8380940</v>
      </c>
      <c r="X1405" s="221">
        <v>0</v>
      </c>
      <c r="Y1405" s="221" t="s">
        <v>626</v>
      </c>
      <c r="Z1405" s="221" t="s">
        <v>626</v>
      </c>
    </row>
    <row r="1406" spans="1:26" x14ac:dyDescent="0.25">
      <c r="A1406" s="221" t="s">
        <v>1175</v>
      </c>
      <c r="B1406" s="221" t="s">
        <v>219</v>
      </c>
      <c r="C1406" s="221">
        <v>1146.94</v>
      </c>
      <c r="D1406" s="221">
        <v>0</v>
      </c>
      <c r="E1406" s="221" t="s">
        <v>620</v>
      </c>
      <c r="F1406" s="221">
        <v>1.63</v>
      </c>
      <c r="G1406" s="221">
        <v>0</v>
      </c>
      <c r="H1406" s="221">
        <v>0</v>
      </c>
      <c r="I1406" s="221">
        <v>0</v>
      </c>
      <c r="J1406" s="221">
        <v>10.56</v>
      </c>
      <c r="K1406" s="290">
        <v>57200000000</v>
      </c>
      <c r="L1406" s="221" t="s">
        <v>621</v>
      </c>
      <c r="M1406" s="221">
        <v>0</v>
      </c>
      <c r="N1406" s="221">
        <v>0</v>
      </c>
      <c r="O1406" s="221" t="s">
        <v>624</v>
      </c>
      <c r="P1406" s="221" t="s">
        <v>626</v>
      </c>
      <c r="Q1406" s="221" t="s">
        <v>626</v>
      </c>
      <c r="R1406" s="221" t="s">
        <v>1669</v>
      </c>
      <c r="S1406" s="221" t="s">
        <v>2089</v>
      </c>
      <c r="T1406" s="221">
        <v>0</v>
      </c>
      <c r="U1406" s="221">
        <v>50650000</v>
      </c>
      <c r="V1406" s="290">
        <v>43300000000000</v>
      </c>
      <c r="W1406" s="221">
        <v>8380940</v>
      </c>
      <c r="X1406" s="221">
        <v>0</v>
      </c>
      <c r="Y1406" s="221" t="s">
        <v>626</v>
      </c>
      <c r="Z1406" s="221" t="s">
        <v>626</v>
      </c>
    </row>
    <row r="1407" spans="1:26" x14ac:dyDescent="0.25">
      <c r="A1407" s="221" t="s">
        <v>1329</v>
      </c>
      <c r="B1407" s="221" t="s">
        <v>650</v>
      </c>
      <c r="C1407" s="221">
        <v>1047.78</v>
      </c>
      <c r="D1407" s="221">
        <v>0</v>
      </c>
      <c r="E1407" s="221" t="s">
        <v>620</v>
      </c>
      <c r="F1407" s="221">
        <v>0.09</v>
      </c>
      <c r="G1407" s="221">
        <v>0</v>
      </c>
      <c r="H1407" s="221">
        <v>0</v>
      </c>
      <c r="I1407" s="221">
        <v>0</v>
      </c>
      <c r="J1407" s="221">
        <v>7.77</v>
      </c>
      <c r="K1407" s="290">
        <v>105000000000</v>
      </c>
      <c r="L1407" s="221" t="s">
        <v>621</v>
      </c>
      <c r="M1407" s="221">
        <v>0</v>
      </c>
      <c r="N1407" s="221">
        <v>0</v>
      </c>
      <c r="O1407" s="221" t="s">
        <v>624</v>
      </c>
      <c r="P1407" s="221" t="s">
        <v>626</v>
      </c>
      <c r="Q1407" s="221" t="s">
        <v>626</v>
      </c>
      <c r="R1407" s="221" t="s">
        <v>1669</v>
      </c>
      <c r="S1407" s="221" t="s">
        <v>1663</v>
      </c>
      <c r="T1407" s="221">
        <v>0</v>
      </c>
      <c r="U1407" s="290">
        <v>100000000</v>
      </c>
      <c r="V1407" s="290">
        <v>22200000000000</v>
      </c>
      <c r="W1407" s="221">
        <v>0</v>
      </c>
      <c r="X1407" s="221">
        <v>0</v>
      </c>
      <c r="Y1407" s="221" t="s">
        <v>626</v>
      </c>
      <c r="Z1407" s="221" t="s">
        <v>626</v>
      </c>
    </row>
    <row r="1408" spans="1:26" x14ac:dyDescent="0.25">
      <c r="A1408" s="221" t="s">
        <v>1530</v>
      </c>
      <c r="B1408" s="221" t="s">
        <v>2105</v>
      </c>
      <c r="C1408" s="221">
        <v>1020.37</v>
      </c>
      <c r="D1408" s="221">
        <v>0</v>
      </c>
      <c r="E1408" s="221" t="s">
        <v>620</v>
      </c>
      <c r="F1408" s="221">
        <v>0.64</v>
      </c>
      <c r="G1408" s="221">
        <v>0</v>
      </c>
      <c r="H1408" s="221">
        <v>0</v>
      </c>
      <c r="I1408" s="221">
        <v>0</v>
      </c>
      <c r="J1408" s="221">
        <v>7.4</v>
      </c>
      <c r="K1408" s="290">
        <v>103000000000</v>
      </c>
      <c r="L1408" s="221" t="s">
        <v>621</v>
      </c>
      <c r="M1408" s="221">
        <v>0</v>
      </c>
      <c r="N1408" s="221">
        <v>0</v>
      </c>
      <c r="O1408" s="221" t="s">
        <v>624</v>
      </c>
      <c r="P1408" s="221" t="s">
        <v>626</v>
      </c>
      <c r="Q1408" s="221" t="s">
        <v>626</v>
      </c>
      <c r="R1408" s="221" t="s">
        <v>1669</v>
      </c>
      <c r="S1408" s="221" t="s">
        <v>1663</v>
      </c>
      <c r="T1408" s="221">
        <v>0</v>
      </c>
      <c r="U1408" s="290">
        <v>102000000</v>
      </c>
      <c r="V1408" s="290">
        <v>7640000000000</v>
      </c>
      <c r="W1408" s="221">
        <v>21348754</v>
      </c>
      <c r="X1408" s="221">
        <v>0</v>
      </c>
      <c r="Y1408" s="221" t="s">
        <v>626</v>
      </c>
      <c r="Z1408" s="221" t="s">
        <v>626</v>
      </c>
    </row>
    <row r="1409" spans="1:26" x14ac:dyDescent="0.25">
      <c r="A1409" s="221" t="s">
        <v>1129</v>
      </c>
      <c r="B1409" s="221" t="s">
        <v>226</v>
      </c>
      <c r="C1409" s="221">
        <v>0.96104400000000001</v>
      </c>
      <c r="D1409" s="221">
        <v>0</v>
      </c>
      <c r="E1409" s="221" t="s">
        <v>636</v>
      </c>
      <c r="F1409" s="221">
        <v>0.28999999999999998</v>
      </c>
      <c r="G1409" s="221">
        <v>0</v>
      </c>
      <c r="H1409" s="221">
        <v>0</v>
      </c>
      <c r="I1409" s="221">
        <v>0</v>
      </c>
      <c r="J1409" s="221">
        <v>-1.27</v>
      </c>
      <c r="K1409" s="221">
        <v>3026633</v>
      </c>
      <c r="L1409" s="221" t="s">
        <v>621</v>
      </c>
      <c r="M1409" s="221">
        <v>0</v>
      </c>
      <c r="N1409" s="221">
        <v>0</v>
      </c>
      <c r="O1409" s="221" t="s">
        <v>624</v>
      </c>
      <c r="P1409" s="221" t="s">
        <v>626</v>
      </c>
      <c r="Q1409" s="221" t="s">
        <v>626</v>
      </c>
      <c r="R1409" s="221" t="s">
        <v>1669</v>
      </c>
      <c r="S1409" s="221" t="s">
        <v>1675</v>
      </c>
      <c r="T1409" s="221">
        <v>0</v>
      </c>
      <c r="U1409" s="221">
        <v>3158341</v>
      </c>
      <c r="V1409" s="290">
        <v>24900000000000</v>
      </c>
      <c r="W1409" s="221">
        <v>42026544</v>
      </c>
      <c r="X1409" s="221">
        <v>0</v>
      </c>
      <c r="Y1409" s="221" t="s">
        <v>626</v>
      </c>
      <c r="Z1409" s="221" t="s">
        <v>626</v>
      </c>
    </row>
    <row r="1410" spans="1:26" x14ac:dyDescent="0.25">
      <c r="A1410" s="221" t="s">
        <v>2005</v>
      </c>
      <c r="B1410" s="221" t="s">
        <v>226</v>
      </c>
      <c r="C1410" s="221">
        <v>1075.2570000000001</v>
      </c>
      <c r="D1410" s="221">
        <v>0</v>
      </c>
      <c r="E1410" s="221" t="s">
        <v>620</v>
      </c>
      <c r="F1410" s="221">
        <v>-0.85</v>
      </c>
      <c r="G1410" s="221">
        <v>0</v>
      </c>
      <c r="H1410" s="221">
        <v>0</v>
      </c>
      <c r="I1410" s="221">
        <v>0</v>
      </c>
      <c r="J1410" s="221">
        <v>2.83</v>
      </c>
      <c r="K1410" s="290">
        <v>54200000000</v>
      </c>
      <c r="L1410" s="221" t="s">
        <v>621</v>
      </c>
      <c r="M1410" s="221">
        <v>0</v>
      </c>
      <c r="N1410" s="221">
        <v>0</v>
      </c>
      <c r="O1410" s="221" t="s">
        <v>624</v>
      </c>
      <c r="P1410" s="221" t="s">
        <v>626</v>
      </c>
      <c r="Q1410" s="221" t="s">
        <v>626</v>
      </c>
      <c r="R1410" s="221" t="s">
        <v>1669</v>
      </c>
      <c r="S1410" s="221" t="s">
        <v>1975</v>
      </c>
      <c r="T1410" s="221">
        <v>0</v>
      </c>
      <c r="U1410" s="221">
        <v>50000000</v>
      </c>
      <c r="V1410" s="290">
        <v>24900000000000</v>
      </c>
      <c r="W1410" s="221">
        <v>42026544</v>
      </c>
      <c r="X1410" s="221">
        <v>0</v>
      </c>
      <c r="Y1410" s="221" t="s">
        <v>626</v>
      </c>
      <c r="Z1410" s="221" t="s">
        <v>626</v>
      </c>
    </row>
    <row r="1411" spans="1:26" x14ac:dyDescent="0.25">
      <c r="A1411" s="221" t="s">
        <v>2006</v>
      </c>
      <c r="B1411" s="221" t="s">
        <v>226</v>
      </c>
      <c r="C1411" s="221">
        <v>1033.4349999999999</v>
      </c>
      <c r="D1411" s="221">
        <v>0</v>
      </c>
      <c r="E1411" s="221" t="s">
        <v>620</v>
      </c>
      <c r="F1411" s="221">
        <v>-1.41</v>
      </c>
      <c r="G1411" s="221">
        <v>0</v>
      </c>
      <c r="H1411" s="221">
        <v>0</v>
      </c>
      <c r="I1411" s="221">
        <v>0</v>
      </c>
      <c r="J1411" s="221">
        <v>1.7</v>
      </c>
      <c r="K1411" s="290">
        <v>64800000000</v>
      </c>
      <c r="L1411" s="221" t="s">
        <v>621</v>
      </c>
      <c r="M1411" s="221">
        <v>0</v>
      </c>
      <c r="N1411" s="221">
        <v>0</v>
      </c>
      <c r="O1411" s="221" t="s">
        <v>624</v>
      </c>
      <c r="P1411" s="221" t="s">
        <v>626</v>
      </c>
      <c r="Q1411" s="221" t="s">
        <v>626</v>
      </c>
      <c r="R1411" s="221" t="s">
        <v>1669</v>
      </c>
      <c r="S1411" s="221" t="s">
        <v>1975</v>
      </c>
      <c r="T1411" s="221">
        <v>0</v>
      </c>
      <c r="U1411" s="221">
        <v>61840000</v>
      </c>
      <c r="V1411" s="290">
        <v>24900000000000</v>
      </c>
      <c r="W1411" s="221">
        <v>42026544</v>
      </c>
      <c r="X1411" s="221">
        <v>0</v>
      </c>
      <c r="Y1411" s="221" t="s">
        <v>626</v>
      </c>
      <c r="Z1411" s="221" t="s">
        <v>626</v>
      </c>
    </row>
    <row r="1412" spans="1:26" x14ac:dyDescent="0.25">
      <c r="A1412" s="221" t="s">
        <v>2007</v>
      </c>
      <c r="B1412" s="221" t="s">
        <v>226</v>
      </c>
      <c r="C1412" s="221">
        <v>1052.7809999999999</v>
      </c>
      <c r="D1412" s="221">
        <v>0</v>
      </c>
      <c r="E1412" s="221" t="s">
        <v>620</v>
      </c>
      <c r="F1412" s="221">
        <v>-1.18</v>
      </c>
      <c r="G1412" s="221">
        <v>0</v>
      </c>
      <c r="H1412" s="221">
        <v>0</v>
      </c>
      <c r="I1412" s="221">
        <v>0</v>
      </c>
      <c r="J1412" s="221">
        <v>2.66</v>
      </c>
      <c r="K1412" s="290">
        <v>55500000000</v>
      </c>
      <c r="L1412" s="221" t="s">
        <v>621</v>
      </c>
      <c r="M1412" s="221">
        <v>0</v>
      </c>
      <c r="N1412" s="221">
        <v>0</v>
      </c>
      <c r="O1412" s="221" t="s">
        <v>624</v>
      </c>
      <c r="P1412" s="221" t="s">
        <v>626</v>
      </c>
      <c r="Q1412" s="221" t="s">
        <v>626</v>
      </c>
      <c r="R1412" s="221" t="s">
        <v>1669</v>
      </c>
      <c r="S1412" s="221" t="s">
        <v>1975</v>
      </c>
      <c r="T1412" s="221">
        <v>0</v>
      </c>
      <c r="U1412" s="221">
        <v>52070000</v>
      </c>
      <c r="V1412" s="290">
        <v>24900000000000</v>
      </c>
      <c r="W1412" s="221">
        <v>42026544</v>
      </c>
      <c r="X1412" s="221">
        <v>0</v>
      </c>
      <c r="Y1412" s="221" t="s">
        <v>626</v>
      </c>
      <c r="Z1412" s="221" t="s">
        <v>626</v>
      </c>
    </row>
    <row r="1413" spans="1:26" x14ac:dyDescent="0.25">
      <c r="A1413" s="221" t="s">
        <v>1260</v>
      </c>
      <c r="B1413" s="221" t="s">
        <v>1402</v>
      </c>
      <c r="C1413" s="221">
        <v>1354.7809999999999</v>
      </c>
      <c r="D1413" s="221">
        <v>0</v>
      </c>
      <c r="E1413" s="221" t="s">
        <v>620</v>
      </c>
      <c r="F1413" s="221">
        <v>0.06</v>
      </c>
      <c r="G1413" s="221">
        <v>0</v>
      </c>
      <c r="H1413" s="221">
        <v>0</v>
      </c>
      <c r="I1413" s="221">
        <v>0</v>
      </c>
      <c r="J1413" s="221">
        <v>8.19</v>
      </c>
      <c r="K1413" s="290">
        <v>83100000000</v>
      </c>
      <c r="L1413" s="221" t="s">
        <v>621</v>
      </c>
      <c r="M1413" s="221">
        <v>0</v>
      </c>
      <c r="N1413" s="221">
        <v>0</v>
      </c>
      <c r="O1413" s="221" t="s">
        <v>624</v>
      </c>
      <c r="P1413" s="221" t="s">
        <v>626</v>
      </c>
      <c r="Q1413" s="221" t="s">
        <v>626</v>
      </c>
      <c r="R1413" s="221" t="s">
        <v>1669</v>
      </c>
      <c r="S1413" s="221" t="s">
        <v>1663</v>
      </c>
      <c r="T1413" s="221">
        <v>0</v>
      </c>
      <c r="U1413" s="221">
        <v>61339678</v>
      </c>
      <c r="V1413" s="290">
        <v>15000000000000</v>
      </c>
      <c r="W1413" s="221">
        <v>0</v>
      </c>
      <c r="X1413" s="221">
        <v>0</v>
      </c>
      <c r="Y1413" s="221" t="s">
        <v>626</v>
      </c>
      <c r="Z1413" s="221" t="s">
        <v>626</v>
      </c>
    </row>
    <row r="1414" spans="1:26" x14ac:dyDescent="0.25">
      <c r="A1414" s="221" t="s">
        <v>1296</v>
      </c>
      <c r="B1414" s="221" t="s">
        <v>1402</v>
      </c>
      <c r="C1414" s="221">
        <v>1040.6980000000001</v>
      </c>
      <c r="D1414" s="221">
        <v>0</v>
      </c>
      <c r="E1414" s="221" t="s">
        <v>620</v>
      </c>
      <c r="F1414" s="221">
        <v>0.52</v>
      </c>
      <c r="G1414" s="221">
        <v>0</v>
      </c>
      <c r="H1414" s="221">
        <v>0</v>
      </c>
      <c r="I1414" s="221">
        <v>0</v>
      </c>
      <c r="J1414" s="221">
        <v>8.61</v>
      </c>
      <c r="K1414" s="290">
        <v>51800000000</v>
      </c>
      <c r="L1414" s="221" t="s">
        <v>621</v>
      </c>
      <c r="M1414" s="221">
        <v>0</v>
      </c>
      <c r="N1414" s="221">
        <v>0</v>
      </c>
      <c r="O1414" s="221" t="s">
        <v>624</v>
      </c>
      <c r="P1414" s="221" t="s">
        <v>626</v>
      </c>
      <c r="Q1414" s="221" t="s">
        <v>626</v>
      </c>
      <c r="R1414" s="221" t="s">
        <v>1669</v>
      </c>
      <c r="S1414" s="221" t="s">
        <v>1663</v>
      </c>
      <c r="T1414" s="221">
        <v>0</v>
      </c>
      <c r="U1414" s="221">
        <v>50000000</v>
      </c>
      <c r="V1414" s="290">
        <v>15000000000000</v>
      </c>
      <c r="W1414" s="221">
        <v>0</v>
      </c>
      <c r="X1414" s="221">
        <v>0</v>
      </c>
      <c r="Y1414" s="221" t="s">
        <v>626</v>
      </c>
      <c r="Z1414" s="221" t="s">
        <v>626</v>
      </c>
    </row>
    <row r="1415" spans="1:26" x14ac:dyDescent="0.25">
      <c r="A1415" s="221" t="s">
        <v>1176</v>
      </c>
      <c r="B1415" s="221" t="s">
        <v>220</v>
      </c>
      <c r="C1415" s="221">
        <v>1053.2</v>
      </c>
      <c r="D1415" s="221">
        <v>0</v>
      </c>
      <c r="E1415" s="221" t="s">
        <v>620</v>
      </c>
      <c r="F1415" s="221">
        <v>-1.19</v>
      </c>
      <c r="G1415" s="221">
        <v>0</v>
      </c>
      <c r="H1415" s="221">
        <v>0</v>
      </c>
      <c r="I1415" s="221">
        <v>0</v>
      </c>
      <c r="J1415" s="221">
        <v>10.11</v>
      </c>
      <c r="K1415" s="290">
        <v>74600000000</v>
      </c>
      <c r="L1415" s="221" t="s">
        <v>621</v>
      </c>
      <c r="M1415" s="221">
        <v>0</v>
      </c>
      <c r="N1415" s="221">
        <v>0</v>
      </c>
      <c r="O1415" s="221" t="s">
        <v>624</v>
      </c>
      <c r="P1415" s="221" t="s">
        <v>626</v>
      </c>
      <c r="Q1415" s="221" t="s">
        <v>626</v>
      </c>
      <c r="R1415" s="221" t="s">
        <v>1669</v>
      </c>
      <c r="S1415" s="221" t="s">
        <v>2090</v>
      </c>
      <c r="T1415" s="221">
        <v>0</v>
      </c>
      <c r="U1415" s="221">
        <v>70000000</v>
      </c>
      <c r="V1415" s="290">
        <v>47700000000000</v>
      </c>
      <c r="W1415" s="221">
        <v>57663264</v>
      </c>
      <c r="X1415" s="221">
        <v>0</v>
      </c>
      <c r="Y1415" s="221" t="s">
        <v>626</v>
      </c>
      <c r="Z1415" s="221" t="s">
        <v>626</v>
      </c>
    </row>
    <row r="1416" spans="1:26" x14ac:dyDescent="0.25">
      <c r="A1416" s="221" t="s">
        <v>1177</v>
      </c>
      <c r="B1416" s="221" t="s">
        <v>849</v>
      </c>
      <c r="C1416" s="221">
        <v>1036.45</v>
      </c>
      <c r="D1416" s="221">
        <v>0</v>
      </c>
      <c r="E1416" s="221" t="s">
        <v>620</v>
      </c>
      <c r="F1416" s="221">
        <v>0.23</v>
      </c>
      <c r="G1416" s="221">
        <v>0</v>
      </c>
      <c r="H1416" s="221">
        <v>0</v>
      </c>
      <c r="I1416" s="221">
        <v>0</v>
      </c>
      <c r="J1416" s="221">
        <v>7.5</v>
      </c>
      <c r="K1416" s="290">
        <v>41400000000</v>
      </c>
      <c r="L1416" s="221" t="s">
        <v>621</v>
      </c>
      <c r="M1416" s="221">
        <v>0</v>
      </c>
      <c r="N1416" s="221">
        <v>0</v>
      </c>
      <c r="O1416" s="221" t="s">
        <v>624</v>
      </c>
      <c r="P1416" s="221" t="s">
        <v>626</v>
      </c>
      <c r="Q1416" s="221" t="s">
        <v>626</v>
      </c>
      <c r="R1416" s="221" t="s">
        <v>1669</v>
      </c>
      <c r="S1416" s="221" t="s">
        <v>2089</v>
      </c>
      <c r="T1416" s="221">
        <v>0</v>
      </c>
      <c r="U1416" s="221">
        <v>40000000</v>
      </c>
      <c r="V1416" s="290">
        <v>6410000000000</v>
      </c>
      <c r="W1416" s="221">
        <v>0</v>
      </c>
      <c r="X1416" s="221">
        <v>0</v>
      </c>
      <c r="Y1416" s="221" t="s">
        <v>626</v>
      </c>
      <c r="Z1416" s="221" t="s">
        <v>626</v>
      </c>
    </row>
    <row r="1417" spans="1:26" x14ac:dyDescent="0.25">
      <c r="A1417" s="221" t="s">
        <v>1211</v>
      </c>
      <c r="B1417" s="221" t="s">
        <v>849</v>
      </c>
      <c r="C1417" s="221">
        <v>1026.1600000000001</v>
      </c>
      <c r="D1417" s="221">
        <v>0</v>
      </c>
      <c r="E1417" s="221" t="s">
        <v>620</v>
      </c>
      <c r="F1417" s="221">
        <v>0.63</v>
      </c>
      <c r="G1417" s="221">
        <v>0</v>
      </c>
      <c r="H1417" s="221">
        <v>0</v>
      </c>
      <c r="I1417" s="221">
        <v>0</v>
      </c>
      <c r="J1417" s="221">
        <v>7.32</v>
      </c>
      <c r="K1417" s="290">
        <v>102000000000</v>
      </c>
      <c r="L1417" s="221" t="s">
        <v>621</v>
      </c>
      <c r="M1417" s="221">
        <v>0</v>
      </c>
      <c r="N1417" s="221">
        <v>0</v>
      </c>
      <c r="O1417" s="221" t="s">
        <v>624</v>
      </c>
      <c r="P1417" s="221" t="s">
        <v>626</v>
      </c>
      <c r="Q1417" s="221" t="s">
        <v>626</v>
      </c>
      <c r="R1417" s="221" t="s">
        <v>1669</v>
      </c>
      <c r="S1417" s="221" t="s">
        <v>1663</v>
      </c>
      <c r="T1417" s="221">
        <v>0</v>
      </c>
      <c r="U1417" s="290">
        <v>100000000</v>
      </c>
      <c r="V1417" s="290">
        <v>6410000000000</v>
      </c>
      <c r="W1417" s="221">
        <v>0</v>
      </c>
      <c r="X1417" s="221">
        <v>0</v>
      </c>
      <c r="Y1417" s="221" t="s">
        <v>626</v>
      </c>
      <c r="Z1417" s="221" t="s">
        <v>626</v>
      </c>
    </row>
    <row r="1418" spans="1:26" x14ac:dyDescent="0.25">
      <c r="A1418" s="221" t="s">
        <v>1178</v>
      </c>
      <c r="B1418" s="221" t="s">
        <v>954</v>
      </c>
      <c r="C1418" s="221">
        <v>979.3</v>
      </c>
      <c r="D1418" s="221">
        <v>0</v>
      </c>
      <c r="E1418" s="221" t="s">
        <v>620</v>
      </c>
      <c r="F1418" s="221">
        <v>0.45</v>
      </c>
      <c r="G1418" s="221">
        <v>0</v>
      </c>
      <c r="H1418" s="221">
        <v>0</v>
      </c>
      <c r="I1418" s="221">
        <v>0</v>
      </c>
      <c r="J1418" s="221">
        <v>5.19</v>
      </c>
      <c r="K1418" s="290">
        <v>82700000000</v>
      </c>
      <c r="L1418" s="221" t="s">
        <v>621</v>
      </c>
      <c r="M1418" s="221">
        <v>0</v>
      </c>
      <c r="N1418" s="221">
        <v>0</v>
      </c>
      <c r="O1418" s="221" t="s">
        <v>624</v>
      </c>
      <c r="P1418" s="221" t="s">
        <v>626</v>
      </c>
      <c r="Q1418" s="221" t="s">
        <v>626</v>
      </c>
      <c r="R1418" s="221" t="s">
        <v>1669</v>
      </c>
      <c r="S1418" s="221" t="s">
        <v>2089</v>
      </c>
      <c r="T1418" s="221">
        <v>0</v>
      </c>
      <c r="U1418" s="221">
        <v>84856081</v>
      </c>
      <c r="V1418" s="290">
        <v>16500000000000</v>
      </c>
      <c r="W1418" s="221">
        <v>1170494</v>
      </c>
      <c r="X1418" s="221">
        <v>0</v>
      </c>
      <c r="Y1418" s="221" t="s">
        <v>626</v>
      </c>
      <c r="Z1418" s="221" t="s">
        <v>626</v>
      </c>
    </row>
    <row r="1419" spans="1:26" x14ac:dyDescent="0.25">
      <c r="A1419" s="221" t="s">
        <v>1378</v>
      </c>
      <c r="B1419" s="221" t="s">
        <v>955</v>
      </c>
      <c r="C1419" s="221">
        <v>638.76880000000006</v>
      </c>
      <c r="D1419" s="221">
        <v>-1.1247</v>
      </c>
      <c r="E1419" s="221" t="s">
        <v>620</v>
      </c>
      <c r="F1419" s="221">
        <v>1.1814</v>
      </c>
      <c r="G1419" s="221">
        <v>9.2620000000000005</v>
      </c>
      <c r="H1419" s="221">
        <v>-4.9043999999999999</v>
      </c>
      <c r="I1419" s="221">
        <v>-13.337199999999999</v>
      </c>
      <c r="J1419" s="221">
        <v>-15.525</v>
      </c>
      <c r="K1419" s="290">
        <v>54600000000</v>
      </c>
      <c r="L1419" s="221" t="s">
        <v>621</v>
      </c>
      <c r="M1419" s="221">
        <v>-35.925800000000002</v>
      </c>
      <c r="N1419" s="221">
        <v>0</v>
      </c>
      <c r="O1419" s="221" t="s">
        <v>624</v>
      </c>
      <c r="P1419" s="221" t="s">
        <v>625</v>
      </c>
      <c r="Q1419" s="221" t="s">
        <v>625</v>
      </c>
      <c r="R1419" s="221" t="s">
        <v>1665</v>
      </c>
      <c r="S1419" s="221" t="s">
        <v>1673</v>
      </c>
      <c r="T1419" s="221">
        <v>1.1814</v>
      </c>
      <c r="U1419" s="221">
        <v>86504591</v>
      </c>
      <c r="V1419" s="290">
        <v>163000000000</v>
      </c>
      <c r="W1419" s="221">
        <v>0</v>
      </c>
      <c r="X1419" s="221">
        <v>-1.3613999999999999</v>
      </c>
      <c r="Y1419" s="221" t="s">
        <v>622</v>
      </c>
      <c r="Z1419" s="221" t="s">
        <v>626</v>
      </c>
    </row>
    <row r="1420" spans="1:26" x14ac:dyDescent="0.25">
      <c r="A1420" s="221" t="s">
        <v>1121</v>
      </c>
      <c r="B1420" s="221" t="s">
        <v>955</v>
      </c>
      <c r="C1420" s="221">
        <v>354.0917</v>
      </c>
      <c r="D1420" s="221">
        <v>-1.8016000000000001</v>
      </c>
      <c r="E1420" s="221" t="s">
        <v>620</v>
      </c>
      <c r="F1420" s="221">
        <v>1.7650999999999999</v>
      </c>
      <c r="G1420" s="221">
        <v>10.2285</v>
      </c>
      <c r="H1420" s="221">
        <v>-10.790699999999999</v>
      </c>
      <c r="I1420" s="221">
        <v>-23.900300000000001</v>
      </c>
      <c r="J1420" s="221">
        <v>-39.027999999999999</v>
      </c>
      <c r="K1420" s="290">
        <v>104000000000</v>
      </c>
      <c r="L1420" s="221" t="s">
        <v>621</v>
      </c>
      <c r="M1420" s="221">
        <v>-47.261499999999998</v>
      </c>
      <c r="N1420" s="221">
        <v>0</v>
      </c>
      <c r="O1420" s="221" t="s">
        <v>624</v>
      </c>
      <c r="P1420" s="221" t="s">
        <v>622</v>
      </c>
      <c r="Q1420" s="221" t="s">
        <v>622</v>
      </c>
      <c r="R1420" s="221" t="s">
        <v>1667</v>
      </c>
      <c r="S1420" s="221" t="s">
        <v>2092</v>
      </c>
      <c r="T1420" s="221">
        <v>1.7650999999999999</v>
      </c>
      <c r="U1420" s="290">
        <v>300000000</v>
      </c>
      <c r="V1420" s="290">
        <v>163000000000</v>
      </c>
      <c r="W1420" s="221">
        <v>0</v>
      </c>
      <c r="X1420" s="221">
        <v>-2.4E-2</v>
      </c>
      <c r="Y1420" s="221" t="s">
        <v>622</v>
      </c>
      <c r="Z1420" s="221" t="s">
        <v>626</v>
      </c>
    </row>
    <row r="1421" spans="1:26" x14ac:dyDescent="0.25">
      <c r="A1421" s="221" t="s">
        <v>1898</v>
      </c>
      <c r="B1421" s="221" t="s">
        <v>955</v>
      </c>
      <c r="C1421" s="221">
        <v>887.47</v>
      </c>
      <c r="D1421" s="221">
        <v>-1.3689</v>
      </c>
      <c r="E1421" s="221" t="s">
        <v>620</v>
      </c>
      <c r="F1421" s="221">
        <v>1.1273</v>
      </c>
      <c r="G1421" s="221">
        <v>6.0103999999999997</v>
      </c>
      <c r="H1421" s="221">
        <v>-6.9608999999999996</v>
      </c>
      <c r="I1421" s="221">
        <v>-16.965</v>
      </c>
      <c r="J1421" s="221">
        <v>-13.276</v>
      </c>
      <c r="K1421" s="290">
        <v>3950000000</v>
      </c>
      <c r="L1421" s="221" t="s">
        <v>621</v>
      </c>
      <c r="M1421" s="221">
        <v>0</v>
      </c>
      <c r="N1421" s="221">
        <v>0</v>
      </c>
      <c r="O1421" s="221" t="s">
        <v>624</v>
      </c>
      <c r="P1421" s="221" t="s">
        <v>2012</v>
      </c>
      <c r="Q1421" s="221" t="s">
        <v>2012</v>
      </c>
      <c r="R1421" s="221" t="s">
        <v>1665</v>
      </c>
      <c r="S1421" s="221" t="s">
        <v>2094</v>
      </c>
      <c r="T1421" s="221">
        <v>1.1273</v>
      </c>
      <c r="U1421" s="221">
        <v>4504987</v>
      </c>
      <c r="V1421" s="290">
        <v>163000000000</v>
      </c>
      <c r="W1421" s="221">
        <v>0</v>
      </c>
      <c r="X1421" s="221">
        <v>0.26989999999999997</v>
      </c>
      <c r="Y1421" s="221" t="s">
        <v>626</v>
      </c>
      <c r="Z1421" s="221" t="s">
        <v>626</v>
      </c>
    </row>
    <row r="1422" spans="1:26" x14ac:dyDescent="0.25">
      <c r="A1422" s="221" t="s">
        <v>1275</v>
      </c>
      <c r="B1422" s="221" t="s">
        <v>218</v>
      </c>
      <c r="C1422" s="221">
        <v>1068.23</v>
      </c>
      <c r="D1422" s="221">
        <v>0.2797</v>
      </c>
      <c r="E1422" s="221" t="s">
        <v>620</v>
      </c>
      <c r="F1422" s="221">
        <v>1.7439</v>
      </c>
      <c r="G1422" s="221">
        <v>1.8253999999999999</v>
      </c>
      <c r="H1422" s="221">
        <v>1.0069999999999999</v>
      </c>
      <c r="I1422" s="221">
        <v>3.4235000000000002</v>
      </c>
      <c r="J1422" s="221">
        <v>3.7589999999999999</v>
      </c>
      <c r="K1422" s="290">
        <v>182000000000</v>
      </c>
      <c r="L1422" s="221" t="s">
        <v>621</v>
      </c>
      <c r="M1422" s="221">
        <v>-0.71289999999999998</v>
      </c>
      <c r="N1422" s="221">
        <v>0</v>
      </c>
      <c r="O1422" s="221" t="s">
        <v>624</v>
      </c>
      <c r="P1422" s="221" t="s">
        <v>664</v>
      </c>
      <c r="Q1422" s="221" t="s">
        <v>625</v>
      </c>
      <c r="R1422" s="221" t="s">
        <v>1662</v>
      </c>
      <c r="S1422" s="221" t="s">
        <v>1672</v>
      </c>
      <c r="T1422" s="221">
        <v>1.7439</v>
      </c>
      <c r="U1422" s="290">
        <v>174000000</v>
      </c>
      <c r="V1422" s="290">
        <v>40400000000000</v>
      </c>
      <c r="W1422" s="290">
        <v>153000000</v>
      </c>
      <c r="X1422" s="221">
        <v>-0.115</v>
      </c>
      <c r="Y1422" s="221" t="s">
        <v>623</v>
      </c>
      <c r="Z1422" s="221" t="s">
        <v>626</v>
      </c>
    </row>
    <row r="1423" spans="1:26" x14ac:dyDescent="0.25">
      <c r="A1423" s="221" t="s">
        <v>958</v>
      </c>
      <c r="B1423" s="221" t="s">
        <v>219</v>
      </c>
      <c r="C1423" s="221">
        <v>1674.07</v>
      </c>
      <c r="D1423" s="221">
        <v>0.33979999999999999</v>
      </c>
      <c r="E1423" s="221" t="s">
        <v>620</v>
      </c>
      <c r="F1423" s="221">
        <v>1.8148</v>
      </c>
      <c r="G1423" s="221">
        <v>5.5137</v>
      </c>
      <c r="H1423" s="221">
        <v>5.1234999999999999</v>
      </c>
      <c r="I1423" s="221">
        <v>8.0157000000000007</v>
      </c>
      <c r="J1423" s="221">
        <v>11.314500000000001</v>
      </c>
      <c r="K1423" s="290">
        <v>774000000000</v>
      </c>
      <c r="L1423" s="221" t="s">
        <v>621</v>
      </c>
      <c r="M1423" s="221">
        <v>23.435600000000001</v>
      </c>
      <c r="N1423" s="221">
        <v>58.646500000000003</v>
      </c>
      <c r="O1423" s="221" t="s">
        <v>624</v>
      </c>
      <c r="P1423" s="221" t="s">
        <v>632</v>
      </c>
      <c r="Q1423" s="221" t="s">
        <v>627</v>
      </c>
      <c r="R1423" s="221" t="s">
        <v>1662</v>
      </c>
      <c r="S1423" s="221" t="s">
        <v>1663</v>
      </c>
      <c r="T1423" s="221">
        <v>1.8148</v>
      </c>
      <c r="U1423" s="290">
        <v>471000000</v>
      </c>
      <c r="V1423" s="290">
        <v>43300000000000</v>
      </c>
      <c r="W1423" s="221">
        <v>8380940</v>
      </c>
      <c r="X1423" s="221">
        <v>-2.63E-2</v>
      </c>
      <c r="Y1423" s="221" t="s">
        <v>627</v>
      </c>
      <c r="Z1423" s="221" t="s">
        <v>632</v>
      </c>
    </row>
    <row r="1424" spans="1:26" x14ac:dyDescent="0.25">
      <c r="A1424" s="221" t="s">
        <v>1179</v>
      </c>
      <c r="B1424" s="221" t="s">
        <v>219</v>
      </c>
      <c r="C1424" s="221">
        <v>1042.8399999999999</v>
      </c>
      <c r="D1424" s="221">
        <v>0</v>
      </c>
      <c r="E1424" s="221" t="s">
        <v>620</v>
      </c>
      <c r="F1424" s="221">
        <v>0.56999999999999995</v>
      </c>
      <c r="G1424" s="221">
        <v>0</v>
      </c>
      <c r="H1424" s="221">
        <v>0</v>
      </c>
      <c r="I1424" s="221">
        <v>0</v>
      </c>
      <c r="J1424" s="221">
        <v>6.63</v>
      </c>
      <c r="K1424" s="290">
        <v>124000000000</v>
      </c>
      <c r="L1424" s="221" t="s">
        <v>621</v>
      </c>
      <c r="M1424" s="221">
        <v>0</v>
      </c>
      <c r="N1424" s="221">
        <v>0</v>
      </c>
      <c r="O1424" s="221" t="s">
        <v>624</v>
      </c>
      <c r="P1424" s="221" t="s">
        <v>626</v>
      </c>
      <c r="Q1424" s="221" t="s">
        <v>626</v>
      </c>
      <c r="R1424" s="221" t="s">
        <v>1669</v>
      </c>
      <c r="S1424" s="221" t="s">
        <v>1666</v>
      </c>
      <c r="T1424" s="221">
        <v>0</v>
      </c>
      <c r="U1424" s="290">
        <v>120000000</v>
      </c>
      <c r="V1424" s="290">
        <v>43300000000000</v>
      </c>
      <c r="W1424" s="221">
        <v>8380940</v>
      </c>
      <c r="X1424" s="221">
        <v>0</v>
      </c>
      <c r="Y1424" s="221" t="s">
        <v>626</v>
      </c>
      <c r="Z1424" s="221" t="s">
        <v>626</v>
      </c>
    </row>
    <row r="1425" spans="1:26" x14ac:dyDescent="0.25">
      <c r="A1425" s="221" t="s">
        <v>1276</v>
      </c>
      <c r="B1425" s="221" t="s">
        <v>707</v>
      </c>
      <c r="C1425" s="221">
        <v>941.64</v>
      </c>
      <c r="D1425" s="221">
        <v>-2.3165</v>
      </c>
      <c r="E1425" s="221" t="s">
        <v>620</v>
      </c>
      <c r="F1425" s="221">
        <v>2.7968999999999999</v>
      </c>
      <c r="G1425" s="221">
        <v>14.2712</v>
      </c>
      <c r="H1425" s="221">
        <v>-2.36</v>
      </c>
      <c r="I1425" s="221">
        <v>-13.885899999999999</v>
      </c>
      <c r="J1425" s="221">
        <v>-15.0305</v>
      </c>
      <c r="K1425" s="290">
        <v>20400000000</v>
      </c>
      <c r="L1425" s="221" t="s">
        <v>621</v>
      </c>
      <c r="M1425" s="221">
        <v>-6.9599000000000002</v>
      </c>
      <c r="N1425" s="221">
        <v>0</v>
      </c>
      <c r="O1425" s="221" t="s">
        <v>624</v>
      </c>
      <c r="P1425" s="221" t="s">
        <v>630</v>
      </c>
      <c r="Q1425" s="221" t="s">
        <v>627</v>
      </c>
      <c r="R1425" s="221" t="s">
        <v>1667</v>
      </c>
      <c r="S1425" s="221" t="s">
        <v>1663</v>
      </c>
      <c r="T1425" s="221">
        <v>2.7968999999999999</v>
      </c>
      <c r="U1425" s="221">
        <v>22242313</v>
      </c>
      <c r="V1425" s="290">
        <v>2990000000000</v>
      </c>
      <c r="W1425" s="221">
        <v>0</v>
      </c>
      <c r="X1425" s="221">
        <v>-1.2085999999999999</v>
      </c>
      <c r="Y1425" s="221" t="s">
        <v>638</v>
      </c>
      <c r="Z1425" s="221" t="s">
        <v>626</v>
      </c>
    </row>
    <row r="1426" spans="1:26" x14ac:dyDescent="0.25">
      <c r="A1426" s="221" t="s">
        <v>1235</v>
      </c>
      <c r="B1426" s="221" t="s">
        <v>708</v>
      </c>
      <c r="C1426" s="221">
        <v>1014.27</v>
      </c>
      <c r="D1426" s="221">
        <v>0</v>
      </c>
      <c r="E1426" s="221" t="s">
        <v>620</v>
      </c>
      <c r="F1426" s="221">
        <v>0.6</v>
      </c>
      <c r="G1426" s="221">
        <v>0</v>
      </c>
      <c r="H1426" s="221">
        <v>0</v>
      </c>
      <c r="I1426" s="221">
        <v>0</v>
      </c>
      <c r="J1426" s="221">
        <v>-2.5</v>
      </c>
      <c r="K1426" s="290">
        <v>101000000000</v>
      </c>
      <c r="L1426" s="221" t="s">
        <v>621</v>
      </c>
      <c r="M1426" s="221">
        <v>0</v>
      </c>
      <c r="N1426" s="221">
        <v>0</v>
      </c>
      <c r="O1426" s="221" t="s">
        <v>624</v>
      </c>
      <c r="P1426" s="221" t="s">
        <v>626</v>
      </c>
      <c r="Q1426" s="221" t="s">
        <v>626</v>
      </c>
      <c r="R1426" s="221" t="s">
        <v>1669</v>
      </c>
      <c r="S1426" s="221" t="s">
        <v>1671</v>
      </c>
      <c r="T1426" s="221">
        <v>0</v>
      </c>
      <c r="U1426" s="290">
        <v>100000000</v>
      </c>
      <c r="V1426" s="290">
        <v>3630000000000</v>
      </c>
      <c r="W1426" s="221">
        <v>14890216</v>
      </c>
      <c r="X1426" s="221">
        <v>0</v>
      </c>
      <c r="Y1426" s="221" t="s">
        <v>626</v>
      </c>
      <c r="Z1426" s="221" t="s">
        <v>626</v>
      </c>
    </row>
    <row r="1427" spans="1:26" x14ac:dyDescent="0.25">
      <c r="A1427" s="221" t="s">
        <v>1531</v>
      </c>
      <c r="B1427" s="221" t="s">
        <v>905</v>
      </c>
      <c r="C1427" s="221">
        <v>792.76520000000005</v>
      </c>
      <c r="D1427" s="221">
        <v>0.95850000000000002</v>
      </c>
      <c r="E1427" s="221" t="s">
        <v>620</v>
      </c>
      <c r="F1427" s="221">
        <v>0.8609</v>
      </c>
      <c r="G1427" s="221">
        <v>-11.2103</v>
      </c>
      <c r="H1427" s="221">
        <v>-9.7126000000000001</v>
      </c>
      <c r="I1427" s="221">
        <v>-18.755400000000002</v>
      </c>
      <c r="J1427" s="221">
        <v>-22.2879</v>
      </c>
      <c r="K1427" s="290">
        <v>22400000000</v>
      </c>
      <c r="L1427" s="221" t="s">
        <v>621</v>
      </c>
      <c r="M1427" s="221">
        <v>0</v>
      </c>
      <c r="N1427" s="221">
        <v>0</v>
      </c>
      <c r="O1427" s="221" t="s">
        <v>624</v>
      </c>
      <c r="P1427" s="221" t="s">
        <v>627</v>
      </c>
      <c r="Q1427" s="221" t="s">
        <v>627</v>
      </c>
      <c r="R1427" s="221" t="s">
        <v>1667</v>
      </c>
      <c r="S1427" s="221" t="s">
        <v>1692</v>
      </c>
      <c r="T1427" s="221">
        <v>0.8609</v>
      </c>
      <c r="U1427" s="221">
        <v>28475365</v>
      </c>
      <c r="V1427" s="290">
        <v>2040000000000</v>
      </c>
      <c r="W1427" s="221">
        <v>0</v>
      </c>
      <c r="X1427" s="221">
        <v>1.0021</v>
      </c>
      <c r="Y1427" s="221" t="s">
        <v>626</v>
      </c>
      <c r="Z1427" s="221" t="s">
        <v>626</v>
      </c>
    </row>
    <row r="1428" spans="1:26" x14ac:dyDescent="0.25">
      <c r="A1428" s="221" t="s">
        <v>1080</v>
      </c>
      <c r="B1428" s="221" t="s">
        <v>897</v>
      </c>
      <c r="C1428" s="221">
        <v>1510.41</v>
      </c>
      <c r="D1428" s="221">
        <v>8.6099999999999996E-2</v>
      </c>
      <c r="E1428" s="221" t="s">
        <v>620</v>
      </c>
      <c r="F1428" s="221">
        <v>0.68059999999999998</v>
      </c>
      <c r="G1428" s="221">
        <v>5.5012999999999996</v>
      </c>
      <c r="H1428" s="221">
        <v>4.2065000000000001</v>
      </c>
      <c r="I1428" s="221">
        <v>6.3010000000000002</v>
      </c>
      <c r="J1428" s="221">
        <v>9.7809000000000008</v>
      </c>
      <c r="K1428" s="290">
        <v>67300000000</v>
      </c>
      <c r="L1428" s="221" t="s">
        <v>621</v>
      </c>
      <c r="M1428" s="221">
        <v>29.4511</v>
      </c>
      <c r="N1428" s="221">
        <v>0</v>
      </c>
      <c r="O1428" s="221" t="s">
        <v>624</v>
      </c>
      <c r="P1428" s="221" t="s">
        <v>630</v>
      </c>
      <c r="Q1428" s="221" t="s">
        <v>632</v>
      </c>
      <c r="R1428" s="221" t="s">
        <v>1662</v>
      </c>
      <c r="S1428" s="221" t="s">
        <v>1663</v>
      </c>
      <c r="T1428" s="221">
        <v>0.68059999999999998</v>
      </c>
      <c r="U1428" s="221">
        <v>44889986</v>
      </c>
      <c r="V1428" s="290">
        <v>6010000000000</v>
      </c>
      <c r="W1428" s="221">
        <v>0</v>
      </c>
      <c r="X1428" s="221">
        <v>-0.62370000000000003</v>
      </c>
      <c r="Y1428" s="221" t="s">
        <v>630</v>
      </c>
      <c r="Z1428" s="221" t="s">
        <v>626</v>
      </c>
    </row>
    <row r="1429" spans="1:26" x14ac:dyDescent="0.25">
      <c r="A1429" s="221" t="s">
        <v>1277</v>
      </c>
      <c r="B1429" s="221" t="s">
        <v>726</v>
      </c>
      <c r="C1429" s="221">
        <v>1056.9670000000001</v>
      </c>
      <c r="D1429" s="221">
        <v>9.1999999999999998E-3</v>
      </c>
      <c r="E1429" s="221" t="s">
        <v>620</v>
      </c>
      <c r="F1429" s="221">
        <v>-7.2599999999999998E-2</v>
      </c>
      <c r="G1429" s="221">
        <v>4.3455000000000004</v>
      </c>
      <c r="H1429" s="221">
        <v>3.5184000000000002</v>
      </c>
      <c r="I1429" s="221">
        <v>5.2521000000000004</v>
      </c>
      <c r="J1429" s="221">
        <v>7.3634000000000004</v>
      </c>
      <c r="K1429" s="290">
        <v>29200000000</v>
      </c>
      <c r="L1429" s="221" t="s">
        <v>621</v>
      </c>
      <c r="M1429" s="221">
        <v>-2.4443000000000001</v>
      </c>
      <c r="N1429" s="221">
        <v>0</v>
      </c>
      <c r="O1429" s="221" t="s">
        <v>624</v>
      </c>
      <c r="P1429" s="221" t="s">
        <v>627</v>
      </c>
      <c r="Q1429" s="221" t="s">
        <v>630</v>
      </c>
      <c r="R1429" s="221" t="s">
        <v>1662</v>
      </c>
      <c r="S1429" s="221" t="s">
        <v>1699</v>
      </c>
      <c r="T1429" s="221">
        <v>-7.2599999999999998E-2</v>
      </c>
      <c r="U1429" s="221">
        <v>27614143</v>
      </c>
      <c r="V1429" s="290">
        <v>1030000000000</v>
      </c>
      <c r="W1429" s="221">
        <v>0</v>
      </c>
      <c r="X1429" s="221">
        <v>-0.9355</v>
      </c>
      <c r="Y1429" s="221" t="s">
        <v>634</v>
      </c>
      <c r="Z1429" s="221" t="s">
        <v>626</v>
      </c>
    </row>
    <row r="1430" spans="1:26" x14ac:dyDescent="0.25">
      <c r="A1430" s="221" t="s">
        <v>1278</v>
      </c>
      <c r="B1430" s="221" t="s">
        <v>707</v>
      </c>
      <c r="C1430" s="221">
        <v>1099.1300000000001</v>
      </c>
      <c r="D1430" s="221">
        <v>0.4551</v>
      </c>
      <c r="E1430" s="221" t="s">
        <v>620</v>
      </c>
      <c r="F1430" s="221">
        <v>-3.3902000000000001</v>
      </c>
      <c r="G1430" s="221">
        <v>-11.955500000000001</v>
      </c>
      <c r="H1430" s="221">
        <v>-9.0591000000000008</v>
      </c>
      <c r="I1430" s="221">
        <v>-19.861599999999999</v>
      </c>
      <c r="J1430" s="221">
        <v>-10.459300000000001</v>
      </c>
      <c r="K1430" s="290">
        <v>123000000000</v>
      </c>
      <c r="L1430" s="221" t="s">
        <v>621</v>
      </c>
      <c r="M1430" s="221">
        <v>4.1592000000000002</v>
      </c>
      <c r="N1430" s="221">
        <v>0</v>
      </c>
      <c r="O1430" s="221" t="s">
        <v>618</v>
      </c>
      <c r="P1430" s="221" t="s">
        <v>632</v>
      </c>
      <c r="Q1430" s="221" t="s">
        <v>638</v>
      </c>
      <c r="R1430" s="221" t="s">
        <v>1667</v>
      </c>
      <c r="S1430" s="221" t="s">
        <v>1663</v>
      </c>
      <c r="T1430" s="221">
        <v>-3.3902000000000001</v>
      </c>
      <c r="U1430" s="290">
        <v>108000000</v>
      </c>
      <c r="V1430" s="290">
        <v>2990000000000</v>
      </c>
      <c r="W1430" s="221">
        <v>0</v>
      </c>
      <c r="X1430" s="221">
        <v>-1.4092</v>
      </c>
      <c r="Y1430" s="221" t="s">
        <v>653</v>
      </c>
      <c r="Z1430" s="221" t="s">
        <v>626</v>
      </c>
    </row>
    <row r="1431" spans="1:26" x14ac:dyDescent="0.25">
      <c r="A1431" s="221" t="s">
        <v>1212</v>
      </c>
      <c r="B1431" s="221" t="s">
        <v>849</v>
      </c>
      <c r="C1431" s="221">
        <v>1242.6300000000001</v>
      </c>
      <c r="D1431" s="221">
        <v>2.8199999999999999E-2</v>
      </c>
      <c r="E1431" s="221" t="s">
        <v>620</v>
      </c>
      <c r="F1431" s="221">
        <v>0.38779999999999998</v>
      </c>
      <c r="G1431" s="221">
        <v>1.2506999999999999</v>
      </c>
      <c r="H1431" s="221">
        <v>2.3887</v>
      </c>
      <c r="I1431" s="221">
        <v>3.3854000000000002</v>
      </c>
      <c r="J1431" s="221">
        <v>5.6055999999999999</v>
      </c>
      <c r="K1431" s="290">
        <v>10900000000</v>
      </c>
      <c r="L1431" s="221" t="s">
        <v>621</v>
      </c>
      <c r="M1431" s="221">
        <v>18.1938</v>
      </c>
      <c r="N1431" s="221">
        <v>0</v>
      </c>
      <c r="O1431" s="221" t="s">
        <v>618</v>
      </c>
      <c r="P1431" s="221" t="s">
        <v>630</v>
      </c>
      <c r="Q1431" s="221" t="s">
        <v>627</v>
      </c>
      <c r="R1431" s="221" t="s">
        <v>1668</v>
      </c>
      <c r="S1431" s="221" t="s">
        <v>1666</v>
      </c>
      <c r="T1431" s="221">
        <v>0.38779999999999998</v>
      </c>
      <c r="U1431" s="221">
        <v>8828700</v>
      </c>
      <c r="V1431" s="290">
        <v>6410000000000</v>
      </c>
      <c r="W1431" s="221">
        <v>0</v>
      </c>
      <c r="X1431" s="221">
        <v>1.77E-2</v>
      </c>
      <c r="Y1431" s="221" t="s">
        <v>627</v>
      </c>
      <c r="Z1431" s="221" t="s">
        <v>626</v>
      </c>
    </row>
    <row r="1432" spans="1:26" x14ac:dyDescent="0.25">
      <c r="A1432" s="221" t="s">
        <v>1261</v>
      </c>
      <c r="B1432" s="221" t="s">
        <v>633</v>
      </c>
      <c r="C1432" s="221">
        <v>939.62</v>
      </c>
      <c r="D1432" s="221">
        <v>0</v>
      </c>
      <c r="E1432" s="221" t="s">
        <v>620</v>
      </c>
      <c r="F1432" s="221">
        <v>0.21</v>
      </c>
      <c r="G1432" s="221">
        <v>0</v>
      </c>
      <c r="H1432" s="221">
        <v>0</v>
      </c>
      <c r="I1432" s="221">
        <v>0</v>
      </c>
      <c r="J1432" s="221">
        <v>10.1</v>
      </c>
      <c r="K1432" s="290">
        <v>30000000000</v>
      </c>
      <c r="L1432" s="221" t="s">
        <v>621</v>
      </c>
      <c r="M1432" s="221">
        <v>0</v>
      </c>
      <c r="N1432" s="221">
        <v>0</v>
      </c>
      <c r="O1432" s="221" t="s">
        <v>624</v>
      </c>
      <c r="P1432" s="221" t="s">
        <v>626</v>
      </c>
      <c r="Q1432" s="221" t="s">
        <v>626</v>
      </c>
      <c r="R1432" s="221" t="s">
        <v>1669</v>
      </c>
      <c r="S1432" s="221" t="s">
        <v>1666</v>
      </c>
      <c r="T1432" s="221">
        <v>0</v>
      </c>
      <c r="U1432" s="221">
        <v>31974200</v>
      </c>
      <c r="V1432" s="290">
        <v>1140000000000</v>
      </c>
      <c r="W1432" s="221">
        <v>36070422</v>
      </c>
      <c r="X1432" s="221">
        <v>0</v>
      </c>
      <c r="Y1432" s="221" t="s">
        <v>626</v>
      </c>
      <c r="Z1432" s="221" t="s">
        <v>626</v>
      </c>
    </row>
    <row r="1433" spans="1:26" x14ac:dyDescent="0.25">
      <c r="A1433" s="221" t="s">
        <v>1297</v>
      </c>
      <c r="B1433" s="221" t="s">
        <v>619</v>
      </c>
      <c r="C1433" s="221">
        <v>1006.1319999999999</v>
      </c>
      <c r="D1433" s="221">
        <v>0</v>
      </c>
      <c r="E1433" s="221" t="s">
        <v>620</v>
      </c>
      <c r="F1433" s="221">
        <v>0.6</v>
      </c>
      <c r="G1433" s="221">
        <v>0</v>
      </c>
      <c r="H1433" s="221">
        <v>0</v>
      </c>
      <c r="I1433" s="221">
        <v>0</v>
      </c>
      <c r="J1433" s="221">
        <v>5.69</v>
      </c>
      <c r="K1433" s="290">
        <v>150000000000</v>
      </c>
      <c r="L1433" s="221" t="s">
        <v>621</v>
      </c>
      <c r="M1433" s="221">
        <v>0</v>
      </c>
      <c r="N1433" s="221">
        <v>0</v>
      </c>
      <c r="O1433" s="221" t="s">
        <v>624</v>
      </c>
      <c r="P1433" s="221" t="s">
        <v>626</v>
      </c>
      <c r="Q1433" s="221" t="s">
        <v>626</v>
      </c>
      <c r="R1433" s="221" t="s">
        <v>1669</v>
      </c>
      <c r="S1433" s="221" t="s">
        <v>2094</v>
      </c>
      <c r="T1433" s="221">
        <v>0</v>
      </c>
      <c r="U1433" s="290">
        <v>150000000</v>
      </c>
      <c r="V1433" s="290">
        <v>303000000000</v>
      </c>
      <c r="W1433" s="221">
        <v>0</v>
      </c>
      <c r="X1433" s="221">
        <v>0</v>
      </c>
      <c r="Y1433" s="221" t="s">
        <v>626</v>
      </c>
      <c r="Z1433" s="221" t="s">
        <v>626</v>
      </c>
    </row>
    <row r="1434" spans="1:26" x14ac:dyDescent="0.25">
      <c r="A1434" s="221" t="s">
        <v>1236</v>
      </c>
      <c r="B1434" s="221" t="s">
        <v>619</v>
      </c>
      <c r="C1434" s="221">
        <v>999.21699999999998</v>
      </c>
      <c r="D1434" s="221">
        <v>0</v>
      </c>
      <c r="E1434" s="221" t="s">
        <v>620</v>
      </c>
      <c r="F1434" s="221">
        <v>0.62</v>
      </c>
      <c r="G1434" s="221">
        <v>0</v>
      </c>
      <c r="H1434" s="221">
        <v>0</v>
      </c>
      <c r="I1434" s="221">
        <v>0</v>
      </c>
      <c r="J1434" s="221">
        <v>6</v>
      </c>
      <c r="K1434" s="290">
        <v>99300000000</v>
      </c>
      <c r="L1434" s="221" t="s">
        <v>621</v>
      </c>
      <c r="M1434" s="221">
        <v>0</v>
      </c>
      <c r="N1434" s="221">
        <v>0</v>
      </c>
      <c r="O1434" s="221" t="s">
        <v>624</v>
      </c>
      <c r="P1434" s="221" t="s">
        <v>626</v>
      </c>
      <c r="Q1434" s="221" t="s">
        <v>626</v>
      </c>
      <c r="R1434" s="221" t="s">
        <v>1669</v>
      </c>
      <c r="S1434" s="221" t="s">
        <v>2094</v>
      </c>
      <c r="T1434" s="221">
        <v>0</v>
      </c>
      <c r="U1434" s="290">
        <v>100000000</v>
      </c>
      <c r="V1434" s="290">
        <v>303000000000</v>
      </c>
      <c r="W1434" s="221">
        <v>0</v>
      </c>
      <c r="X1434" s="221">
        <v>0</v>
      </c>
      <c r="Y1434" s="221" t="s">
        <v>626</v>
      </c>
      <c r="Z1434" s="221" t="s">
        <v>626</v>
      </c>
    </row>
    <row r="1435" spans="1:26" x14ac:dyDescent="0.25">
      <c r="A1435" s="221" t="s">
        <v>1237</v>
      </c>
      <c r="B1435" s="221" t="s">
        <v>226</v>
      </c>
      <c r="C1435" s="221">
        <v>1027.6110000000001</v>
      </c>
      <c r="D1435" s="221">
        <v>0</v>
      </c>
      <c r="E1435" s="221" t="s">
        <v>620</v>
      </c>
      <c r="F1435" s="221">
        <v>2.61</v>
      </c>
      <c r="G1435" s="221">
        <v>0</v>
      </c>
      <c r="H1435" s="221">
        <v>0</v>
      </c>
      <c r="I1435" s="221">
        <v>0</v>
      </c>
      <c r="J1435" s="221">
        <v>2.02</v>
      </c>
      <c r="K1435" s="290">
        <v>58800000000</v>
      </c>
      <c r="L1435" s="221" t="s">
        <v>621</v>
      </c>
      <c r="M1435" s="221">
        <v>0</v>
      </c>
      <c r="N1435" s="221">
        <v>0</v>
      </c>
      <c r="O1435" s="221" t="s">
        <v>624</v>
      </c>
      <c r="P1435" s="221" t="s">
        <v>626</v>
      </c>
      <c r="Q1435" s="221" t="s">
        <v>626</v>
      </c>
      <c r="R1435" s="221" t="s">
        <v>1669</v>
      </c>
      <c r="S1435" s="221" t="s">
        <v>1692</v>
      </c>
      <c r="T1435" s="221">
        <v>0</v>
      </c>
      <c r="U1435" s="221">
        <v>58750492</v>
      </c>
      <c r="V1435" s="290">
        <v>24900000000000</v>
      </c>
      <c r="W1435" s="221">
        <v>42026544</v>
      </c>
      <c r="X1435" s="221">
        <v>0</v>
      </c>
      <c r="Y1435" s="221" t="s">
        <v>626</v>
      </c>
      <c r="Z1435" s="221" t="s">
        <v>626</v>
      </c>
    </row>
    <row r="1436" spans="1:26" x14ac:dyDescent="0.25">
      <c r="A1436" s="221" t="s">
        <v>1213</v>
      </c>
      <c r="B1436" s="221" t="s">
        <v>220</v>
      </c>
      <c r="C1436" s="221">
        <v>1070.614</v>
      </c>
      <c r="D1436" s="221">
        <v>0</v>
      </c>
      <c r="E1436" s="221" t="s">
        <v>620</v>
      </c>
      <c r="F1436" s="221">
        <v>-1.31</v>
      </c>
      <c r="G1436" s="221">
        <v>0</v>
      </c>
      <c r="H1436" s="221">
        <v>0</v>
      </c>
      <c r="I1436" s="221">
        <v>0</v>
      </c>
      <c r="J1436" s="221">
        <v>-1.38</v>
      </c>
      <c r="K1436" s="290">
        <v>104000000000</v>
      </c>
      <c r="L1436" s="221" t="s">
        <v>621</v>
      </c>
      <c r="M1436" s="221">
        <v>0</v>
      </c>
      <c r="N1436" s="221">
        <v>0</v>
      </c>
      <c r="O1436" s="221" t="s">
        <v>624</v>
      </c>
      <c r="P1436" s="221" t="s">
        <v>626</v>
      </c>
      <c r="Q1436" s="221" t="s">
        <v>626</v>
      </c>
      <c r="R1436" s="221" t="s">
        <v>1669</v>
      </c>
      <c r="S1436" s="221" t="s">
        <v>1692</v>
      </c>
      <c r="T1436" s="221">
        <v>0</v>
      </c>
      <c r="U1436" s="221">
        <v>95901453</v>
      </c>
      <c r="V1436" s="290">
        <v>47700000000000</v>
      </c>
      <c r="W1436" s="221">
        <v>57663264</v>
      </c>
      <c r="X1436" s="221">
        <v>0</v>
      </c>
      <c r="Y1436" s="221" t="s">
        <v>626</v>
      </c>
      <c r="Z1436" s="221" t="s">
        <v>626</v>
      </c>
    </row>
    <row r="1437" spans="1:26" x14ac:dyDescent="0.25">
      <c r="A1437" s="221" t="s">
        <v>959</v>
      </c>
      <c r="B1437" s="221" t="s">
        <v>1430</v>
      </c>
      <c r="C1437" s="221">
        <v>1022.4640000000001</v>
      </c>
      <c r="D1437" s="221">
        <v>0</v>
      </c>
      <c r="E1437" s="221" t="s">
        <v>620</v>
      </c>
      <c r="F1437" s="221">
        <v>0.46</v>
      </c>
      <c r="G1437" s="221">
        <v>0</v>
      </c>
      <c r="H1437" s="221">
        <v>0</v>
      </c>
      <c r="I1437" s="221">
        <v>0</v>
      </c>
      <c r="J1437" s="221">
        <v>-3.43</v>
      </c>
      <c r="K1437" s="290">
        <v>42700000000</v>
      </c>
      <c r="L1437" s="221" t="s">
        <v>621</v>
      </c>
      <c r="M1437" s="221">
        <v>0</v>
      </c>
      <c r="N1437" s="221">
        <v>0</v>
      </c>
      <c r="O1437" s="221" t="s">
        <v>624</v>
      </c>
      <c r="P1437" s="221" t="s">
        <v>626</v>
      </c>
      <c r="Q1437" s="221" t="s">
        <v>626</v>
      </c>
      <c r="R1437" s="221" t="s">
        <v>1669</v>
      </c>
      <c r="S1437" s="221" t="s">
        <v>1671</v>
      </c>
      <c r="T1437" s="221">
        <v>0</v>
      </c>
      <c r="U1437" s="221">
        <v>42000000</v>
      </c>
      <c r="V1437" s="290">
        <v>1790000000000</v>
      </c>
      <c r="W1437" s="221">
        <v>0</v>
      </c>
      <c r="X1437" s="221">
        <v>0</v>
      </c>
      <c r="Y1437" s="221" t="s">
        <v>626</v>
      </c>
      <c r="Z1437" s="221" t="s">
        <v>626</v>
      </c>
    </row>
    <row r="1438" spans="1:26" x14ac:dyDescent="0.25">
      <c r="A1438" s="221" t="s">
        <v>960</v>
      </c>
      <c r="B1438" s="221" t="s">
        <v>1430</v>
      </c>
      <c r="C1438" s="221">
        <v>908.72080000000005</v>
      </c>
      <c r="D1438" s="221">
        <v>0</v>
      </c>
      <c r="E1438" s="221" t="s">
        <v>620</v>
      </c>
      <c r="F1438" s="221">
        <v>0.17</v>
      </c>
      <c r="G1438" s="221">
        <v>0</v>
      </c>
      <c r="H1438" s="221">
        <v>0</v>
      </c>
      <c r="I1438" s="221">
        <v>0</v>
      </c>
      <c r="J1438" s="221">
        <v>-0.56999999999999995</v>
      </c>
      <c r="K1438" s="290">
        <v>76100000000</v>
      </c>
      <c r="L1438" s="221" t="s">
        <v>621</v>
      </c>
      <c r="M1438" s="221">
        <v>0</v>
      </c>
      <c r="N1438" s="221">
        <v>0</v>
      </c>
      <c r="O1438" s="221" t="s">
        <v>624</v>
      </c>
      <c r="P1438" s="221" t="s">
        <v>626</v>
      </c>
      <c r="Q1438" s="221" t="s">
        <v>626</v>
      </c>
      <c r="R1438" s="221" t="s">
        <v>1669</v>
      </c>
      <c r="S1438" s="221" t="s">
        <v>1671</v>
      </c>
      <c r="T1438" s="221">
        <v>0</v>
      </c>
      <c r="U1438" s="221">
        <v>83877472</v>
      </c>
      <c r="V1438" s="290">
        <v>1790000000000</v>
      </c>
      <c r="W1438" s="221">
        <v>0</v>
      </c>
      <c r="X1438" s="221">
        <v>0</v>
      </c>
      <c r="Y1438" s="221" t="s">
        <v>626</v>
      </c>
      <c r="Z1438" s="221" t="s">
        <v>626</v>
      </c>
    </row>
    <row r="1439" spans="1:26" x14ac:dyDescent="0.25">
      <c r="A1439" s="221" t="s">
        <v>961</v>
      </c>
      <c r="B1439" s="221" t="s">
        <v>1430</v>
      </c>
      <c r="C1439" s="221">
        <v>916.34360000000004</v>
      </c>
      <c r="D1439" s="221">
        <v>0</v>
      </c>
      <c r="E1439" s="221" t="s">
        <v>620</v>
      </c>
      <c r="F1439" s="221">
        <v>0.22</v>
      </c>
      <c r="G1439" s="221">
        <v>0</v>
      </c>
      <c r="H1439" s="221">
        <v>0</v>
      </c>
      <c r="I1439" s="221">
        <v>0</v>
      </c>
      <c r="J1439" s="221">
        <v>-3.41</v>
      </c>
      <c r="K1439" s="290">
        <v>48700000000</v>
      </c>
      <c r="L1439" s="221" t="s">
        <v>621</v>
      </c>
      <c r="M1439" s="221">
        <v>0</v>
      </c>
      <c r="N1439" s="221">
        <v>0</v>
      </c>
      <c r="O1439" s="221" t="s">
        <v>624</v>
      </c>
      <c r="P1439" s="221" t="s">
        <v>626</v>
      </c>
      <c r="Q1439" s="221" t="s">
        <v>626</v>
      </c>
      <c r="R1439" s="221" t="s">
        <v>1669</v>
      </c>
      <c r="S1439" s="221" t="s">
        <v>1671</v>
      </c>
      <c r="T1439" s="221">
        <v>0</v>
      </c>
      <c r="U1439" s="221">
        <v>53233550</v>
      </c>
      <c r="V1439" s="290">
        <v>1790000000000</v>
      </c>
      <c r="W1439" s="221">
        <v>0</v>
      </c>
      <c r="X1439" s="221">
        <v>0</v>
      </c>
      <c r="Y1439" s="221" t="s">
        <v>626</v>
      </c>
      <c r="Z1439" s="221" t="s">
        <v>626</v>
      </c>
    </row>
    <row r="1440" spans="1:26" x14ac:dyDescent="0.25">
      <c r="A1440" s="221" t="s">
        <v>1214</v>
      </c>
      <c r="B1440" s="221" t="s">
        <v>726</v>
      </c>
      <c r="C1440" s="221">
        <v>1072.4290000000001</v>
      </c>
      <c r="D1440" s="221">
        <v>0</v>
      </c>
      <c r="E1440" s="221" t="s">
        <v>620</v>
      </c>
      <c r="F1440" s="221">
        <v>1.29</v>
      </c>
      <c r="G1440" s="221">
        <v>0</v>
      </c>
      <c r="H1440" s="221">
        <v>0</v>
      </c>
      <c r="I1440" s="221">
        <v>0</v>
      </c>
      <c r="J1440" s="221">
        <v>1.27</v>
      </c>
      <c r="K1440" s="290">
        <v>11600000000</v>
      </c>
      <c r="L1440" s="221" t="s">
        <v>621</v>
      </c>
      <c r="M1440" s="221">
        <v>0</v>
      </c>
      <c r="N1440" s="221">
        <v>0</v>
      </c>
      <c r="O1440" s="221" t="s">
        <v>624</v>
      </c>
      <c r="P1440" s="221" t="s">
        <v>626</v>
      </c>
      <c r="Q1440" s="221" t="s">
        <v>626</v>
      </c>
      <c r="R1440" s="221" t="s">
        <v>1669</v>
      </c>
      <c r="S1440" s="221" t="s">
        <v>2094</v>
      </c>
      <c r="T1440" s="221">
        <v>0</v>
      </c>
      <c r="U1440" s="221">
        <v>11000000</v>
      </c>
      <c r="V1440" s="290">
        <v>1030000000000</v>
      </c>
      <c r="W1440" s="221">
        <v>0</v>
      </c>
      <c r="X1440" s="221">
        <v>0</v>
      </c>
      <c r="Y1440" s="221" t="s">
        <v>626</v>
      </c>
      <c r="Z1440" s="221" t="s">
        <v>626</v>
      </c>
    </row>
    <row r="1441" spans="1:26" x14ac:dyDescent="0.25">
      <c r="A1441" s="221" t="s">
        <v>1180</v>
      </c>
      <c r="B1441" s="221" t="s">
        <v>216</v>
      </c>
      <c r="C1441" s="221">
        <v>1023.649</v>
      </c>
      <c r="D1441" s="221">
        <v>0</v>
      </c>
      <c r="E1441" s="221" t="s">
        <v>620</v>
      </c>
      <c r="F1441" s="221">
        <v>0.09</v>
      </c>
      <c r="G1441" s="221">
        <v>0</v>
      </c>
      <c r="H1441" s="221">
        <v>0</v>
      </c>
      <c r="I1441" s="221">
        <v>0</v>
      </c>
      <c r="J1441" s="221">
        <v>6.15</v>
      </c>
      <c r="K1441" s="290">
        <v>223000000000</v>
      </c>
      <c r="L1441" s="221" t="s">
        <v>621</v>
      </c>
      <c r="M1441" s="221">
        <v>0</v>
      </c>
      <c r="N1441" s="221">
        <v>0</v>
      </c>
      <c r="O1441" s="221" t="s">
        <v>624</v>
      </c>
      <c r="P1441" s="221" t="s">
        <v>626</v>
      </c>
      <c r="Q1441" s="221" t="s">
        <v>626</v>
      </c>
      <c r="R1441" s="221" t="s">
        <v>1669</v>
      </c>
      <c r="S1441" s="221" t="s">
        <v>1672</v>
      </c>
      <c r="T1441" s="221">
        <v>0</v>
      </c>
      <c r="U1441" s="290">
        <v>218000000</v>
      </c>
      <c r="V1441" s="290">
        <v>31400000000000</v>
      </c>
      <c r="W1441" s="290">
        <v>156000000</v>
      </c>
      <c r="X1441" s="221">
        <v>0</v>
      </c>
      <c r="Y1441" s="221" t="s">
        <v>626</v>
      </c>
      <c r="Z1441" s="221" t="s">
        <v>626</v>
      </c>
    </row>
    <row r="1442" spans="1:26" x14ac:dyDescent="0.25">
      <c r="A1442" s="221" t="s">
        <v>1238</v>
      </c>
      <c r="B1442" s="221" t="s">
        <v>223</v>
      </c>
      <c r="C1442" s="221">
        <v>982.86</v>
      </c>
      <c r="D1442" s="221">
        <v>0</v>
      </c>
      <c r="E1442" s="221" t="s">
        <v>620</v>
      </c>
      <c r="F1442" s="221">
        <v>0.52</v>
      </c>
      <c r="G1442" s="221">
        <v>0</v>
      </c>
      <c r="H1442" s="221">
        <v>0</v>
      </c>
      <c r="I1442" s="221">
        <v>0</v>
      </c>
      <c r="J1442" s="221">
        <v>5.97</v>
      </c>
      <c r="K1442" s="290">
        <v>37700000000</v>
      </c>
      <c r="L1442" s="221" t="s">
        <v>621</v>
      </c>
      <c r="M1442" s="221">
        <v>0</v>
      </c>
      <c r="N1442" s="221">
        <v>0</v>
      </c>
      <c r="O1442" s="221" t="s">
        <v>624</v>
      </c>
      <c r="P1442" s="221" t="s">
        <v>626</v>
      </c>
      <c r="Q1442" s="221" t="s">
        <v>626</v>
      </c>
      <c r="R1442" s="221" t="s">
        <v>1669</v>
      </c>
      <c r="S1442" s="221" t="s">
        <v>1663</v>
      </c>
      <c r="T1442" s="221">
        <v>0</v>
      </c>
      <c r="U1442" s="221">
        <v>38565976</v>
      </c>
      <c r="V1442" s="290">
        <v>14500000000000</v>
      </c>
      <c r="W1442" s="290">
        <v>480000000</v>
      </c>
      <c r="X1442" s="221">
        <v>0</v>
      </c>
      <c r="Y1442" s="221" t="s">
        <v>626</v>
      </c>
      <c r="Z1442" s="221" t="s">
        <v>626</v>
      </c>
    </row>
    <row r="1443" spans="1:26" x14ac:dyDescent="0.25">
      <c r="A1443" s="221" t="s">
        <v>1239</v>
      </c>
      <c r="B1443" s="221" t="s">
        <v>1026</v>
      </c>
      <c r="C1443" s="221">
        <v>307.25</v>
      </c>
      <c r="D1443" s="221">
        <v>-0.97589999999999999</v>
      </c>
      <c r="E1443" s="221" t="s">
        <v>620</v>
      </c>
      <c r="F1443" s="221">
        <v>-1.4438</v>
      </c>
      <c r="G1443" s="221">
        <v>4.3418000000000001</v>
      </c>
      <c r="H1443" s="221">
        <v>-1.0011000000000001</v>
      </c>
      <c r="I1443" s="221">
        <v>-10.886200000000001</v>
      </c>
      <c r="J1443" s="221">
        <v>-30.539400000000001</v>
      </c>
      <c r="K1443" s="290">
        <v>282000000000</v>
      </c>
      <c r="L1443" s="221" t="s">
        <v>621</v>
      </c>
      <c r="M1443" s="221">
        <v>-58.678800000000003</v>
      </c>
      <c r="N1443" s="221">
        <v>0</v>
      </c>
      <c r="O1443" s="221" t="s">
        <v>624</v>
      </c>
      <c r="P1443" s="221" t="s">
        <v>651</v>
      </c>
      <c r="Q1443" s="221" t="s">
        <v>635</v>
      </c>
      <c r="R1443" s="221" t="s">
        <v>1667</v>
      </c>
      <c r="S1443" s="221" t="s">
        <v>2094</v>
      </c>
      <c r="T1443" s="221">
        <v>-1.4438</v>
      </c>
      <c r="U1443" s="290">
        <v>904000000</v>
      </c>
      <c r="V1443" s="290">
        <v>653000000000</v>
      </c>
      <c r="W1443" s="221">
        <v>0</v>
      </c>
      <c r="X1443" s="221">
        <v>-1.1959</v>
      </c>
      <c r="Y1443" s="221" t="s">
        <v>623</v>
      </c>
      <c r="Z1443" s="221" t="s">
        <v>626</v>
      </c>
    </row>
    <row r="1444" spans="1:26" x14ac:dyDescent="0.25">
      <c r="A1444" s="221" t="s">
        <v>1039</v>
      </c>
      <c r="B1444" s="221" t="s">
        <v>963</v>
      </c>
      <c r="C1444" s="221">
        <v>889.75819999999999</v>
      </c>
      <c r="D1444" s="221">
        <v>-1.4825999999999999</v>
      </c>
      <c r="E1444" s="221" t="s">
        <v>620</v>
      </c>
      <c r="F1444" s="221">
        <v>1.7733000000000001</v>
      </c>
      <c r="G1444" s="221">
        <v>21.434200000000001</v>
      </c>
      <c r="H1444" s="221">
        <v>-5.7340999999999998</v>
      </c>
      <c r="I1444" s="221">
        <v>-21.525200000000002</v>
      </c>
      <c r="J1444" s="221">
        <v>-22.639600000000002</v>
      </c>
      <c r="K1444" s="290">
        <v>9100000000</v>
      </c>
      <c r="L1444" s="221" t="s">
        <v>621</v>
      </c>
      <c r="M1444" s="221">
        <v>-26.343499999999999</v>
      </c>
      <c r="N1444" s="221">
        <v>0</v>
      </c>
      <c r="O1444" s="221" t="s">
        <v>624</v>
      </c>
      <c r="P1444" s="221" t="s">
        <v>2012</v>
      </c>
      <c r="Q1444" s="221" t="s">
        <v>2012</v>
      </c>
      <c r="R1444" s="221" t="s">
        <v>1667</v>
      </c>
      <c r="S1444" s="221" t="s">
        <v>1672</v>
      </c>
      <c r="T1444" s="221">
        <v>1.7733000000000001</v>
      </c>
      <c r="U1444" s="221">
        <v>10409539</v>
      </c>
      <c r="V1444" s="290">
        <v>117000000000</v>
      </c>
      <c r="W1444" s="221">
        <v>0</v>
      </c>
      <c r="X1444" s="221">
        <v>9.1800000000000007E-2</v>
      </c>
      <c r="Y1444" s="221" t="s">
        <v>2012</v>
      </c>
      <c r="Z1444" s="221" t="s">
        <v>626</v>
      </c>
    </row>
    <row r="1445" spans="1:26" x14ac:dyDescent="0.25">
      <c r="A1445" s="221" t="s">
        <v>964</v>
      </c>
      <c r="B1445" s="221" t="s">
        <v>963</v>
      </c>
      <c r="C1445" s="221">
        <v>1629.2940000000001</v>
      </c>
      <c r="D1445" s="221">
        <v>-0.39360000000000001</v>
      </c>
      <c r="E1445" s="221" t="s">
        <v>620</v>
      </c>
      <c r="F1445" s="221">
        <v>-0.503</v>
      </c>
      <c r="G1445" s="221">
        <v>3.0931999999999999</v>
      </c>
      <c r="H1445" s="221">
        <v>2.5539000000000001</v>
      </c>
      <c r="I1445" s="221">
        <v>3.4087999999999998</v>
      </c>
      <c r="J1445" s="221">
        <v>6.3285999999999998</v>
      </c>
      <c r="K1445" s="290">
        <v>12800000000</v>
      </c>
      <c r="L1445" s="221" t="s">
        <v>621</v>
      </c>
      <c r="M1445" s="221">
        <v>16.525200000000002</v>
      </c>
      <c r="N1445" s="221">
        <v>39.8827</v>
      </c>
      <c r="O1445" s="221" t="s">
        <v>624</v>
      </c>
      <c r="P1445" s="221" t="s">
        <v>627</v>
      </c>
      <c r="Q1445" s="221" t="s">
        <v>630</v>
      </c>
      <c r="R1445" s="221" t="s">
        <v>1662</v>
      </c>
      <c r="S1445" s="221" t="s">
        <v>1673</v>
      </c>
      <c r="T1445" s="221">
        <v>-0.503</v>
      </c>
      <c r="U1445" s="221">
        <v>7823510</v>
      </c>
      <c r="V1445" s="290">
        <v>117000000000</v>
      </c>
      <c r="W1445" s="221">
        <v>0</v>
      </c>
      <c r="X1445" s="221">
        <v>-1.0471999999999999</v>
      </c>
      <c r="Y1445" s="221" t="s">
        <v>630</v>
      </c>
      <c r="Z1445" s="221" t="s">
        <v>635</v>
      </c>
    </row>
    <row r="1446" spans="1:26" x14ac:dyDescent="0.25">
      <c r="A1446" s="221" t="s">
        <v>2263</v>
      </c>
      <c r="B1446" s="221" t="s">
        <v>963</v>
      </c>
      <c r="C1446" s="221">
        <v>980.13779999999997</v>
      </c>
      <c r="D1446" s="221">
        <v>-1.01E-2</v>
      </c>
      <c r="E1446" s="221" t="s">
        <v>620</v>
      </c>
      <c r="F1446" s="221">
        <v>-0.18559999999999999</v>
      </c>
      <c r="G1446" s="221">
        <v>-0.34799999999999998</v>
      </c>
      <c r="H1446" s="221">
        <v>-1.1446000000000001</v>
      </c>
      <c r="I1446" s="221">
        <v>-1.7692000000000001</v>
      </c>
      <c r="J1446" s="221">
        <v>0</v>
      </c>
      <c r="K1446" s="290">
        <v>982000000</v>
      </c>
      <c r="L1446" s="221" t="s">
        <v>621</v>
      </c>
      <c r="M1446" s="221">
        <v>0</v>
      </c>
      <c r="N1446" s="221">
        <v>0</v>
      </c>
      <c r="O1446" s="221" t="s">
        <v>624</v>
      </c>
      <c r="P1446" s="221" t="s">
        <v>626</v>
      </c>
      <c r="Q1446" s="221" t="s">
        <v>626</v>
      </c>
      <c r="R1446" s="221" t="s">
        <v>1679</v>
      </c>
      <c r="S1446" s="221" t="s">
        <v>1692</v>
      </c>
      <c r="T1446" s="221">
        <v>-0.18559999999999999</v>
      </c>
      <c r="U1446" s="221">
        <v>1000000</v>
      </c>
      <c r="V1446" s="290">
        <v>117000000000</v>
      </c>
      <c r="W1446" s="221">
        <v>0</v>
      </c>
      <c r="X1446" s="221">
        <v>-2.3599999999999999E-2</v>
      </c>
      <c r="Y1446" s="221" t="s">
        <v>626</v>
      </c>
      <c r="Z1446" s="221" t="s">
        <v>626</v>
      </c>
    </row>
    <row r="1447" spans="1:26" x14ac:dyDescent="0.25">
      <c r="A1447" s="221" t="s">
        <v>1532</v>
      </c>
      <c r="B1447" s="221" t="s">
        <v>963</v>
      </c>
      <c r="C1447" s="221">
        <v>1084.778</v>
      </c>
      <c r="D1447" s="221">
        <v>5.3699999999999998E-2</v>
      </c>
      <c r="E1447" s="221" t="s">
        <v>620</v>
      </c>
      <c r="F1447" s="221">
        <v>1.2995000000000001</v>
      </c>
      <c r="G1447" s="221">
        <v>3.6065</v>
      </c>
      <c r="H1447" s="221">
        <v>0.97629999999999995</v>
      </c>
      <c r="I1447" s="221">
        <v>2.0047000000000001</v>
      </c>
      <c r="J1447" s="221">
        <v>5.7313000000000001</v>
      </c>
      <c r="K1447" s="290">
        <v>9010000000</v>
      </c>
      <c r="L1447" s="221" t="s">
        <v>621</v>
      </c>
      <c r="M1447" s="221">
        <v>0</v>
      </c>
      <c r="N1447" s="221">
        <v>0</v>
      </c>
      <c r="O1447" s="221" t="s">
        <v>624</v>
      </c>
      <c r="P1447" s="221" t="s">
        <v>2012</v>
      </c>
      <c r="Q1447" s="221" t="s">
        <v>2012</v>
      </c>
      <c r="R1447" s="221" t="s">
        <v>1662</v>
      </c>
      <c r="S1447" s="221" t="s">
        <v>1692</v>
      </c>
      <c r="T1447" s="221">
        <v>1.2995000000000001</v>
      </c>
      <c r="U1447" s="221">
        <v>8413277</v>
      </c>
      <c r="V1447" s="290">
        <v>117000000000</v>
      </c>
      <c r="W1447" s="221">
        <v>0</v>
      </c>
      <c r="X1447" s="221">
        <v>5.0900000000000001E-2</v>
      </c>
      <c r="Y1447" s="221" t="s">
        <v>626</v>
      </c>
      <c r="Z1447" s="221" t="s">
        <v>626</v>
      </c>
    </row>
    <row r="1448" spans="1:26" x14ac:dyDescent="0.25">
      <c r="A1448" s="221" t="s">
        <v>1571</v>
      </c>
      <c r="B1448" s="221" t="s">
        <v>963</v>
      </c>
      <c r="C1448" s="221">
        <v>1144.623</v>
      </c>
      <c r="D1448" s="221">
        <v>4.0300000000000002E-2</v>
      </c>
      <c r="E1448" s="221" t="s">
        <v>620</v>
      </c>
      <c r="F1448" s="221">
        <v>0.53639999999999999</v>
      </c>
      <c r="G1448" s="221">
        <v>1.4592000000000001</v>
      </c>
      <c r="H1448" s="221">
        <v>2.7267999999999999</v>
      </c>
      <c r="I1448" s="221">
        <v>3.5708000000000002</v>
      </c>
      <c r="J1448" s="221">
        <v>5.6877000000000004</v>
      </c>
      <c r="K1448" s="290">
        <v>85200000000</v>
      </c>
      <c r="L1448" s="221" t="s">
        <v>621</v>
      </c>
      <c r="M1448" s="221">
        <v>0</v>
      </c>
      <c r="N1448" s="221">
        <v>0</v>
      </c>
      <c r="O1448" s="221" t="s">
        <v>624</v>
      </c>
      <c r="P1448" s="221" t="s">
        <v>632</v>
      </c>
      <c r="Q1448" s="221" t="s">
        <v>627</v>
      </c>
      <c r="R1448" s="221" t="s">
        <v>1668</v>
      </c>
      <c r="S1448" s="221" t="s">
        <v>1672</v>
      </c>
      <c r="T1448" s="221">
        <v>0.53639999999999999</v>
      </c>
      <c r="U1448" s="221">
        <v>74866142</v>
      </c>
      <c r="V1448" s="290">
        <v>117000000000</v>
      </c>
      <c r="W1448" s="221">
        <v>0</v>
      </c>
      <c r="X1448" s="221">
        <v>5.8799999999999998E-2</v>
      </c>
      <c r="Y1448" s="221" t="s">
        <v>626</v>
      </c>
      <c r="Z1448" s="221" t="s">
        <v>626</v>
      </c>
    </row>
    <row r="1449" spans="1:26" x14ac:dyDescent="0.25">
      <c r="A1449" s="221" t="s">
        <v>965</v>
      </c>
      <c r="B1449" s="221" t="s">
        <v>708</v>
      </c>
      <c r="C1449" s="221">
        <v>13141.57</v>
      </c>
      <c r="D1449" s="221">
        <v>-1.9812000000000001</v>
      </c>
      <c r="E1449" s="221" t="s">
        <v>620</v>
      </c>
      <c r="F1449" s="221">
        <v>2.5110999999999999</v>
      </c>
      <c r="G1449" s="221">
        <v>13.0215</v>
      </c>
      <c r="H1449" s="221">
        <v>-3.9001000000000001</v>
      </c>
      <c r="I1449" s="221">
        <v>-17.677</v>
      </c>
      <c r="J1449" s="221">
        <v>-20.407</v>
      </c>
      <c r="K1449" s="290">
        <v>90600000000</v>
      </c>
      <c r="L1449" s="221" t="s">
        <v>621</v>
      </c>
      <c r="M1449" s="221">
        <v>-8.8559999999999999</v>
      </c>
      <c r="N1449" s="221">
        <v>15.185499999999999</v>
      </c>
      <c r="O1449" s="221" t="s">
        <v>624</v>
      </c>
      <c r="P1449" s="221" t="s">
        <v>627</v>
      </c>
      <c r="Q1449" s="221" t="s">
        <v>627</v>
      </c>
      <c r="R1449" s="221" t="s">
        <v>1667</v>
      </c>
      <c r="S1449" s="221" t="s">
        <v>2091</v>
      </c>
      <c r="T1449" s="221">
        <v>2.5110999999999999</v>
      </c>
      <c r="U1449" s="221">
        <v>7065953</v>
      </c>
      <c r="V1449" s="290">
        <v>3630000000000</v>
      </c>
      <c r="W1449" s="221">
        <v>14890216</v>
      </c>
      <c r="X1449" s="221">
        <v>-1.1792</v>
      </c>
      <c r="Y1449" s="221" t="s">
        <v>632</v>
      </c>
      <c r="Z1449" s="221" t="s">
        <v>651</v>
      </c>
    </row>
    <row r="1450" spans="1:26" x14ac:dyDescent="0.25">
      <c r="A1450" s="221" t="s">
        <v>956</v>
      </c>
      <c r="B1450" s="221" t="s">
        <v>953</v>
      </c>
      <c r="C1450" s="221">
        <v>1356.42</v>
      </c>
      <c r="D1450" s="221">
        <v>-2.2955999999999999</v>
      </c>
      <c r="E1450" s="221" t="s">
        <v>620</v>
      </c>
      <c r="F1450" s="221">
        <v>1.8898999999999999</v>
      </c>
      <c r="G1450" s="221">
        <v>12.4232</v>
      </c>
      <c r="H1450" s="221">
        <v>-5.8636999999999997</v>
      </c>
      <c r="I1450" s="221">
        <v>-18.5152</v>
      </c>
      <c r="J1450" s="221">
        <v>-22.489000000000001</v>
      </c>
      <c r="K1450" s="290">
        <v>195000000000</v>
      </c>
      <c r="L1450" s="221" t="s">
        <v>621</v>
      </c>
      <c r="M1450" s="221">
        <v>-21.061699999999998</v>
      </c>
      <c r="N1450" s="221">
        <v>-0.95940000000000003</v>
      </c>
      <c r="O1450" s="221" t="s">
        <v>624</v>
      </c>
      <c r="P1450" s="221" t="s">
        <v>635</v>
      </c>
      <c r="Q1450" s="221" t="s">
        <v>635</v>
      </c>
      <c r="R1450" s="221" t="s">
        <v>1667</v>
      </c>
      <c r="S1450" s="221" t="s">
        <v>2091</v>
      </c>
      <c r="T1450" s="221">
        <v>1.8898999999999999</v>
      </c>
      <c r="U1450" s="290">
        <v>147000000</v>
      </c>
      <c r="V1450" s="290">
        <v>5280000000000</v>
      </c>
      <c r="W1450" s="221">
        <v>0</v>
      </c>
      <c r="X1450" s="221">
        <v>-1.2363</v>
      </c>
      <c r="Y1450" s="221" t="s">
        <v>635</v>
      </c>
      <c r="Z1450" s="221" t="s">
        <v>630</v>
      </c>
    </row>
    <row r="1451" spans="1:26" x14ac:dyDescent="0.25">
      <c r="A1451" s="221" t="s">
        <v>1533</v>
      </c>
      <c r="B1451" s="221" t="s">
        <v>953</v>
      </c>
      <c r="C1451" s="221">
        <v>1009.903</v>
      </c>
      <c r="D1451" s="221">
        <v>0</v>
      </c>
      <c r="E1451" s="221" t="s">
        <v>620</v>
      </c>
      <c r="F1451" s="221">
        <v>0.25</v>
      </c>
      <c r="G1451" s="221">
        <v>0</v>
      </c>
      <c r="H1451" s="221">
        <v>0</v>
      </c>
      <c r="I1451" s="221">
        <v>0</v>
      </c>
      <c r="J1451" s="221">
        <v>0.69</v>
      </c>
      <c r="K1451" s="290">
        <v>86300000000</v>
      </c>
      <c r="L1451" s="221" t="s">
        <v>621</v>
      </c>
      <c r="M1451" s="221">
        <v>0</v>
      </c>
      <c r="N1451" s="221">
        <v>0</v>
      </c>
      <c r="O1451" s="221" t="s">
        <v>624</v>
      </c>
      <c r="P1451" s="221" t="s">
        <v>626</v>
      </c>
      <c r="Q1451" s="221" t="s">
        <v>626</v>
      </c>
      <c r="R1451" s="221" t="s">
        <v>1669</v>
      </c>
      <c r="S1451" s="221" t="s">
        <v>1671</v>
      </c>
      <c r="T1451" s="221">
        <v>0</v>
      </c>
      <c r="U1451" s="221">
        <v>85650000</v>
      </c>
      <c r="V1451" s="290">
        <v>5280000000000</v>
      </c>
      <c r="W1451" s="221">
        <v>0</v>
      </c>
      <c r="X1451" s="221">
        <v>0</v>
      </c>
      <c r="Y1451" s="221" t="s">
        <v>626</v>
      </c>
      <c r="Z1451" s="221" t="s">
        <v>626</v>
      </c>
    </row>
    <row r="1452" spans="1:26" x14ac:dyDescent="0.25">
      <c r="A1452" s="221" t="s">
        <v>1534</v>
      </c>
      <c r="B1452" s="221" t="s">
        <v>953</v>
      </c>
      <c r="C1452" s="221">
        <v>1006.848</v>
      </c>
      <c r="D1452" s="221">
        <v>0</v>
      </c>
      <c r="E1452" s="221" t="s">
        <v>620</v>
      </c>
      <c r="F1452" s="221">
        <v>-0.03</v>
      </c>
      <c r="G1452" s="221">
        <v>0</v>
      </c>
      <c r="H1452" s="221">
        <v>0</v>
      </c>
      <c r="I1452" s="221">
        <v>0</v>
      </c>
      <c r="J1452" s="221">
        <v>8.31</v>
      </c>
      <c r="K1452" s="290">
        <v>121000000000</v>
      </c>
      <c r="L1452" s="221" t="s">
        <v>621</v>
      </c>
      <c r="M1452" s="221">
        <v>0</v>
      </c>
      <c r="N1452" s="221">
        <v>0</v>
      </c>
      <c r="O1452" s="221" t="s">
        <v>624</v>
      </c>
      <c r="P1452" s="221" t="s">
        <v>626</v>
      </c>
      <c r="Q1452" s="221" t="s">
        <v>626</v>
      </c>
      <c r="R1452" s="221" t="s">
        <v>1669</v>
      </c>
      <c r="S1452" s="221" t="s">
        <v>1672</v>
      </c>
      <c r="T1452" s="221">
        <v>0</v>
      </c>
      <c r="U1452" s="290">
        <v>120000000</v>
      </c>
      <c r="V1452" s="290">
        <v>5280000000000</v>
      </c>
      <c r="W1452" s="221">
        <v>0</v>
      </c>
      <c r="X1452" s="221">
        <v>0</v>
      </c>
      <c r="Y1452" s="221" t="s">
        <v>626</v>
      </c>
      <c r="Z1452" s="221" t="s">
        <v>626</v>
      </c>
    </row>
    <row r="1453" spans="1:26" x14ac:dyDescent="0.25">
      <c r="A1453" s="221" t="s">
        <v>1642</v>
      </c>
      <c r="B1453" s="221" t="s">
        <v>953</v>
      </c>
      <c r="C1453" s="221">
        <v>996.65</v>
      </c>
      <c r="D1453" s="221">
        <v>0</v>
      </c>
      <c r="E1453" s="221" t="s">
        <v>620</v>
      </c>
      <c r="F1453" s="221">
        <v>0.63</v>
      </c>
      <c r="G1453" s="221">
        <v>0</v>
      </c>
      <c r="H1453" s="221">
        <v>0</v>
      </c>
      <c r="I1453" s="221">
        <v>0</v>
      </c>
      <c r="J1453" s="221">
        <v>10.96</v>
      </c>
      <c r="K1453" s="290">
        <v>202000000000</v>
      </c>
      <c r="L1453" s="221" t="s">
        <v>621</v>
      </c>
      <c r="M1453" s="221">
        <v>0</v>
      </c>
      <c r="N1453" s="221">
        <v>0</v>
      </c>
      <c r="O1453" s="221" t="s">
        <v>624</v>
      </c>
      <c r="P1453" s="221" t="s">
        <v>626</v>
      </c>
      <c r="Q1453" s="221" t="s">
        <v>626</v>
      </c>
      <c r="R1453" s="221" t="s">
        <v>1669</v>
      </c>
      <c r="S1453" s="221" t="s">
        <v>1672</v>
      </c>
      <c r="T1453" s="221">
        <v>0</v>
      </c>
      <c r="U1453" s="290">
        <v>203000000</v>
      </c>
      <c r="V1453" s="290">
        <v>5280000000000</v>
      </c>
      <c r="W1453" s="221">
        <v>0</v>
      </c>
      <c r="X1453" s="221">
        <v>0</v>
      </c>
      <c r="Y1453" s="221" t="s">
        <v>626</v>
      </c>
      <c r="Z1453" s="221" t="s">
        <v>626</v>
      </c>
    </row>
    <row r="1454" spans="1:26" x14ac:dyDescent="0.25">
      <c r="A1454" s="221" t="s">
        <v>1813</v>
      </c>
      <c r="B1454" s="221" t="s">
        <v>953</v>
      </c>
      <c r="C1454" s="221">
        <v>1002.32</v>
      </c>
      <c r="D1454" s="221">
        <v>0</v>
      </c>
      <c r="E1454" s="221" t="s">
        <v>620</v>
      </c>
      <c r="F1454" s="221">
        <v>0.15</v>
      </c>
      <c r="G1454" s="221">
        <v>0</v>
      </c>
      <c r="H1454" s="221">
        <v>0</v>
      </c>
      <c r="I1454" s="221">
        <v>0</v>
      </c>
      <c r="J1454" s="221">
        <v>7.13</v>
      </c>
      <c r="K1454" s="290">
        <v>146000000000</v>
      </c>
      <c r="L1454" s="221" t="s">
        <v>621</v>
      </c>
      <c r="M1454" s="221">
        <v>0</v>
      </c>
      <c r="N1454" s="221">
        <v>0</v>
      </c>
      <c r="O1454" s="221" t="s">
        <v>624</v>
      </c>
      <c r="P1454" s="221" t="s">
        <v>626</v>
      </c>
      <c r="Q1454" s="221" t="s">
        <v>626</v>
      </c>
      <c r="R1454" s="221" t="s">
        <v>1669</v>
      </c>
      <c r="S1454" s="221" t="s">
        <v>1663</v>
      </c>
      <c r="T1454" s="221">
        <v>0</v>
      </c>
      <c r="U1454" s="290">
        <v>143000000</v>
      </c>
      <c r="V1454" s="290">
        <v>5280000000000</v>
      </c>
      <c r="W1454" s="221">
        <v>0</v>
      </c>
      <c r="X1454" s="221">
        <v>0</v>
      </c>
      <c r="Y1454" s="221" t="s">
        <v>626</v>
      </c>
      <c r="Z1454" s="221" t="s">
        <v>626</v>
      </c>
    </row>
    <row r="1455" spans="1:26" x14ac:dyDescent="0.25">
      <c r="A1455" s="221" t="s">
        <v>1738</v>
      </c>
      <c r="B1455" s="221" t="s">
        <v>953</v>
      </c>
      <c r="C1455" s="221">
        <v>1027.229</v>
      </c>
      <c r="D1455" s="221">
        <v>0</v>
      </c>
      <c r="E1455" s="221" t="s">
        <v>620</v>
      </c>
      <c r="F1455" s="221">
        <v>0.73</v>
      </c>
      <c r="G1455" s="221">
        <v>0</v>
      </c>
      <c r="H1455" s="221">
        <v>0</v>
      </c>
      <c r="I1455" s="221">
        <v>0</v>
      </c>
      <c r="J1455" s="221">
        <v>8.52</v>
      </c>
      <c r="K1455" s="290">
        <v>104000000000</v>
      </c>
      <c r="L1455" s="221" t="s">
        <v>621</v>
      </c>
      <c r="M1455" s="221">
        <v>0</v>
      </c>
      <c r="N1455" s="221">
        <v>0</v>
      </c>
      <c r="O1455" s="221" t="s">
        <v>624</v>
      </c>
      <c r="P1455" s="221" t="s">
        <v>626</v>
      </c>
      <c r="Q1455" s="221" t="s">
        <v>626</v>
      </c>
      <c r="R1455" s="221" t="s">
        <v>1669</v>
      </c>
      <c r="S1455" s="221" t="s">
        <v>1699</v>
      </c>
      <c r="T1455" s="221">
        <v>0</v>
      </c>
      <c r="U1455" s="290">
        <v>100000000</v>
      </c>
      <c r="V1455" s="290">
        <v>5280000000000</v>
      </c>
      <c r="W1455" s="221">
        <v>0</v>
      </c>
      <c r="X1455" s="221">
        <v>0</v>
      </c>
      <c r="Y1455" s="221" t="s">
        <v>626</v>
      </c>
      <c r="Z1455" s="221" t="s">
        <v>626</v>
      </c>
    </row>
    <row r="1456" spans="1:26" x14ac:dyDescent="0.25">
      <c r="A1456" s="221" t="s">
        <v>1814</v>
      </c>
      <c r="B1456" s="221" t="s">
        <v>953</v>
      </c>
      <c r="C1456" s="221">
        <v>1015.78</v>
      </c>
      <c r="D1456" s="221">
        <v>0</v>
      </c>
      <c r="E1456" s="221" t="s">
        <v>620</v>
      </c>
      <c r="F1456" s="221">
        <v>0.56000000000000005</v>
      </c>
      <c r="G1456" s="221">
        <v>0</v>
      </c>
      <c r="H1456" s="221">
        <v>0</v>
      </c>
      <c r="I1456" s="221">
        <v>0</v>
      </c>
      <c r="J1456" s="221">
        <v>7.55</v>
      </c>
      <c r="K1456" s="290">
        <v>117000000000</v>
      </c>
      <c r="L1456" s="221" t="s">
        <v>621</v>
      </c>
      <c r="M1456" s="221">
        <v>0</v>
      </c>
      <c r="N1456" s="221">
        <v>0</v>
      </c>
      <c r="O1456" s="221" t="s">
        <v>624</v>
      </c>
      <c r="P1456" s="221" t="s">
        <v>626</v>
      </c>
      <c r="Q1456" s="221" t="s">
        <v>626</v>
      </c>
      <c r="R1456" s="221" t="s">
        <v>1669</v>
      </c>
      <c r="S1456" s="221" t="s">
        <v>2089</v>
      </c>
      <c r="T1456" s="221">
        <v>0</v>
      </c>
      <c r="U1456" s="290">
        <v>115000000</v>
      </c>
      <c r="V1456" s="290">
        <v>5280000000000</v>
      </c>
      <c r="W1456" s="221">
        <v>0</v>
      </c>
      <c r="X1456" s="221">
        <v>0</v>
      </c>
      <c r="Y1456" s="221" t="s">
        <v>626</v>
      </c>
      <c r="Z1456" s="221" t="s">
        <v>626</v>
      </c>
    </row>
    <row r="1457" spans="1:26" x14ac:dyDescent="0.25">
      <c r="A1457" s="221" t="s">
        <v>1842</v>
      </c>
      <c r="B1457" s="221" t="s">
        <v>953</v>
      </c>
      <c r="C1457" s="221">
        <v>1054.625</v>
      </c>
      <c r="D1457" s="221">
        <v>0</v>
      </c>
      <c r="E1457" s="221" t="s">
        <v>620</v>
      </c>
      <c r="F1457" s="221">
        <v>0.03</v>
      </c>
      <c r="G1457" s="221">
        <v>0</v>
      </c>
      <c r="H1457" s="221">
        <v>0</v>
      </c>
      <c r="I1457" s="221">
        <v>0</v>
      </c>
      <c r="J1457" s="221">
        <v>9.8699999999999992</v>
      </c>
      <c r="K1457" s="290">
        <v>130000000000</v>
      </c>
      <c r="L1457" s="221" t="s">
        <v>621</v>
      </c>
      <c r="M1457" s="221">
        <v>0</v>
      </c>
      <c r="N1457" s="221">
        <v>0</v>
      </c>
      <c r="O1457" s="221" t="s">
        <v>624</v>
      </c>
      <c r="P1457" s="221" t="s">
        <v>626</v>
      </c>
      <c r="Q1457" s="221" t="s">
        <v>626</v>
      </c>
      <c r="R1457" s="221" t="s">
        <v>1669</v>
      </c>
      <c r="S1457" s="221" t="s">
        <v>1699</v>
      </c>
      <c r="T1457" s="221">
        <v>0</v>
      </c>
      <c r="U1457" s="290">
        <v>121000000</v>
      </c>
      <c r="V1457" s="290">
        <v>5280000000000</v>
      </c>
      <c r="W1457" s="221">
        <v>0</v>
      </c>
      <c r="X1457" s="221">
        <v>0</v>
      </c>
      <c r="Y1457" s="221" t="s">
        <v>626</v>
      </c>
      <c r="Z1457" s="221" t="s">
        <v>626</v>
      </c>
    </row>
    <row r="1458" spans="1:26" x14ac:dyDescent="0.25">
      <c r="A1458" s="221" t="s">
        <v>2362</v>
      </c>
      <c r="B1458" s="221" t="s">
        <v>953</v>
      </c>
      <c r="C1458" s="221">
        <v>986.91899999999998</v>
      </c>
      <c r="D1458" s="221">
        <v>0</v>
      </c>
      <c r="E1458" s="221" t="s">
        <v>620</v>
      </c>
      <c r="F1458" s="221">
        <v>0.6</v>
      </c>
      <c r="G1458" s="221">
        <v>0</v>
      </c>
      <c r="H1458" s="221">
        <v>0</v>
      </c>
      <c r="I1458" s="221">
        <v>0</v>
      </c>
      <c r="J1458" s="221">
        <v>0</v>
      </c>
      <c r="K1458" s="290">
        <v>101000000000</v>
      </c>
      <c r="L1458" s="221" t="s">
        <v>621</v>
      </c>
      <c r="M1458" s="221">
        <v>0</v>
      </c>
      <c r="N1458" s="221">
        <v>0</v>
      </c>
      <c r="O1458" s="221" t="s">
        <v>624</v>
      </c>
      <c r="P1458" s="221" t="s">
        <v>626</v>
      </c>
      <c r="Q1458" s="221" t="s">
        <v>626</v>
      </c>
      <c r="R1458" s="221" t="s">
        <v>1669</v>
      </c>
      <c r="S1458" s="221" t="s">
        <v>1699</v>
      </c>
      <c r="T1458" s="221">
        <v>0</v>
      </c>
      <c r="U1458" s="290">
        <v>103000000</v>
      </c>
      <c r="V1458" s="290">
        <v>5280000000000</v>
      </c>
      <c r="W1458" s="221">
        <v>0</v>
      </c>
      <c r="X1458" s="221">
        <v>0</v>
      </c>
      <c r="Y1458" s="221" t="s">
        <v>626</v>
      </c>
      <c r="Z1458" s="221" t="s">
        <v>626</v>
      </c>
    </row>
    <row r="1459" spans="1:26" x14ac:dyDescent="0.25">
      <c r="A1459" s="221" t="s">
        <v>1899</v>
      </c>
      <c r="B1459" s="221" t="s">
        <v>953</v>
      </c>
      <c r="C1459" s="221">
        <v>1012.06</v>
      </c>
      <c r="D1459" s="221">
        <v>0</v>
      </c>
      <c r="E1459" s="221" t="s">
        <v>620</v>
      </c>
      <c r="F1459" s="221">
        <v>0.77</v>
      </c>
      <c r="G1459" s="221">
        <v>0</v>
      </c>
      <c r="H1459" s="221">
        <v>0</v>
      </c>
      <c r="I1459" s="221">
        <v>0</v>
      </c>
      <c r="J1459" s="221">
        <v>8.2899999999999991</v>
      </c>
      <c r="K1459" s="290">
        <v>126000000000</v>
      </c>
      <c r="L1459" s="221" t="s">
        <v>621</v>
      </c>
      <c r="M1459" s="221">
        <v>0</v>
      </c>
      <c r="N1459" s="221">
        <v>0</v>
      </c>
      <c r="O1459" s="221" t="s">
        <v>624</v>
      </c>
      <c r="P1459" s="221" t="s">
        <v>626</v>
      </c>
      <c r="Q1459" s="221" t="s">
        <v>626</v>
      </c>
      <c r="R1459" s="221" t="s">
        <v>1669</v>
      </c>
      <c r="S1459" s="221" t="s">
        <v>2089</v>
      </c>
      <c r="T1459" s="221">
        <v>0</v>
      </c>
      <c r="U1459" s="290">
        <v>125000000</v>
      </c>
      <c r="V1459" s="290">
        <v>5280000000000</v>
      </c>
      <c r="W1459" s="221">
        <v>0</v>
      </c>
      <c r="X1459" s="221">
        <v>0</v>
      </c>
      <c r="Y1459" s="221" t="s">
        <v>626</v>
      </c>
      <c r="Z1459" s="221" t="s">
        <v>626</v>
      </c>
    </row>
    <row r="1460" spans="1:26" x14ac:dyDescent="0.25">
      <c r="A1460" s="221" t="s">
        <v>2460</v>
      </c>
      <c r="B1460" s="221" t="s">
        <v>953</v>
      </c>
      <c r="C1460" s="221">
        <v>994.06</v>
      </c>
      <c r="D1460" s="221">
        <v>0</v>
      </c>
      <c r="E1460" s="221" t="s">
        <v>620</v>
      </c>
      <c r="F1460" s="221">
        <v>0.65</v>
      </c>
      <c r="G1460" s="221">
        <v>0</v>
      </c>
      <c r="H1460" s="221">
        <v>0</v>
      </c>
      <c r="I1460" s="221">
        <v>0</v>
      </c>
      <c r="J1460" s="221">
        <v>0</v>
      </c>
      <c r="K1460" s="290">
        <v>148000000000</v>
      </c>
      <c r="L1460" s="221" t="s">
        <v>621</v>
      </c>
      <c r="M1460" s="221">
        <v>0</v>
      </c>
      <c r="N1460" s="221">
        <v>0</v>
      </c>
      <c r="O1460" s="221" t="s">
        <v>624</v>
      </c>
      <c r="P1460" s="221" t="s">
        <v>626</v>
      </c>
      <c r="Q1460" s="221" t="s">
        <v>626</v>
      </c>
      <c r="R1460" s="221" t="s">
        <v>1669</v>
      </c>
      <c r="S1460" s="221" t="s">
        <v>1663</v>
      </c>
      <c r="T1460" s="221">
        <v>0</v>
      </c>
      <c r="U1460" s="290">
        <v>150000000</v>
      </c>
      <c r="V1460" s="290">
        <v>5280000000000</v>
      </c>
      <c r="W1460" s="221">
        <v>0</v>
      </c>
      <c r="X1460" s="221">
        <v>0</v>
      </c>
      <c r="Y1460" s="221" t="s">
        <v>626</v>
      </c>
      <c r="Z1460" s="221" t="s">
        <v>626</v>
      </c>
    </row>
    <row r="1461" spans="1:26" x14ac:dyDescent="0.25">
      <c r="A1461" s="221" t="s">
        <v>2509</v>
      </c>
      <c r="B1461" s="221" t="s">
        <v>953</v>
      </c>
      <c r="C1461" s="221">
        <v>1016.862</v>
      </c>
      <c r="D1461" s="221">
        <v>0</v>
      </c>
      <c r="E1461" s="221" t="s">
        <v>620</v>
      </c>
      <c r="F1461" s="221">
        <v>0.55000000000000004</v>
      </c>
      <c r="G1461" s="221">
        <v>0</v>
      </c>
      <c r="H1461" s="221">
        <v>0</v>
      </c>
      <c r="I1461" s="221">
        <v>0</v>
      </c>
      <c r="J1461" s="221">
        <v>0</v>
      </c>
      <c r="K1461" s="290">
        <v>506000000000</v>
      </c>
      <c r="L1461" s="221" t="s">
        <v>621</v>
      </c>
      <c r="M1461" s="221">
        <v>0</v>
      </c>
      <c r="N1461" s="221">
        <v>0</v>
      </c>
      <c r="O1461" s="221" t="s">
        <v>624</v>
      </c>
      <c r="P1461" s="221" t="s">
        <v>626</v>
      </c>
      <c r="Q1461" s="221" t="s">
        <v>626</v>
      </c>
      <c r="R1461" s="221" t="s">
        <v>1669</v>
      </c>
      <c r="S1461" s="221" t="s">
        <v>1699</v>
      </c>
      <c r="T1461" s="221">
        <v>0</v>
      </c>
      <c r="U1461" s="290">
        <v>500000000</v>
      </c>
      <c r="V1461" s="290">
        <v>5280000000000</v>
      </c>
      <c r="W1461" s="221">
        <v>0</v>
      </c>
      <c r="X1461" s="221">
        <v>0</v>
      </c>
      <c r="Y1461" s="221" t="s">
        <v>626</v>
      </c>
      <c r="Z1461" s="221" t="s">
        <v>626</v>
      </c>
    </row>
    <row r="1462" spans="1:26" x14ac:dyDescent="0.25">
      <c r="A1462" s="221" t="s">
        <v>2131</v>
      </c>
      <c r="B1462" s="221" t="s">
        <v>953</v>
      </c>
      <c r="C1462" s="221">
        <v>1021.58</v>
      </c>
      <c r="D1462" s="221">
        <v>0</v>
      </c>
      <c r="E1462" s="221" t="s">
        <v>620</v>
      </c>
      <c r="F1462" s="221">
        <v>0.56999999999999995</v>
      </c>
      <c r="G1462" s="221">
        <v>0</v>
      </c>
      <c r="H1462" s="221">
        <v>0</v>
      </c>
      <c r="I1462" s="221">
        <v>0</v>
      </c>
      <c r="J1462" s="221">
        <v>1.31</v>
      </c>
      <c r="K1462" s="290">
        <v>878000000000</v>
      </c>
      <c r="L1462" s="221" t="s">
        <v>621</v>
      </c>
      <c r="M1462" s="221">
        <v>0</v>
      </c>
      <c r="N1462" s="221">
        <v>0</v>
      </c>
      <c r="O1462" s="221" t="s">
        <v>618</v>
      </c>
      <c r="P1462" s="221" t="s">
        <v>626</v>
      </c>
      <c r="Q1462" s="221" t="s">
        <v>626</v>
      </c>
      <c r="R1462" s="221" t="s">
        <v>1669</v>
      </c>
      <c r="S1462" s="221" t="s">
        <v>1671</v>
      </c>
      <c r="T1462" s="221">
        <v>0</v>
      </c>
      <c r="U1462" s="290">
        <v>865000000</v>
      </c>
      <c r="V1462" s="290">
        <v>5280000000000</v>
      </c>
      <c r="W1462" s="221">
        <v>0</v>
      </c>
      <c r="X1462" s="221">
        <v>0</v>
      </c>
      <c r="Y1462" s="221" t="s">
        <v>626</v>
      </c>
      <c r="Z1462" s="221" t="s">
        <v>626</v>
      </c>
    </row>
    <row r="1463" spans="1:26" x14ac:dyDescent="0.25">
      <c r="A1463" s="221" t="s">
        <v>2363</v>
      </c>
      <c r="B1463" s="221" t="s">
        <v>953</v>
      </c>
      <c r="C1463" s="221">
        <v>1012.063</v>
      </c>
      <c r="D1463" s="221">
        <v>0</v>
      </c>
      <c r="E1463" s="221" t="s">
        <v>620</v>
      </c>
      <c r="F1463" s="221">
        <v>0.64</v>
      </c>
      <c r="G1463" s="221">
        <v>0</v>
      </c>
      <c r="H1463" s="221">
        <v>0</v>
      </c>
      <c r="I1463" s="221">
        <v>0</v>
      </c>
      <c r="J1463" s="221">
        <v>0</v>
      </c>
      <c r="K1463" s="290">
        <v>132000000000</v>
      </c>
      <c r="L1463" s="221" t="s">
        <v>621</v>
      </c>
      <c r="M1463" s="221">
        <v>0</v>
      </c>
      <c r="N1463" s="221">
        <v>0</v>
      </c>
      <c r="O1463" s="221" t="s">
        <v>618</v>
      </c>
      <c r="P1463" s="221" t="s">
        <v>626</v>
      </c>
      <c r="Q1463" s="221" t="s">
        <v>626</v>
      </c>
      <c r="R1463" s="221" t="s">
        <v>1669</v>
      </c>
      <c r="S1463" s="221" t="s">
        <v>1671</v>
      </c>
      <c r="T1463" s="221">
        <v>0</v>
      </c>
      <c r="U1463" s="290">
        <v>131000000</v>
      </c>
      <c r="V1463" s="290">
        <v>5280000000000</v>
      </c>
      <c r="W1463" s="221">
        <v>0</v>
      </c>
      <c r="X1463" s="221">
        <v>0</v>
      </c>
      <c r="Y1463" s="221" t="s">
        <v>626</v>
      </c>
      <c r="Z1463" s="221" t="s">
        <v>626</v>
      </c>
    </row>
    <row r="1464" spans="1:26" x14ac:dyDescent="0.25">
      <c r="A1464" s="221" t="s">
        <v>1122</v>
      </c>
      <c r="B1464" s="221" t="s">
        <v>953</v>
      </c>
      <c r="C1464" s="221">
        <v>1292.54</v>
      </c>
      <c r="D1464" s="221">
        <v>0.1099</v>
      </c>
      <c r="E1464" s="221" t="s">
        <v>620</v>
      </c>
      <c r="F1464" s="221">
        <v>0.97940000000000005</v>
      </c>
      <c r="G1464" s="221">
        <v>5.3329000000000004</v>
      </c>
      <c r="H1464" s="221">
        <v>4.1458000000000004</v>
      </c>
      <c r="I1464" s="221">
        <v>6.3742000000000001</v>
      </c>
      <c r="J1464" s="221">
        <v>10.606</v>
      </c>
      <c r="K1464" s="290">
        <v>479000000000</v>
      </c>
      <c r="L1464" s="221" t="s">
        <v>621</v>
      </c>
      <c r="M1464" s="221">
        <v>20.673999999999999</v>
      </c>
      <c r="N1464" s="221">
        <v>0</v>
      </c>
      <c r="O1464" s="221" t="s">
        <v>624</v>
      </c>
      <c r="P1464" s="221" t="s">
        <v>627</v>
      </c>
      <c r="Q1464" s="221" t="s">
        <v>651</v>
      </c>
      <c r="R1464" s="221" t="s">
        <v>1662</v>
      </c>
      <c r="S1464" s="221" t="s">
        <v>1699</v>
      </c>
      <c r="T1464" s="221">
        <v>0.97940000000000005</v>
      </c>
      <c r="U1464" s="290">
        <v>374000000</v>
      </c>
      <c r="V1464" s="290">
        <v>5280000000000</v>
      </c>
      <c r="W1464" s="221">
        <v>0</v>
      </c>
      <c r="X1464" s="221">
        <v>-0.38690000000000002</v>
      </c>
      <c r="Y1464" s="221" t="s">
        <v>627</v>
      </c>
      <c r="Z1464" s="221" t="s">
        <v>626</v>
      </c>
    </row>
    <row r="1465" spans="1:26" x14ac:dyDescent="0.25">
      <c r="A1465" s="221" t="s">
        <v>2549</v>
      </c>
      <c r="B1465" s="221" t="s">
        <v>953</v>
      </c>
      <c r="C1465" s="221">
        <v>991.46</v>
      </c>
      <c r="D1465" s="221">
        <v>-2.0247999999999999</v>
      </c>
      <c r="E1465" s="221" t="s">
        <v>620</v>
      </c>
      <c r="F1465" s="221">
        <v>2.0209999999999999</v>
      </c>
      <c r="G1465" s="221">
        <v>13.5602</v>
      </c>
      <c r="H1465" s="221">
        <v>-3.2873000000000001</v>
      </c>
      <c r="I1465" s="221">
        <v>-13.401300000000001</v>
      </c>
      <c r="J1465" s="221">
        <v>-14.853</v>
      </c>
      <c r="K1465" s="290">
        <v>52700000000</v>
      </c>
      <c r="L1465" s="221" t="s">
        <v>621</v>
      </c>
      <c r="M1465" s="221">
        <v>-11.2049</v>
      </c>
      <c r="N1465" s="221">
        <v>0</v>
      </c>
      <c r="O1465" s="221" t="s">
        <v>624</v>
      </c>
      <c r="P1465" s="221" t="s">
        <v>627</v>
      </c>
      <c r="Q1465" s="221" t="s">
        <v>632</v>
      </c>
      <c r="R1465" s="221" t="s">
        <v>1667</v>
      </c>
      <c r="S1465" s="221" t="s">
        <v>1666</v>
      </c>
      <c r="T1465" s="221">
        <v>2.0209999999999999</v>
      </c>
      <c r="U1465" s="221">
        <v>54207785</v>
      </c>
      <c r="V1465" s="290">
        <v>5280000000000</v>
      </c>
      <c r="W1465" s="221">
        <v>0</v>
      </c>
      <c r="X1465" s="221">
        <v>-0.71199999999999997</v>
      </c>
      <c r="Y1465" s="221" t="s">
        <v>632</v>
      </c>
      <c r="Z1465" s="221" t="s">
        <v>626</v>
      </c>
    </row>
    <row r="1466" spans="1:26" x14ac:dyDescent="0.25">
      <c r="A1466" s="221" t="s">
        <v>1572</v>
      </c>
      <c r="B1466" s="221" t="s">
        <v>953</v>
      </c>
      <c r="C1466" s="221">
        <v>1174.78</v>
      </c>
      <c r="D1466" s="221">
        <v>9.9699999999999997E-2</v>
      </c>
      <c r="E1466" s="221" t="s">
        <v>620</v>
      </c>
      <c r="F1466" s="221">
        <v>0.9556</v>
      </c>
      <c r="G1466" s="221">
        <v>3.5011999999999999</v>
      </c>
      <c r="H1466" s="221">
        <v>3.4874999999999998</v>
      </c>
      <c r="I1466" s="221">
        <v>5.4939</v>
      </c>
      <c r="J1466" s="221">
        <v>8.4916</v>
      </c>
      <c r="K1466" s="290">
        <v>200000000000</v>
      </c>
      <c r="L1466" s="221" t="s">
        <v>621</v>
      </c>
      <c r="M1466" s="221">
        <v>0</v>
      </c>
      <c r="N1466" s="221">
        <v>0</v>
      </c>
      <c r="O1466" s="221" t="s">
        <v>624</v>
      </c>
      <c r="P1466" s="221" t="s">
        <v>632</v>
      </c>
      <c r="Q1466" s="221" t="s">
        <v>627</v>
      </c>
      <c r="R1466" s="221" t="s">
        <v>1662</v>
      </c>
      <c r="S1466" s="221" t="s">
        <v>1666</v>
      </c>
      <c r="T1466" s="221">
        <v>0.9556</v>
      </c>
      <c r="U1466" s="290">
        <v>171000000</v>
      </c>
      <c r="V1466" s="290">
        <v>5280000000000</v>
      </c>
      <c r="W1466" s="221">
        <v>0</v>
      </c>
      <c r="X1466" s="221">
        <v>-9.35E-2</v>
      </c>
      <c r="Y1466" s="221" t="s">
        <v>626</v>
      </c>
      <c r="Z1466" s="221" t="s">
        <v>626</v>
      </c>
    </row>
    <row r="1467" spans="1:26" x14ac:dyDescent="0.25">
      <c r="A1467" s="221" t="s">
        <v>1643</v>
      </c>
      <c r="B1467" s="221" t="s">
        <v>953</v>
      </c>
      <c r="C1467" s="221">
        <v>805.85879999999997</v>
      </c>
      <c r="D1467" s="221">
        <v>-1.7742</v>
      </c>
      <c r="E1467" s="221" t="s">
        <v>620</v>
      </c>
      <c r="F1467" s="221">
        <v>0.3629</v>
      </c>
      <c r="G1467" s="221">
        <v>6.8699000000000003</v>
      </c>
      <c r="H1467" s="221">
        <v>1.9400000000000001E-2</v>
      </c>
      <c r="I1467" s="221">
        <v>-19.019600000000001</v>
      </c>
      <c r="J1467" s="221">
        <v>-19.4437</v>
      </c>
      <c r="K1467" s="290">
        <v>22000000000</v>
      </c>
      <c r="L1467" s="221" t="s">
        <v>621</v>
      </c>
      <c r="M1467" s="221">
        <v>0</v>
      </c>
      <c r="N1467" s="221">
        <v>0</v>
      </c>
      <c r="O1467" s="221" t="s">
        <v>618</v>
      </c>
      <c r="P1467" s="221" t="s">
        <v>626</v>
      </c>
      <c r="Q1467" s="221" t="s">
        <v>626</v>
      </c>
      <c r="R1467" s="221" t="s">
        <v>1679</v>
      </c>
      <c r="S1467" s="221" t="s">
        <v>1671</v>
      </c>
      <c r="T1467" s="221">
        <v>0.3629</v>
      </c>
      <c r="U1467" s="221">
        <v>27356954</v>
      </c>
      <c r="V1467" s="290">
        <v>5280000000000</v>
      </c>
      <c r="W1467" s="221">
        <v>0</v>
      </c>
      <c r="X1467" s="221">
        <v>-1.0811999999999999</v>
      </c>
      <c r="Y1467" s="221" t="s">
        <v>626</v>
      </c>
      <c r="Z1467" s="221" t="s">
        <v>626</v>
      </c>
    </row>
    <row r="1468" spans="1:26" x14ac:dyDescent="0.25">
      <c r="A1468" s="221" t="s">
        <v>2550</v>
      </c>
      <c r="B1468" s="221" t="s">
        <v>953</v>
      </c>
      <c r="C1468" s="221">
        <v>1230.3620000000001</v>
      </c>
      <c r="D1468" s="221">
        <v>4.2700000000000002E-2</v>
      </c>
      <c r="E1468" s="221" t="s">
        <v>620</v>
      </c>
      <c r="F1468" s="221">
        <v>0.4602</v>
      </c>
      <c r="G1468" s="221">
        <v>0</v>
      </c>
      <c r="H1468" s="221">
        <v>0</v>
      </c>
      <c r="I1468" s="221">
        <v>1.8781000000000001</v>
      </c>
      <c r="J1468" s="221">
        <v>3.8386</v>
      </c>
      <c r="K1468" s="290">
        <v>201000000000</v>
      </c>
      <c r="L1468" s="221" t="s">
        <v>621</v>
      </c>
      <c r="M1468" s="221">
        <v>10.5198</v>
      </c>
      <c r="N1468" s="221">
        <v>0</v>
      </c>
      <c r="O1468" s="221" t="s">
        <v>624</v>
      </c>
      <c r="P1468" s="221" t="s">
        <v>626</v>
      </c>
      <c r="Q1468" s="221" t="s">
        <v>626</v>
      </c>
      <c r="R1468" s="221" t="s">
        <v>1668</v>
      </c>
      <c r="S1468" s="221" t="s">
        <v>1673</v>
      </c>
      <c r="T1468" s="221">
        <v>0.4602</v>
      </c>
      <c r="U1468" s="290">
        <v>164000000</v>
      </c>
      <c r="V1468" s="290">
        <v>5280000000000</v>
      </c>
      <c r="W1468" s="221">
        <v>0</v>
      </c>
      <c r="X1468" s="221">
        <v>9.98E-2</v>
      </c>
      <c r="Y1468" s="221" t="s">
        <v>626</v>
      </c>
      <c r="Z1468" s="221" t="s">
        <v>626</v>
      </c>
    </row>
    <row r="1469" spans="1:26" x14ac:dyDescent="0.25">
      <c r="A1469" s="221" t="s">
        <v>957</v>
      </c>
      <c r="B1469" s="221" t="s">
        <v>953</v>
      </c>
      <c r="C1469" s="221">
        <v>1561.76</v>
      </c>
      <c r="D1469" s="221">
        <v>2.18E-2</v>
      </c>
      <c r="E1469" s="221" t="s">
        <v>620</v>
      </c>
      <c r="F1469" s="221">
        <v>0.33210000000000001</v>
      </c>
      <c r="G1469" s="221">
        <v>1.0697000000000001</v>
      </c>
      <c r="H1469" s="221">
        <v>2.1292</v>
      </c>
      <c r="I1469" s="221">
        <v>2.9430999999999998</v>
      </c>
      <c r="J1469" s="221">
        <v>4.7866</v>
      </c>
      <c r="K1469" s="290">
        <v>63900000000</v>
      </c>
      <c r="L1469" s="221" t="s">
        <v>621</v>
      </c>
      <c r="M1469" s="221">
        <v>16.25</v>
      </c>
      <c r="N1469" s="221">
        <v>31.165400000000002</v>
      </c>
      <c r="O1469" s="221" t="s">
        <v>624</v>
      </c>
      <c r="P1469" s="221" t="s">
        <v>635</v>
      </c>
      <c r="Q1469" s="221" t="s">
        <v>635</v>
      </c>
      <c r="R1469" s="221" t="s">
        <v>1668</v>
      </c>
      <c r="S1469" s="221" t="s">
        <v>2089</v>
      </c>
      <c r="T1469" s="221">
        <v>0.33210000000000001</v>
      </c>
      <c r="U1469" s="221">
        <v>41080667</v>
      </c>
      <c r="V1469" s="290">
        <v>5280000000000</v>
      </c>
      <c r="W1469" s="221">
        <v>0</v>
      </c>
      <c r="X1469" s="221">
        <v>2.8799999999999999E-2</v>
      </c>
      <c r="Y1469" s="221" t="s">
        <v>635</v>
      </c>
      <c r="Z1469" s="221" t="s">
        <v>635</v>
      </c>
    </row>
    <row r="1470" spans="1:26" x14ac:dyDescent="0.25">
      <c r="A1470" s="221" t="s">
        <v>1843</v>
      </c>
      <c r="B1470" s="221" t="s">
        <v>953</v>
      </c>
      <c r="C1470" s="221">
        <v>1043.367</v>
      </c>
      <c r="D1470" s="221">
        <v>0</v>
      </c>
      <c r="E1470" s="221" t="s">
        <v>620</v>
      </c>
      <c r="F1470" s="221">
        <v>-0.31</v>
      </c>
      <c r="G1470" s="221">
        <v>0</v>
      </c>
      <c r="H1470" s="221">
        <v>0</v>
      </c>
      <c r="I1470" s="221">
        <v>0</v>
      </c>
      <c r="J1470" s="221">
        <v>2.7</v>
      </c>
      <c r="K1470" s="290">
        <v>220000000000</v>
      </c>
      <c r="L1470" s="221" t="s">
        <v>621</v>
      </c>
      <c r="M1470" s="221">
        <v>0</v>
      </c>
      <c r="N1470" s="221">
        <v>0</v>
      </c>
      <c r="O1470" s="221" t="s">
        <v>618</v>
      </c>
      <c r="P1470" s="221" t="s">
        <v>626</v>
      </c>
      <c r="Q1470" s="221" t="s">
        <v>626</v>
      </c>
      <c r="R1470" s="221" t="s">
        <v>1669</v>
      </c>
      <c r="S1470" s="221" t="s">
        <v>1675</v>
      </c>
      <c r="T1470" s="221">
        <v>0</v>
      </c>
      <c r="U1470" s="290">
        <v>210000000</v>
      </c>
      <c r="V1470" s="290">
        <v>5280000000000</v>
      </c>
      <c r="W1470" s="221">
        <v>0</v>
      </c>
      <c r="X1470" s="221">
        <v>0</v>
      </c>
      <c r="Y1470" s="221" t="s">
        <v>626</v>
      </c>
      <c r="Z1470" s="221" t="s">
        <v>626</v>
      </c>
    </row>
    <row r="1471" spans="1:26" x14ac:dyDescent="0.25">
      <c r="A1471" s="221" t="s">
        <v>1923</v>
      </c>
      <c r="B1471" s="221" t="s">
        <v>953</v>
      </c>
      <c r="C1471" s="221">
        <v>1079.569</v>
      </c>
      <c r="D1471" s="221">
        <v>0</v>
      </c>
      <c r="E1471" s="221" t="s">
        <v>620</v>
      </c>
      <c r="F1471" s="221">
        <v>-0.18</v>
      </c>
      <c r="G1471" s="221">
        <v>0</v>
      </c>
      <c r="H1471" s="221">
        <v>0</v>
      </c>
      <c r="I1471" s="221">
        <v>0</v>
      </c>
      <c r="J1471" s="221">
        <v>2.4500000000000002</v>
      </c>
      <c r="K1471" s="290">
        <v>108000000000</v>
      </c>
      <c r="L1471" s="221" t="s">
        <v>621</v>
      </c>
      <c r="M1471" s="221">
        <v>0</v>
      </c>
      <c r="N1471" s="221">
        <v>0</v>
      </c>
      <c r="O1471" s="221" t="s">
        <v>618</v>
      </c>
      <c r="P1471" s="221" t="s">
        <v>626</v>
      </c>
      <c r="Q1471" s="221" t="s">
        <v>626</v>
      </c>
      <c r="R1471" s="221" t="s">
        <v>1669</v>
      </c>
      <c r="S1471" s="221" t="s">
        <v>1675</v>
      </c>
      <c r="T1471" s="221">
        <v>0</v>
      </c>
      <c r="U1471" s="221">
        <v>99600000</v>
      </c>
      <c r="V1471" s="290">
        <v>5280000000000</v>
      </c>
      <c r="W1471" s="221">
        <v>0</v>
      </c>
      <c r="X1471" s="221">
        <v>0</v>
      </c>
      <c r="Y1471" s="221" t="s">
        <v>626</v>
      </c>
      <c r="Z1471" s="221" t="s">
        <v>626</v>
      </c>
    </row>
    <row r="1472" spans="1:26" x14ac:dyDescent="0.25">
      <c r="A1472" s="221" t="s">
        <v>2132</v>
      </c>
      <c r="B1472" s="221" t="s">
        <v>953</v>
      </c>
      <c r="C1472" s="221">
        <v>1028.0129999999999</v>
      </c>
      <c r="D1472" s="221">
        <v>0</v>
      </c>
      <c r="E1472" s="221" t="s">
        <v>620</v>
      </c>
      <c r="F1472" s="221">
        <v>-1.87</v>
      </c>
      <c r="G1472" s="221">
        <v>0</v>
      </c>
      <c r="H1472" s="221">
        <v>0</v>
      </c>
      <c r="I1472" s="221">
        <v>0</v>
      </c>
      <c r="J1472" s="221">
        <v>2.79</v>
      </c>
      <c r="K1472" s="290">
        <v>119000000000</v>
      </c>
      <c r="L1472" s="221" t="s">
        <v>621</v>
      </c>
      <c r="M1472" s="221">
        <v>0</v>
      </c>
      <c r="N1472" s="221">
        <v>0</v>
      </c>
      <c r="O1472" s="221" t="s">
        <v>618</v>
      </c>
      <c r="P1472" s="221" t="s">
        <v>626</v>
      </c>
      <c r="Q1472" s="221" t="s">
        <v>626</v>
      </c>
      <c r="R1472" s="221" t="s">
        <v>1669</v>
      </c>
      <c r="S1472" s="221" t="s">
        <v>1675</v>
      </c>
      <c r="T1472" s="221">
        <v>0</v>
      </c>
      <c r="U1472" s="290">
        <v>114000000</v>
      </c>
      <c r="V1472" s="290">
        <v>5280000000000</v>
      </c>
      <c r="W1472" s="221">
        <v>0</v>
      </c>
      <c r="X1472" s="221">
        <v>0</v>
      </c>
      <c r="Y1472" s="221" t="s">
        <v>626</v>
      </c>
      <c r="Z1472" s="221" t="s">
        <v>626</v>
      </c>
    </row>
    <row r="1473" spans="1:26" x14ac:dyDescent="0.25">
      <c r="A1473" s="221" t="s">
        <v>1379</v>
      </c>
      <c r="B1473" s="221" t="s">
        <v>953</v>
      </c>
      <c r="C1473" s="221">
        <v>1178.9939999999999</v>
      </c>
      <c r="D1473" s="221">
        <v>0</v>
      </c>
      <c r="E1473" s="221" t="s">
        <v>620</v>
      </c>
      <c r="F1473" s="221">
        <v>0</v>
      </c>
      <c r="G1473" s="221">
        <v>0</v>
      </c>
      <c r="H1473" s="221">
        <v>0</v>
      </c>
      <c r="I1473" s="221">
        <v>0</v>
      </c>
      <c r="J1473" s="221">
        <v>0</v>
      </c>
      <c r="K1473" s="290">
        <v>502000000000</v>
      </c>
      <c r="L1473" s="221" t="s">
        <v>617</v>
      </c>
      <c r="M1473" s="221">
        <v>0</v>
      </c>
      <c r="N1473" s="221">
        <v>0</v>
      </c>
      <c r="O1473" s="221" t="s">
        <v>624</v>
      </c>
      <c r="P1473" s="221" t="s">
        <v>626</v>
      </c>
      <c r="Q1473" s="221" t="s">
        <v>626</v>
      </c>
      <c r="R1473" s="221" t="s">
        <v>1662</v>
      </c>
      <c r="S1473" s="221" t="s">
        <v>1673</v>
      </c>
      <c r="T1473" s="221">
        <v>0</v>
      </c>
      <c r="U1473" s="290">
        <v>427000000</v>
      </c>
      <c r="V1473" s="290">
        <v>5280000000000</v>
      </c>
      <c r="W1473" s="221">
        <v>0</v>
      </c>
      <c r="X1473" s="221">
        <v>0</v>
      </c>
      <c r="Y1473" s="221" t="s">
        <v>626</v>
      </c>
      <c r="Z1473" s="221" t="s">
        <v>626</v>
      </c>
    </row>
    <row r="1474" spans="1:26" x14ac:dyDescent="0.25">
      <c r="A1474" s="221" t="s">
        <v>1535</v>
      </c>
      <c r="B1474" s="221" t="s">
        <v>953</v>
      </c>
      <c r="C1474" s="221">
        <v>883.45</v>
      </c>
      <c r="D1474" s="221">
        <v>-3.1103000000000001</v>
      </c>
      <c r="E1474" s="221" t="s">
        <v>620</v>
      </c>
      <c r="F1474" s="221">
        <v>2.5205000000000002</v>
      </c>
      <c r="G1474" s="221">
        <v>16.544</v>
      </c>
      <c r="H1474" s="221">
        <v>-5.4355000000000002</v>
      </c>
      <c r="I1474" s="221">
        <v>-15.9276</v>
      </c>
      <c r="J1474" s="221">
        <v>-16.296399999999998</v>
      </c>
      <c r="K1474" s="290">
        <v>304000000000</v>
      </c>
      <c r="L1474" s="221" t="s">
        <v>621</v>
      </c>
      <c r="M1474" s="221">
        <v>0</v>
      </c>
      <c r="N1474" s="221">
        <v>0</v>
      </c>
      <c r="O1474" s="221" t="s">
        <v>624</v>
      </c>
      <c r="P1474" s="221" t="s">
        <v>626</v>
      </c>
      <c r="Q1474" s="221" t="s">
        <v>626</v>
      </c>
      <c r="R1474" s="221" t="s">
        <v>1679</v>
      </c>
      <c r="S1474" s="221" t="s">
        <v>2089</v>
      </c>
      <c r="T1474" s="221">
        <v>2.5205000000000002</v>
      </c>
      <c r="U1474" s="290">
        <v>352000000</v>
      </c>
      <c r="V1474" s="290">
        <v>5280000000000</v>
      </c>
      <c r="W1474" s="221">
        <v>0</v>
      </c>
      <c r="X1474" s="221">
        <v>-1.3544</v>
      </c>
      <c r="Y1474" s="221" t="s">
        <v>626</v>
      </c>
      <c r="Z1474" s="221" t="s">
        <v>626</v>
      </c>
    </row>
    <row r="1475" spans="1:26" x14ac:dyDescent="0.25">
      <c r="A1475" s="221" t="s">
        <v>1573</v>
      </c>
      <c r="B1475" s="221" t="s">
        <v>953</v>
      </c>
      <c r="C1475" s="221">
        <v>1170.17</v>
      </c>
      <c r="D1475" s="221">
        <v>0.1198</v>
      </c>
      <c r="E1475" s="221" t="s">
        <v>620</v>
      </c>
      <c r="F1475" s="221">
        <v>1.1112</v>
      </c>
      <c r="G1475" s="221">
        <v>4.3080999999999996</v>
      </c>
      <c r="H1475" s="221">
        <v>3.6796000000000002</v>
      </c>
      <c r="I1475" s="221">
        <v>6.1032000000000002</v>
      </c>
      <c r="J1475" s="221">
        <v>9.1952999999999996</v>
      </c>
      <c r="K1475" s="290">
        <v>16300000000</v>
      </c>
      <c r="L1475" s="221" t="s">
        <v>621</v>
      </c>
      <c r="M1475" s="221">
        <v>0</v>
      </c>
      <c r="N1475" s="221">
        <v>0</v>
      </c>
      <c r="O1475" s="221" t="s">
        <v>624</v>
      </c>
      <c r="P1475" s="221" t="s">
        <v>632</v>
      </c>
      <c r="Q1475" s="221" t="s">
        <v>627</v>
      </c>
      <c r="R1475" s="221" t="s">
        <v>1662</v>
      </c>
      <c r="S1475" s="221" t="s">
        <v>1666</v>
      </c>
      <c r="T1475" s="221">
        <v>1.1112</v>
      </c>
      <c r="U1475" s="221">
        <v>14106573</v>
      </c>
      <c r="V1475" s="290">
        <v>5280000000000</v>
      </c>
      <c r="W1475" s="221">
        <v>0</v>
      </c>
      <c r="X1475" s="221">
        <v>-0.42799999999999999</v>
      </c>
      <c r="Y1475" s="221" t="s">
        <v>626</v>
      </c>
      <c r="Z1475" s="221" t="s">
        <v>626</v>
      </c>
    </row>
    <row r="1476" spans="1:26" x14ac:dyDescent="0.25">
      <c r="A1476" s="221" t="s">
        <v>2172</v>
      </c>
      <c r="B1476" s="221" t="s">
        <v>2057</v>
      </c>
      <c r="C1476" s="221">
        <v>550.70749999999998</v>
      </c>
      <c r="D1476" s="221">
        <v>-1.5619000000000001</v>
      </c>
      <c r="E1476" s="221" t="s">
        <v>620</v>
      </c>
      <c r="F1476" s="221">
        <v>-2.3517000000000001</v>
      </c>
      <c r="G1476" s="221">
        <v>-1.5936999999999999</v>
      </c>
      <c r="H1476" s="221">
        <v>-34.224499999999999</v>
      </c>
      <c r="I1476" s="221">
        <v>-50.031700000000001</v>
      </c>
      <c r="J1476" s="221">
        <v>-44.783799999999999</v>
      </c>
      <c r="K1476" s="221">
        <v>56784192</v>
      </c>
      <c r="L1476" s="221" t="s">
        <v>621</v>
      </c>
      <c r="M1476" s="221">
        <v>0</v>
      </c>
      <c r="N1476" s="221">
        <v>0</v>
      </c>
      <c r="O1476" s="221" t="s">
        <v>624</v>
      </c>
      <c r="P1476" s="221" t="s">
        <v>2012</v>
      </c>
      <c r="Q1476" s="221" t="s">
        <v>626</v>
      </c>
      <c r="R1476" s="221" t="s">
        <v>1667</v>
      </c>
      <c r="S1476" s="221" t="s">
        <v>1675</v>
      </c>
      <c r="T1476" s="221">
        <v>-2.3517000000000001</v>
      </c>
      <c r="U1476" s="221">
        <v>100686.5</v>
      </c>
      <c r="V1476" s="221">
        <v>60202494</v>
      </c>
      <c r="W1476" s="221">
        <v>0</v>
      </c>
      <c r="X1476" s="221">
        <v>0.38519999999999999</v>
      </c>
      <c r="Y1476" s="221" t="s">
        <v>626</v>
      </c>
      <c r="Z1476" s="221" t="s">
        <v>626</v>
      </c>
    </row>
    <row r="1477" spans="1:26" x14ac:dyDescent="0.25">
      <c r="A1477" s="221" t="s">
        <v>1622</v>
      </c>
      <c r="B1477" s="221" t="s">
        <v>722</v>
      </c>
      <c r="C1477" s="221">
        <v>984.45680000000004</v>
      </c>
      <c r="D1477" s="221">
        <v>0</v>
      </c>
      <c r="E1477" s="221" t="s">
        <v>620</v>
      </c>
      <c r="F1477" s="221">
        <v>-1.49</v>
      </c>
      <c r="G1477" s="221">
        <v>0</v>
      </c>
      <c r="H1477" s="221">
        <v>0</v>
      </c>
      <c r="I1477" s="221">
        <v>0</v>
      </c>
      <c r="J1477" s="221">
        <v>0.21</v>
      </c>
      <c r="K1477" s="290">
        <v>163000000000</v>
      </c>
      <c r="L1477" s="221" t="s">
        <v>621</v>
      </c>
      <c r="M1477" s="221">
        <v>0</v>
      </c>
      <c r="N1477" s="221">
        <v>0</v>
      </c>
      <c r="O1477" s="221" t="s">
        <v>624</v>
      </c>
      <c r="P1477" s="221" t="s">
        <v>626</v>
      </c>
      <c r="Q1477" s="221" t="s">
        <v>626</v>
      </c>
      <c r="R1477" s="221" t="s">
        <v>1669</v>
      </c>
      <c r="S1477" s="221" t="s">
        <v>1692</v>
      </c>
      <c r="T1477" s="221">
        <v>0</v>
      </c>
      <c r="U1477" s="290">
        <v>164000000</v>
      </c>
      <c r="V1477" s="290">
        <v>10400000000000</v>
      </c>
      <c r="W1477" s="221">
        <v>0</v>
      </c>
      <c r="X1477" s="221">
        <v>0</v>
      </c>
      <c r="Y1477" s="221" t="s">
        <v>626</v>
      </c>
      <c r="Z1477" s="221" t="s">
        <v>626</v>
      </c>
    </row>
    <row r="1478" spans="1:26" x14ac:dyDescent="0.25">
      <c r="A1478" s="221" t="s">
        <v>1452</v>
      </c>
      <c r="B1478" s="221" t="s">
        <v>722</v>
      </c>
      <c r="C1478" s="221">
        <v>821.9171</v>
      </c>
      <c r="D1478" s="221">
        <v>-2.3713000000000002</v>
      </c>
      <c r="E1478" s="221" t="s">
        <v>620</v>
      </c>
      <c r="F1478" s="221">
        <v>2.6943000000000001</v>
      </c>
      <c r="G1478" s="221">
        <v>14.0183</v>
      </c>
      <c r="H1478" s="221">
        <v>-7.0058999999999996</v>
      </c>
      <c r="I1478" s="221">
        <v>-21.078199999999999</v>
      </c>
      <c r="J1478" s="221">
        <v>-22.230599999999999</v>
      </c>
      <c r="K1478" s="290">
        <v>61500000000</v>
      </c>
      <c r="L1478" s="221" t="s">
        <v>621</v>
      </c>
      <c r="M1478" s="221">
        <v>0</v>
      </c>
      <c r="N1478" s="221">
        <v>0</v>
      </c>
      <c r="O1478" s="221" t="s">
        <v>624</v>
      </c>
      <c r="P1478" s="221" t="s">
        <v>623</v>
      </c>
      <c r="Q1478" s="221" t="s">
        <v>625</v>
      </c>
      <c r="R1478" s="221" t="s">
        <v>1667</v>
      </c>
      <c r="S1478" s="221" t="s">
        <v>1671</v>
      </c>
      <c r="T1478" s="221">
        <v>2.6943000000000001</v>
      </c>
      <c r="U1478" s="221">
        <v>76791198</v>
      </c>
      <c r="V1478" s="290">
        <v>10400000000000</v>
      </c>
      <c r="W1478" s="221">
        <v>0</v>
      </c>
      <c r="X1478" s="221">
        <v>-1.5043</v>
      </c>
      <c r="Y1478" s="221" t="s">
        <v>626</v>
      </c>
      <c r="Z1478" s="221" t="s">
        <v>626</v>
      </c>
    </row>
    <row r="1479" spans="1:26" x14ac:dyDescent="0.25">
      <c r="A1479" s="221" t="s">
        <v>1380</v>
      </c>
      <c r="B1479" s="221" t="s">
        <v>722</v>
      </c>
      <c r="C1479" s="221">
        <v>1093.442</v>
      </c>
      <c r="D1479" s="221">
        <v>-6.4899999999999999E-2</v>
      </c>
      <c r="E1479" s="221" t="s">
        <v>620</v>
      </c>
      <c r="F1479" s="221">
        <v>0.2631</v>
      </c>
      <c r="G1479" s="221">
        <v>2.4148999999999998</v>
      </c>
      <c r="H1479" s="221">
        <v>1.6176999999999999</v>
      </c>
      <c r="I1479" s="221">
        <v>2.7688999999999999</v>
      </c>
      <c r="J1479" s="221">
        <v>2.3151999999999999</v>
      </c>
      <c r="K1479" s="290">
        <v>398000000000</v>
      </c>
      <c r="L1479" s="221" t="s">
        <v>621</v>
      </c>
      <c r="M1479" s="221">
        <v>-6.0011999999999999</v>
      </c>
      <c r="N1479" s="221">
        <v>2.4738000000000002</v>
      </c>
      <c r="O1479" s="221" t="s">
        <v>624</v>
      </c>
      <c r="P1479" s="221" t="s">
        <v>635</v>
      </c>
      <c r="Q1479" s="221" t="s">
        <v>622</v>
      </c>
      <c r="R1479" s="221" t="s">
        <v>1662</v>
      </c>
      <c r="S1479" s="221" t="s">
        <v>2090</v>
      </c>
      <c r="T1479" s="221">
        <v>0.2631</v>
      </c>
      <c r="U1479" s="290">
        <v>365000000</v>
      </c>
      <c r="V1479" s="290">
        <v>10400000000000</v>
      </c>
      <c r="W1479" s="221">
        <v>0</v>
      </c>
      <c r="X1479" s="221">
        <v>-0.82010000000000005</v>
      </c>
      <c r="Y1479" s="221" t="s">
        <v>623</v>
      </c>
      <c r="Z1479" s="221" t="s">
        <v>623</v>
      </c>
    </row>
    <row r="1480" spans="1:26" x14ac:dyDescent="0.25">
      <c r="A1480" s="221" t="s">
        <v>1781</v>
      </c>
      <c r="B1480" s="221" t="s">
        <v>722</v>
      </c>
      <c r="C1480" s="221">
        <v>872.69380000000001</v>
      </c>
      <c r="D1480" s="221">
        <v>-1.78</v>
      </c>
      <c r="E1480" s="221" t="s">
        <v>620</v>
      </c>
      <c r="F1480" s="221">
        <v>3.4527000000000001</v>
      </c>
      <c r="G1480" s="221">
        <v>14.8324</v>
      </c>
      <c r="H1480" s="221">
        <v>1.0812999999999999</v>
      </c>
      <c r="I1480" s="221">
        <v>-10.937799999999999</v>
      </c>
      <c r="J1480" s="221">
        <v>-6.1130000000000004</v>
      </c>
      <c r="K1480" s="290">
        <v>20700000000</v>
      </c>
      <c r="L1480" s="221" t="s">
        <v>621</v>
      </c>
      <c r="M1480" s="221">
        <v>0</v>
      </c>
      <c r="N1480" s="221">
        <v>0</v>
      </c>
      <c r="O1480" s="221" t="s">
        <v>624</v>
      </c>
      <c r="P1480" s="221" t="s">
        <v>625</v>
      </c>
      <c r="Q1480" s="221" t="s">
        <v>630</v>
      </c>
      <c r="R1480" s="221" t="s">
        <v>1665</v>
      </c>
      <c r="S1480" s="221" t="s">
        <v>1671</v>
      </c>
      <c r="T1480" s="221">
        <v>3.4527000000000001</v>
      </c>
      <c r="U1480" s="221">
        <v>24552406</v>
      </c>
      <c r="V1480" s="290">
        <v>10400000000000</v>
      </c>
      <c r="W1480" s="221">
        <v>0</v>
      </c>
      <c r="X1480" s="221">
        <v>-1.2303999999999999</v>
      </c>
      <c r="Y1480" s="221" t="s">
        <v>626</v>
      </c>
      <c r="Z1480" s="221" t="s">
        <v>626</v>
      </c>
    </row>
    <row r="1481" spans="1:26" x14ac:dyDescent="0.25">
      <c r="A1481" s="221" t="s">
        <v>966</v>
      </c>
      <c r="B1481" s="221" t="s">
        <v>722</v>
      </c>
      <c r="C1481" s="221">
        <v>15425.2</v>
      </c>
      <c r="D1481" s="221">
        <v>-1.7802</v>
      </c>
      <c r="E1481" s="221" t="s">
        <v>620</v>
      </c>
      <c r="F1481" s="221">
        <v>3.4918999999999998</v>
      </c>
      <c r="G1481" s="221">
        <v>14.6912</v>
      </c>
      <c r="H1481" s="221">
        <v>-1.6883999999999999</v>
      </c>
      <c r="I1481" s="221">
        <v>-13.567</v>
      </c>
      <c r="J1481" s="221">
        <v>-9.1866000000000003</v>
      </c>
      <c r="K1481" s="290">
        <v>40700000000</v>
      </c>
      <c r="L1481" s="221" t="s">
        <v>621</v>
      </c>
      <c r="M1481" s="221">
        <v>-12.4602</v>
      </c>
      <c r="N1481" s="221">
        <v>30.3992</v>
      </c>
      <c r="O1481" s="221" t="s">
        <v>624</v>
      </c>
      <c r="P1481" s="221" t="s">
        <v>664</v>
      </c>
      <c r="Q1481" s="221" t="s">
        <v>625</v>
      </c>
      <c r="R1481" s="221" t="s">
        <v>1665</v>
      </c>
      <c r="S1481" s="221" t="s">
        <v>1671</v>
      </c>
      <c r="T1481" s="221">
        <v>3.4918999999999998</v>
      </c>
      <c r="U1481" s="221">
        <v>2733018</v>
      </c>
      <c r="V1481" s="290">
        <v>10400000000000</v>
      </c>
      <c r="W1481" s="221">
        <v>0</v>
      </c>
      <c r="X1481" s="221">
        <v>-1.3569</v>
      </c>
      <c r="Y1481" s="221" t="s">
        <v>635</v>
      </c>
      <c r="Z1481" s="221" t="s">
        <v>627</v>
      </c>
    </row>
    <row r="1482" spans="1:26" x14ac:dyDescent="0.25">
      <c r="A1482" s="221" t="s">
        <v>967</v>
      </c>
      <c r="B1482" s="221" t="s">
        <v>722</v>
      </c>
      <c r="C1482" s="221">
        <v>1179.51</v>
      </c>
      <c r="D1482" s="221">
        <v>-1.7435</v>
      </c>
      <c r="E1482" s="221" t="s">
        <v>620</v>
      </c>
      <c r="F1482" s="221">
        <v>3.5865999999999998</v>
      </c>
      <c r="G1482" s="221">
        <v>14.624599999999999</v>
      </c>
      <c r="H1482" s="221">
        <v>-1.5845</v>
      </c>
      <c r="I1482" s="221">
        <v>-13.036</v>
      </c>
      <c r="J1482" s="221">
        <v>-8.5785999999999998</v>
      </c>
      <c r="K1482" s="290">
        <v>158000000000</v>
      </c>
      <c r="L1482" s="221" t="s">
        <v>621</v>
      </c>
      <c r="M1482" s="221">
        <v>-12.2578</v>
      </c>
      <c r="N1482" s="221">
        <v>34.073300000000003</v>
      </c>
      <c r="O1482" s="221" t="s">
        <v>624</v>
      </c>
      <c r="P1482" s="221" t="s">
        <v>622</v>
      </c>
      <c r="Q1482" s="221" t="s">
        <v>635</v>
      </c>
      <c r="R1482" s="221" t="s">
        <v>1665</v>
      </c>
      <c r="S1482" s="221" t="s">
        <v>2091</v>
      </c>
      <c r="T1482" s="221">
        <v>3.5865999999999998</v>
      </c>
      <c r="U1482" s="290">
        <v>138000000</v>
      </c>
      <c r="V1482" s="290">
        <v>10400000000000</v>
      </c>
      <c r="W1482" s="221">
        <v>0</v>
      </c>
      <c r="X1482" s="221">
        <v>-1.3260000000000001</v>
      </c>
      <c r="Y1482" s="221" t="s">
        <v>635</v>
      </c>
      <c r="Z1482" s="221" t="s">
        <v>632</v>
      </c>
    </row>
    <row r="1483" spans="1:26" x14ac:dyDescent="0.25">
      <c r="A1483" s="221" t="s">
        <v>968</v>
      </c>
      <c r="B1483" s="221" t="s">
        <v>722</v>
      </c>
      <c r="C1483" s="221">
        <v>940.52430000000004</v>
      </c>
      <c r="D1483" s="221">
        <v>-2.0827</v>
      </c>
      <c r="E1483" s="221" t="s">
        <v>620</v>
      </c>
      <c r="F1483" s="221">
        <v>2.5958000000000001</v>
      </c>
      <c r="G1483" s="221">
        <v>14.328200000000001</v>
      </c>
      <c r="H1483" s="221">
        <v>-10.0518</v>
      </c>
      <c r="I1483" s="221">
        <v>-26.3154</v>
      </c>
      <c r="J1483" s="221">
        <v>-28.4678</v>
      </c>
      <c r="K1483" s="290">
        <v>1720000000000</v>
      </c>
      <c r="L1483" s="221" t="s">
        <v>621</v>
      </c>
      <c r="M1483" s="221">
        <v>-29.755400000000002</v>
      </c>
      <c r="N1483" s="221">
        <v>3.5750000000000002</v>
      </c>
      <c r="O1483" s="221" t="s">
        <v>624</v>
      </c>
      <c r="P1483" s="221" t="s">
        <v>622</v>
      </c>
      <c r="Q1483" s="221" t="s">
        <v>625</v>
      </c>
      <c r="R1483" s="221" t="s">
        <v>1667</v>
      </c>
      <c r="S1483" s="221" t="s">
        <v>2094</v>
      </c>
      <c r="T1483" s="221">
        <v>2.5958000000000001</v>
      </c>
      <c r="U1483" s="290">
        <v>1880000000</v>
      </c>
      <c r="V1483" s="290">
        <v>10400000000000</v>
      </c>
      <c r="W1483" s="221">
        <v>0</v>
      </c>
      <c r="X1483" s="221">
        <v>-2.2888000000000002</v>
      </c>
      <c r="Y1483" s="221" t="s">
        <v>635</v>
      </c>
      <c r="Z1483" s="221" t="s">
        <v>627</v>
      </c>
    </row>
    <row r="1484" spans="1:26" x14ac:dyDescent="0.25">
      <c r="A1484" s="221" t="s">
        <v>1279</v>
      </c>
      <c r="B1484" s="221" t="s">
        <v>722</v>
      </c>
      <c r="C1484" s="221">
        <v>1224.086</v>
      </c>
      <c r="D1484" s="221">
        <v>1.78E-2</v>
      </c>
      <c r="E1484" s="221" t="s">
        <v>620</v>
      </c>
      <c r="F1484" s="221">
        <v>0.37180000000000002</v>
      </c>
      <c r="G1484" s="221">
        <v>1.0759000000000001</v>
      </c>
      <c r="H1484" s="221">
        <v>2.2383999999999999</v>
      </c>
      <c r="I1484" s="221">
        <v>3.2422</v>
      </c>
      <c r="J1484" s="221">
        <v>5.4702999999999999</v>
      </c>
      <c r="K1484" s="290">
        <v>113000000000</v>
      </c>
      <c r="L1484" s="221" t="s">
        <v>621</v>
      </c>
      <c r="M1484" s="221">
        <v>18.219000000000001</v>
      </c>
      <c r="N1484" s="221">
        <v>0</v>
      </c>
      <c r="O1484" s="221" t="s">
        <v>624</v>
      </c>
      <c r="P1484" s="221" t="s">
        <v>635</v>
      </c>
      <c r="Q1484" s="221" t="s">
        <v>630</v>
      </c>
      <c r="R1484" s="221" t="s">
        <v>1668</v>
      </c>
      <c r="S1484" s="221" t="s">
        <v>1671</v>
      </c>
      <c r="T1484" s="221">
        <v>0.37180000000000002</v>
      </c>
      <c r="U1484" s="221">
        <v>92995489</v>
      </c>
      <c r="V1484" s="290">
        <v>10400000000000</v>
      </c>
      <c r="W1484" s="221">
        <v>0</v>
      </c>
      <c r="X1484" s="221">
        <v>1.5699999999999999E-2</v>
      </c>
      <c r="Y1484" s="221" t="s">
        <v>635</v>
      </c>
      <c r="Z1484" s="221" t="s">
        <v>626</v>
      </c>
    </row>
    <row r="1485" spans="1:26" x14ac:dyDescent="0.25">
      <c r="A1485" s="221" t="s">
        <v>1644</v>
      </c>
      <c r="B1485" s="221" t="s">
        <v>722</v>
      </c>
      <c r="C1485" s="221">
        <v>1102.4670000000001</v>
      </c>
      <c r="D1485" s="221">
        <v>2.8199999999999999E-2</v>
      </c>
      <c r="E1485" s="221" t="s">
        <v>620</v>
      </c>
      <c r="F1485" s="221">
        <v>0.19259999999999999</v>
      </c>
      <c r="G1485" s="221">
        <v>0.82450000000000001</v>
      </c>
      <c r="H1485" s="221">
        <v>1.8552</v>
      </c>
      <c r="I1485" s="221">
        <v>2.8971</v>
      </c>
      <c r="J1485" s="221">
        <v>4.9386999999999999</v>
      </c>
      <c r="K1485" s="290">
        <v>18000000000</v>
      </c>
      <c r="L1485" s="221" t="s">
        <v>621</v>
      </c>
      <c r="M1485" s="221">
        <v>0</v>
      </c>
      <c r="N1485" s="221">
        <v>0</v>
      </c>
      <c r="O1485" s="221" t="s">
        <v>618</v>
      </c>
      <c r="P1485" s="221" t="s">
        <v>625</v>
      </c>
      <c r="Q1485" s="221" t="s">
        <v>630</v>
      </c>
      <c r="R1485" s="221" t="s">
        <v>1668</v>
      </c>
      <c r="S1485" s="221" t="s">
        <v>1671</v>
      </c>
      <c r="T1485" s="221">
        <v>0.19259999999999999</v>
      </c>
      <c r="U1485" s="221">
        <v>16315645</v>
      </c>
      <c r="V1485" s="290">
        <v>10400000000000</v>
      </c>
      <c r="W1485" s="221">
        <v>0</v>
      </c>
      <c r="X1485" s="221">
        <v>-2.6200000000000001E-2</v>
      </c>
      <c r="Y1485" s="221" t="s">
        <v>626</v>
      </c>
      <c r="Z1485" s="221" t="s">
        <v>626</v>
      </c>
    </row>
    <row r="1486" spans="1:26" x14ac:dyDescent="0.25">
      <c r="A1486" s="221" t="s">
        <v>2133</v>
      </c>
      <c r="B1486" s="221" t="s">
        <v>722</v>
      </c>
      <c r="C1486" s="221">
        <v>1020.479</v>
      </c>
      <c r="D1486" s="221">
        <v>0</v>
      </c>
      <c r="E1486" s="221" t="s">
        <v>620</v>
      </c>
      <c r="F1486" s="221">
        <v>0.56000000000000005</v>
      </c>
      <c r="G1486" s="221">
        <v>0</v>
      </c>
      <c r="H1486" s="221">
        <v>0</v>
      </c>
      <c r="I1486" s="221">
        <v>0</v>
      </c>
      <c r="J1486" s="221">
        <v>1.24</v>
      </c>
      <c r="K1486" s="290">
        <v>1680000000000</v>
      </c>
      <c r="L1486" s="221" t="s">
        <v>621</v>
      </c>
      <c r="M1486" s="221">
        <v>0</v>
      </c>
      <c r="N1486" s="221">
        <v>0</v>
      </c>
      <c r="O1486" s="221" t="s">
        <v>618</v>
      </c>
      <c r="P1486" s="221" t="s">
        <v>626</v>
      </c>
      <c r="Q1486" s="221" t="s">
        <v>626</v>
      </c>
      <c r="R1486" s="221" t="s">
        <v>1669</v>
      </c>
      <c r="S1486" s="221" t="s">
        <v>1671</v>
      </c>
      <c r="T1486" s="221">
        <v>0</v>
      </c>
      <c r="U1486" s="290">
        <v>1660000000</v>
      </c>
      <c r="V1486" s="290">
        <v>10400000000000</v>
      </c>
      <c r="W1486" s="221">
        <v>0</v>
      </c>
      <c r="X1486" s="221">
        <v>0</v>
      </c>
      <c r="Y1486" s="221" t="s">
        <v>626</v>
      </c>
      <c r="Z1486" s="221" t="s">
        <v>626</v>
      </c>
    </row>
    <row r="1487" spans="1:26" x14ac:dyDescent="0.25">
      <c r="A1487" s="221" t="s">
        <v>2586</v>
      </c>
      <c r="B1487" s="221" t="s">
        <v>722</v>
      </c>
      <c r="C1487" s="221">
        <v>1007.777</v>
      </c>
      <c r="D1487" s="221">
        <v>0</v>
      </c>
      <c r="E1487" s="221" t="s">
        <v>620</v>
      </c>
      <c r="F1487" s="221">
        <v>0.64</v>
      </c>
      <c r="G1487" s="221">
        <v>0</v>
      </c>
      <c r="H1487" s="221">
        <v>0</v>
      </c>
      <c r="I1487" s="221">
        <v>0</v>
      </c>
      <c r="J1487" s="221">
        <v>0</v>
      </c>
      <c r="K1487" s="290">
        <v>699000000000</v>
      </c>
      <c r="L1487" s="221" t="s">
        <v>621</v>
      </c>
      <c r="M1487" s="221">
        <v>0</v>
      </c>
      <c r="N1487" s="221">
        <v>0</v>
      </c>
      <c r="O1487" s="221" t="s">
        <v>618</v>
      </c>
      <c r="P1487" s="221" t="s">
        <v>626</v>
      </c>
      <c r="Q1487" s="221" t="s">
        <v>626</v>
      </c>
      <c r="R1487" s="221" t="s">
        <v>1669</v>
      </c>
      <c r="S1487" s="221" t="s">
        <v>1671</v>
      </c>
      <c r="T1487" s="221">
        <v>0</v>
      </c>
      <c r="U1487" s="290">
        <v>698000000</v>
      </c>
      <c r="V1487" s="290">
        <v>10400000000000</v>
      </c>
      <c r="W1487" s="221">
        <v>0</v>
      </c>
      <c r="X1487" s="221">
        <v>0</v>
      </c>
      <c r="Y1487" s="221" t="s">
        <v>626</v>
      </c>
      <c r="Z1487" s="221" t="s">
        <v>626</v>
      </c>
    </row>
    <row r="1488" spans="1:26" x14ac:dyDescent="0.25">
      <c r="A1488" s="221" t="s">
        <v>1191</v>
      </c>
      <c r="B1488" s="221" t="s">
        <v>722</v>
      </c>
      <c r="C1488" s="221">
        <v>1356.5650000000001</v>
      </c>
      <c r="D1488" s="221">
        <v>0.35389999999999999</v>
      </c>
      <c r="E1488" s="221" t="s">
        <v>620</v>
      </c>
      <c r="F1488" s="221">
        <v>-1.3238000000000001</v>
      </c>
      <c r="G1488" s="221">
        <v>2.66</v>
      </c>
      <c r="H1488" s="221">
        <v>3.0316000000000001</v>
      </c>
      <c r="I1488" s="221">
        <v>4.5416999999999996</v>
      </c>
      <c r="J1488" s="221">
        <v>8.4810999999999996</v>
      </c>
      <c r="K1488" s="290">
        <v>326000000000</v>
      </c>
      <c r="L1488" s="221" t="s">
        <v>621</v>
      </c>
      <c r="M1488" s="221">
        <v>25.534199999999998</v>
      </c>
      <c r="N1488" s="221">
        <v>0</v>
      </c>
      <c r="O1488" s="221" t="s">
        <v>624</v>
      </c>
      <c r="P1488" s="221" t="s">
        <v>632</v>
      </c>
      <c r="Q1488" s="221" t="s">
        <v>651</v>
      </c>
      <c r="R1488" s="221" t="s">
        <v>1662</v>
      </c>
      <c r="S1488" s="221" t="s">
        <v>1692</v>
      </c>
      <c r="T1488" s="221">
        <v>-1.3238000000000001</v>
      </c>
      <c r="U1488" s="290">
        <v>237000000</v>
      </c>
      <c r="V1488" s="290">
        <v>10400000000000</v>
      </c>
      <c r="W1488" s="221">
        <v>0</v>
      </c>
      <c r="X1488" s="221">
        <v>-2.0476999999999999</v>
      </c>
      <c r="Y1488" s="221" t="s">
        <v>651</v>
      </c>
      <c r="Z1488" s="221" t="s">
        <v>626</v>
      </c>
    </row>
    <row r="1489" spans="1:26" x14ac:dyDescent="0.25">
      <c r="A1489" s="221" t="s">
        <v>1782</v>
      </c>
      <c r="B1489" s="221" t="s">
        <v>722</v>
      </c>
      <c r="C1489" s="221">
        <v>1158.8599999999999</v>
      </c>
      <c r="D1489" s="221">
        <v>9.8199999999999996E-2</v>
      </c>
      <c r="E1489" s="221" t="s">
        <v>620</v>
      </c>
      <c r="F1489" s="221">
        <v>0.67169999999999996</v>
      </c>
      <c r="G1489" s="221">
        <v>4.5007000000000001</v>
      </c>
      <c r="H1489" s="221">
        <v>2.3614999999999999</v>
      </c>
      <c r="I1489" s="221">
        <v>4.0499000000000001</v>
      </c>
      <c r="J1489" s="221">
        <v>7.6765999999999996</v>
      </c>
      <c r="K1489" s="290">
        <v>582000000000</v>
      </c>
      <c r="L1489" s="221" t="s">
        <v>621</v>
      </c>
      <c r="M1489" s="221">
        <v>0</v>
      </c>
      <c r="N1489" s="221">
        <v>0</v>
      </c>
      <c r="O1489" s="221" t="s">
        <v>624</v>
      </c>
      <c r="P1489" s="221" t="s">
        <v>630</v>
      </c>
      <c r="Q1489" s="221" t="s">
        <v>630</v>
      </c>
      <c r="R1489" s="221" t="s">
        <v>1662</v>
      </c>
      <c r="S1489" s="221" t="s">
        <v>1673</v>
      </c>
      <c r="T1489" s="221">
        <v>0.67169999999999996</v>
      </c>
      <c r="U1489" s="290">
        <v>506000000</v>
      </c>
      <c r="V1489" s="290">
        <v>10400000000000</v>
      </c>
      <c r="W1489" s="221">
        <v>0</v>
      </c>
      <c r="X1489" s="221">
        <v>-0.47139999999999999</v>
      </c>
      <c r="Y1489" s="221" t="s">
        <v>626</v>
      </c>
      <c r="Z1489" s="221" t="s">
        <v>626</v>
      </c>
    </row>
    <row r="1490" spans="1:26" x14ac:dyDescent="0.25">
      <c r="A1490" s="221" t="s">
        <v>2080</v>
      </c>
      <c r="B1490" s="221" t="s">
        <v>722</v>
      </c>
      <c r="C1490" s="221">
        <v>1117.3900000000001</v>
      </c>
      <c r="D1490" s="221">
        <v>1.7000000000000001E-2</v>
      </c>
      <c r="E1490" s="221" t="s">
        <v>620</v>
      </c>
      <c r="F1490" s="221">
        <v>0.18559999999999999</v>
      </c>
      <c r="G1490" s="221">
        <v>3.2612999999999999</v>
      </c>
      <c r="H1490" s="221">
        <v>3.605</v>
      </c>
      <c r="I1490" s="221">
        <v>5.3913000000000002</v>
      </c>
      <c r="J1490" s="221">
        <v>9.4321999999999999</v>
      </c>
      <c r="K1490" s="290">
        <v>153000000000</v>
      </c>
      <c r="L1490" s="221" t="s">
        <v>621</v>
      </c>
      <c r="M1490" s="221">
        <v>0</v>
      </c>
      <c r="N1490" s="221">
        <v>0</v>
      </c>
      <c r="O1490" s="221" t="s">
        <v>624</v>
      </c>
      <c r="P1490" s="221" t="s">
        <v>627</v>
      </c>
      <c r="Q1490" s="221" t="s">
        <v>637</v>
      </c>
      <c r="R1490" s="221" t="s">
        <v>1662</v>
      </c>
      <c r="S1490" s="221" t="s">
        <v>1663</v>
      </c>
      <c r="T1490" s="221">
        <v>0.18559999999999999</v>
      </c>
      <c r="U1490" s="290">
        <v>137000000</v>
      </c>
      <c r="V1490" s="290">
        <v>10400000000000</v>
      </c>
      <c r="W1490" s="221">
        <v>0</v>
      </c>
      <c r="X1490" s="221">
        <v>-0.55979999999999996</v>
      </c>
      <c r="Y1490" s="221" t="s">
        <v>626</v>
      </c>
      <c r="Z1490" s="221" t="s">
        <v>626</v>
      </c>
    </row>
    <row r="1491" spans="1:26" x14ac:dyDescent="0.25">
      <c r="A1491" s="221" t="s">
        <v>1215</v>
      </c>
      <c r="B1491" s="221" t="s">
        <v>722</v>
      </c>
      <c r="C1491" s="221">
        <v>1009.506</v>
      </c>
      <c r="D1491" s="221">
        <v>0</v>
      </c>
      <c r="E1491" s="221" t="s">
        <v>620</v>
      </c>
      <c r="F1491" s="221">
        <v>0.5</v>
      </c>
      <c r="G1491" s="221">
        <v>0</v>
      </c>
      <c r="H1491" s="221">
        <v>0</v>
      </c>
      <c r="I1491" s="221">
        <v>0</v>
      </c>
      <c r="J1491" s="221">
        <v>0.41</v>
      </c>
      <c r="K1491" s="290">
        <v>68600000000</v>
      </c>
      <c r="L1491" s="221" t="s">
        <v>621</v>
      </c>
      <c r="M1491" s="221">
        <v>0</v>
      </c>
      <c r="N1491" s="221">
        <v>0</v>
      </c>
      <c r="O1491" s="221" t="s">
        <v>624</v>
      </c>
      <c r="P1491" s="221" t="s">
        <v>626</v>
      </c>
      <c r="Q1491" s="221" t="s">
        <v>626</v>
      </c>
      <c r="R1491" s="221" t="s">
        <v>1669</v>
      </c>
      <c r="S1491" s="221" t="s">
        <v>2094</v>
      </c>
      <c r="T1491" s="221">
        <v>0</v>
      </c>
      <c r="U1491" s="221">
        <v>68254484</v>
      </c>
      <c r="V1491" s="290">
        <v>10400000000000</v>
      </c>
      <c r="W1491" s="221">
        <v>0</v>
      </c>
      <c r="X1491" s="221">
        <v>0</v>
      </c>
      <c r="Y1491" s="221" t="s">
        <v>626</v>
      </c>
      <c r="Z1491" s="221" t="s">
        <v>626</v>
      </c>
    </row>
    <row r="1492" spans="1:26" x14ac:dyDescent="0.25">
      <c r="A1492" s="221" t="s">
        <v>1815</v>
      </c>
      <c r="B1492" s="221" t="s">
        <v>722</v>
      </c>
      <c r="C1492" s="221">
        <v>1079.3340000000001</v>
      </c>
      <c r="D1492" s="221">
        <v>0</v>
      </c>
      <c r="E1492" s="221" t="s">
        <v>620</v>
      </c>
      <c r="F1492" s="221">
        <v>0.78</v>
      </c>
      <c r="G1492" s="221">
        <v>0</v>
      </c>
      <c r="H1492" s="221">
        <v>0</v>
      </c>
      <c r="I1492" s="221">
        <v>0</v>
      </c>
      <c r="J1492" s="221">
        <v>7.44</v>
      </c>
      <c r="K1492" s="290">
        <v>107000000000</v>
      </c>
      <c r="L1492" s="221" t="s">
        <v>621</v>
      </c>
      <c r="M1492" s="221">
        <v>0</v>
      </c>
      <c r="N1492" s="221">
        <v>0</v>
      </c>
      <c r="O1492" s="221" t="s">
        <v>624</v>
      </c>
      <c r="P1492" s="221" t="s">
        <v>626</v>
      </c>
      <c r="Q1492" s="221" t="s">
        <v>626</v>
      </c>
      <c r="R1492" s="221" t="s">
        <v>1669</v>
      </c>
      <c r="S1492" s="221" t="s">
        <v>1672</v>
      </c>
      <c r="T1492" s="221">
        <v>0</v>
      </c>
      <c r="U1492" s="290">
        <v>100000000</v>
      </c>
      <c r="V1492" s="290">
        <v>10400000000000</v>
      </c>
      <c r="W1492" s="221">
        <v>0</v>
      </c>
      <c r="X1492" s="221">
        <v>0</v>
      </c>
      <c r="Y1492" s="221" t="s">
        <v>626</v>
      </c>
      <c r="Z1492" s="221" t="s">
        <v>626</v>
      </c>
    </row>
    <row r="1493" spans="1:26" x14ac:dyDescent="0.25">
      <c r="A1493" s="221" t="s">
        <v>1924</v>
      </c>
      <c r="B1493" s="221" t="s">
        <v>722</v>
      </c>
      <c r="C1493" s="221">
        <v>1095.8900000000001</v>
      </c>
      <c r="D1493" s="221">
        <v>0</v>
      </c>
      <c r="E1493" s="221" t="s">
        <v>620</v>
      </c>
      <c r="F1493" s="221">
        <v>1.4</v>
      </c>
      <c r="G1493" s="221">
        <v>0</v>
      </c>
      <c r="H1493" s="221">
        <v>0</v>
      </c>
      <c r="I1493" s="221">
        <v>0</v>
      </c>
      <c r="J1493" s="221">
        <v>9.11</v>
      </c>
      <c r="K1493" s="290">
        <v>108000000000</v>
      </c>
      <c r="L1493" s="221" t="s">
        <v>621</v>
      </c>
      <c r="M1493" s="221">
        <v>0</v>
      </c>
      <c r="N1493" s="221">
        <v>0</v>
      </c>
      <c r="O1493" s="221" t="s">
        <v>624</v>
      </c>
      <c r="P1493" s="221" t="s">
        <v>626</v>
      </c>
      <c r="Q1493" s="221" t="s">
        <v>626</v>
      </c>
      <c r="R1493" s="221" t="s">
        <v>1669</v>
      </c>
      <c r="S1493" s="221" t="s">
        <v>1663</v>
      </c>
      <c r="T1493" s="221">
        <v>0</v>
      </c>
      <c r="U1493" s="290">
        <v>100000000</v>
      </c>
      <c r="V1493" s="290">
        <v>10400000000000</v>
      </c>
      <c r="W1493" s="221">
        <v>0</v>
      </c>
      <c r="X1493" s="221">
        <v>0</v>
      </c>
      <c r="Y1493" s="221" t="s">
        <v>626</v>
      </c>
      <c r="Z1493" s="221" t="s">
        <v>626</v>
      </c>
    </row>
    <row r="1494" spans="1:26" x14ac:dyDescent="0.25">
      <c r="A1494" s="221" t="s">
        <v>969</v>
      </c>
      <c r="B1494" s="221" t="s">
        <v>722</v>
      </c>
      <c r="C1494" s="221">
        <v>1061.3499999999999</v>
      </c>
      <c r="D1494" s="221">
        <v>0</v>
      </c>
      <c r="E1494" s="221" t="s">
        <v>620</v>
      </c>
      <c r="F1494" s="221">
        <v>0.31</v>
      </c>
      <c r="G1494" s="221">
        <v>0</v>
      </c>
      <c r="H1494" s="221">
        <v>0</v>
      </c>
      <c r="I1494" s="221">
        <v>0</v>
      </c>
      <c r="J1494" s="221">
        <v>1.56</v>
      </c>
      <c r="K1494" s="290">
        <v>11800000000</v>
      </c>
      <c r="L1494" s="221" t="s">
        <v>621</v>
      </c>
      <c r="M1494" s="221">
        <v>0</v>
      </c>
      <c r="N1494" s="221">
        <v>0</v>
      </c>
      <c r="O1494" s="221" t="s">
        <v>624</v>
      </c>
      <c r="P1494" s="221" t="s">
        <v>626</v>
      </c>
      <c r="Q1494" s="221" t="s">
        <v>626</v>
      </c>
      <c r="R1494" s="221" t="s">
        <v>1669</v>
      </c>
      <c r="S1494" s="221" t="s">
        <v>1671</v>
      </c>
      <c r="T1494" s="221">
        <v>0</v>
      </c>
      <c r="U1494" s="221">
        <v>11145551</v>
      </c>
      <c r="V1494" s="290">
        <v>10400000000000</v>
      </c>
      <c r="W1494" s="221">
        <v>0</v>
      </c>
      <c r="X1494" s="221">
        <v>0</v>
      </c>
      <c r="Y1494" s="221" t="s">
        <v>626</v>
      </c>
      <c r="Z1494" s="221" t="s">
        <v>626</v>
      </c>
    </row>
    <row r="1495" spans="1:26" x14ac:dyDescent="0.25">
      <c r="A1495" s="221" t="s">
        <v>1413</v>
      </c>
      <c r="B1495" s="221" t="s">
        <v>722</v>
      </c>
      <c r="C1495" s="221">
        <v>1450.43</v>
      </c>
      <c r="D1495" s="221">
        <v>3.6600000000000001E-2</v>
      </c>
      <c r="E1495" s="221" t="s">
        <v>620</v>
      </c>
      <c r="F1495" s="221">
        <v>0.64180000000000004</v>
      </c>
      <c r="G1495" s="221">
        <v>4.2178000000000004</v>
      </c>
      <c r="H1495" s="221">
        <v>4.2560000000000002</v>
      </c>
      <c r="I1495" s="221">
        <v>5.3715999999999999</v>
      </c>
      <c r="J1495" s="221">
        <v>10.0937</v>
      </c>
      <c r="K1495" s="290">
        <v>561000000000</v>
      </c>
      <c r="L1495" s="221" t="s">
        <v>621</v>
      </c>
      <c r="M1495" s="221">
        <v>38.567700000000002</v>
      </c>
      <c r="N1495" s="221">
        <v>0</v>
      </c>
      <c r="O1495" s="221" t="s">
        <v>624</v>
      </c>
      <c r="P1495" s="221" t="s">
        <v>632</v>
      </c>
      <c r="Q1495" s="221" t="s">
        <v>638</v>
      </c>
      <c r="R1495" s="221" t="s">
        <v>1662</v>
      </c>
      <c r="S1495" s="221" t="s">
        <v>1663</v>
      </c>
      <c r="T1495" s="221">
        <v>0.64180000000000004</v>
      </c>
      <c r="U1495" s="290">
        <v>389000000</v>
      </c>
      <c r="V1495" s="290">
        <v>10400000000000</v>
      </c>
      <c r="W1495" s="221">
        <v>0</v>
      </c>
      <c r="X1495" s="221">
        <v>-0.38319999999999999</v>
      </c>
      <c r="Y1495" s="221" t="s">
        <v>653</v>
      </c>
      <c r="Z1495" s="221" t="s">
        <v>626</v>
      </c>
    </row>
    <row r="1496" spans="1:26" x14ac:dyDescent="0.25">
      <c r="A1496" s="221" t="s">
        <v>1844</v>
      </c>
      <c r="B1496" s="221" t="s">
        <v>722</v>
      </c>
      <c r="C1496" s="221">
        <v>1017.739</v>
      </c>
      <c r="D1496" s="221">
        <v>0</v>
      </c>
      <c r="E1496" s="221" t="s">
        <v>620</v>
      </c>
      <c r="F1496" s="221">
        <v>0.65</v>
      </c>
      <c r="G1496" s="221">
        <v>0</v>
      </c>
      <c r="H1496" s="221">
        <v>0</v>
      </c>
      <c r="I1496" s="221">
        <v>0</v>
      </c>
      <c r="J1496" s="221">
        <v>0.26</v>
      </c>
      <c r="K1496" s="290">
        <v>83000000000</v>
      </c>
      <c r="L1496" s="221" t="s">
        <v>621</v>
      </c>
      <c r="M1496" s="221">
        <v>0</v>
      </c>
      <c r="N1496" s="221">
        <v>0</v>
      </c>
      <c r="O1496" s="221" t="s">
        <v>624</v>
      </c>
      <c r="P1496" s="221" t="s">
        <v>626</v>
      </c>
      <c r="Q1496" s="221" t="s">
        <v>626</v>
      </c>
      <c r="R1496" s="221" t="s">
        <v>1669</v>
      </c>
      <c r="S1496" s="221" t="s">
        <v>2094</v>
      </c>
      <c r="T1496" s="221">
        <v>0</v>
      </c>
      <c r="U1496" s="221">
        <v>82111000</v>
      </c>
      <c r="V1496" s="290">
        <v>10400000000000</v>
      </c>
      <c r="W1496" s="221">
        <v>0</v>
      </c>
      <c r="X1496" s="221">
        <v>0</v>
      </c>
      <c r="Y1496" s="221" t="s">
        <v>626</v>
      </c>
      <c r="Z1496" s="221" t="s">
        <v>626</v>
      </c>
    </row>
    <row r="1497" spans="1:26" x14ac:dyDescent="0.25">
      <c r="A1497" s="221" t="s">
        <v>2134</v>
      </c>
      <c r="B1497" s="221" t="s">
        <v>722</v>
      </c>
      <c r="C1497" s="221">
        <v>1024.3320000000001</v>
      </c>
      <c r="D1497" s="221">
        <v>0</v>
      </c>
      <c r="E1497" s="221" t="s">
        <v>620</v>
      </c>
      <c r="F1497" s="221">
        <v>0.39</v>
      </c>
      <c r="G1497" s="221">
        <v>0</v>
      </c>
      <c r="H1497" s="221">
        <v>0</v>
      </c>
      <c r="I1497" s="221">
        <v>0</v>
      </c>
      <c r="J1497" s="221">
        <v>2.99</v>
      </c>
      <c r="K1497" s="290">
        <v>153000000000</v>
      </c>
      <c r="L1497" s="221" t="s">
        <v>621</v>
      </c>
      <c r="M1497" s="221">
        <v>0</v>
      </c>
      <c r="N1497" s="221">
        <v>0</v>
      </c>
      <c r="O1497" s="221" t="s">
        <v>624</v>
      </c>
      <c r="P1497" s="221" t="s">
        <v>626</v>
      </c>
      <c r="Q1497" s="221" t="s">
        <v>626</v>
      </c>
      <c r="R1497" s="221" t="s">
        <v>1669</v>
      </c>
      <c r="S1497" s="221" t="s">
        <v>2094</v>
      </c>
      <c r="T1497" s="221">
        <v>0</v>
      </c>
      <c r="U1497" s="290">
        <v>150000000</v>
      </c>
      <c r="V1497" s="290">
        <v>10400000000000</v>
      </c>
      <c r="W1497" s="221">
        <v>0</v>
      </c>
      <c r="X1497" s="221">
        <v>0</v>
      </c>
      <c r="Y1497" s="221" t="s">
        <v>626</v>
      </c>
      <c r="Z1497" s="221" t="s">
        <v>626</v>
      </c>
    </row>
    <row r="1498" spans="1:26" x14ac:dyDescent="0.25">
      <c r="A1498" s="221" t="s">
        <v>2510</v>
      </c>
      <c r="B1498" s="221" t="s">
        <v>722</v>
      </c>
      <c r="C1498" s="221">
        <v>593.68389999999999</v>
      </c>
      <c r="D1498" s="221">
        <v>-3.1078000000000001</v>
      </c>
      <c r="E1498" s="221" t="s">
        <v>620</v>
      </c>
      <c r="F1498" s="221">
        <v>2.3940000000000001</v>
      </c>
      <c r="G1498" s="221">
        <v>15.988099999999999</v>
      </c>
      <c r="H1498" s="221">
        <v>0</v>
      </c>
      <c r="I1498" s="221">
        <v>0</v>
      </c>
      <c r="J1498" s="221">
        <v>0</v>
      </c>
      <c r="K1498" s="290">
        <v>7360000000</v>
      </c>
      <c r="L1498" s="221" t="s">
        <v>621</v>
      </c>
      <c r="M1498" s="221">
        <v>0</v>
      </c>
      <c r="N1498" s="221">
        <v>0</v>
      </c>
      <c r="O1498" s="221" t="s">
        <v>624</v>
      </c>
      <c r="P1498" s="221" t="s">
        <v>626</v>
      </c>
      <c r="Q1498" s="221" t="s">
        <v>626</v>
      </c>
      <c r="R1498" s="221" t="s">
        <v>1670</v>
      </c>
      <c r="S1498" s="221" t="s">
        <v>1672</v>
      </c>
      <c r="T1498" s="221">
        <v>2.3940000000000001</v>
      </c>
      <c r="U1498" s="221">
        <v>12700000</v>
      </c>
      <c r="V1498" s="290">
        <v>10400000000000</v>
      </c>
      <c r="W1498" s="221">
        <v>0</v>
      </c>
      <c r="X1498" s="221">
        <v>-1.3741000000000001</v>
      </c>
      <c r="Y1498" s="221" t="s">
        <v>626</v>
      </c>
      <c r="Z1498" s="221" t="s">
        <v>626</v>
      </c>
    </row>
    <row r="1499" spans="1:26" x14ac:dyDescent="0.25">
      <c r="A1499" s="221" t="s">
        <v>970</v>
      </c>
      <c r="B1499" s="221" t="s">
        <v>722</v>
      </c>
      <c r="C1499" s="221">
        <v>1637.42</v>
      </c>
      <c r="D1499" s="221">
        <v>-2.3513999999999999</v>
      </c>
      <c r="E1499" s="221" t="s">
        <v>620</v>
      </c>
      <c r="F1499" s="221">
        <v>2.294</v>
      </c>
      <c r="G1499" s="221">
        <v>12.138199999999999</v>
      </c>
      <c r="H1499" s="221">
        <v>-12.791399999999999</v>
      </c>
      <c r="I1499" s="221">
        <v>-28.831</v>
      </c>
      <c r="J1499" s="221">
        <v>-31.127600000000001</v>
      </c>
      <c r="K1499" s="290">
        <v>862000000000</v>
      </c>
      <c r="L1499" s="221" t="s">
        <v>621</v>
      </c>
      <c r="M1499" s="221">
        <v>-34.8596</v>
      </c>
      <c r="N1499" s="221">
        <v>1.657</v>
      </c>
      <c r="O1499" s="221" t="s">
        <v>624</v>
      </c>
      <c r="P1499" s="221" t="s">
        <v>664</v>
      </c>
      <c r="Q1499" s="221" t="s">
        <v>622</v>
      </c>
      <c r="R1499" s="221" t="s">
        <v>1667</v>
      </c>
      <c r="S1499" s="221" t="s">
        <v>2091</v>
      </c>
      <c r="T1499" s="221">
        <v>2.294</v>
      </c>
      <c r="U1499" s="290">
        <v>538000000</v>
      </c>
      <c r="V1499" s="290">
        <v>10400000000000</v>
      </c>
      <c r="W1499" s="221">
        <v>0</v>
      </c>
      <c r="X1499" s="221">
        <v>-1.1315</v>
      </c>
      <c r="Y1499" s="221" t="s">
        <v>625</v>
      </c>
      <c r="Z1499" s="221" t="s">
        <v>630</v>
      </c>
    </row>
    <row r="1500" spans="1:26" x14ac:dyDescent="0.25">
      <c r="A1500" s="221" t="s">
        <v>1711</v>
      </c>
      <c r="B1500" s="221" t="s">
        <v>722</v>
      </c>
      <c r="C1500" s="221">
        <v>926.61440000000005</v>
      </c>
      <c r="D1500" s="221">
        <v>-1.7483</v>
      </c>
      <c r="E1500" s="221" t="s">
        <v>620</v>
      </c>
      <c r="F1500" s="221">
        <v>3.7616000000000001</v>
      </c>
      <c r="G1500" s="221">
        <v>15.6114</v>
      </c>
      <c r="H1500" s="221">
        <v>-0.3705</v>
      </c>
      <c r="I1500" s="221">
        <v>-10.557</v>
      </c>
      <c r="J1500" s="221">
        <v>-6.0308999999999999</v>
      </c>
      <c r="K1500" s="290">
        <v>44700000000</v>
      </c>
      <c r="L1500" s="221" t="s">
        <v>621</v>
      </c>
      <c r="M1500" s="221">
        <v>0</v>
      </c>
      <c r="N1500" s="221">
        <v>0</v>
      </c>
      <c r="O1500" s="221" t="s">
        <v>624</v>
      </c>
      <c r="P1500" s="221" t="s">
        <v>625</v>
      </c>
      <c r="Q1500" s="221" t="s">
        <v>630</v>
      </c>
      <c r="R1500" s="221" t="s">
        <v>1665</v>
      </c>
      <c r="S1500" s="221" t="s">
        <v>2092</v>
      </c>
      <c r="T1500" s="221">
        <v>3.7616000000000001</v>
      </c>
      <c r="U1500" s="221">
        <v>50000000</v>
      </c>
      <c r="V1500" s="290">
        <v>10400000000000</v>
      </c>
      <c r="W1500" s="221">
        <v>0</v>
      </c>
      <c r="X1500" s="221">
        <v>-1.3268</v>
      </c>
      <c r="Y1500" s="221" t="s">
        <v>626</v>
      </c>
      <c r="Z1500" s="221" t="s">
        <v>626</v>
      </c>
    </row>
    <row r="1501" spans="1:26" x14ac:dyDescent="0.25">
      <c r="A1501" s="221" t="s">
        <v>1574</v>
      </c>
      <c r="B1501" s="221" t="s">
        <v>722</v>
      </c>
      <c r="C1501" s="221">
        <v>1315.0139999999999</v>
      </c>
      <c r="D1501" s="221">
        <v>-1.8672</v>
      </c>
      <c r="E1501" s="221" t="s">
        <v>620</v>
      </c>
      <c r="F1501" s="221">
        <v>6.4641000000000002</v>
      </c>
      <c r="G1501" s="221">
        <v>26.829799999999999</v>
      </c>
      <c r="H1501" s="221">
        <v>29.281700000000001</v>
      </c>
      <c r="I1501" s="221">
        <v>31.566299999999998</v>
      </c>
      <c r="J1501" s="221">
        <v>33.346400000000003</v>
      </c>
      <c r="K1501" s="290">
        <v>12100000000</v>
      </c>
      <c r="L1501" s="221" t="s">
        <v>621</v>
      </c>
      <c r="M1501" s="221">
        <v>0</v>
      </c>
      <c r="N1501" s="221">
        <v>0</v>
      </c>
      <c r="O1501" s="221" t="s">
        <v>624</v>
      </c>
      <c r="P1501" s="221" t="s">
        <v>637</v>
      </c>
      <c r="Q1501" s="221" t="s">
        <v>638</v>
      </c>
      <c r="R1501" s="221" t="s">
        <v>1665</v>
      </c>
      <c r="S1501" s="221" t="s">
        <v>1671</v>
      </c>
      <c r="T1501" s="221">
        <v>6.4641000000000002</v>
      </c>
      <c r="U1501" s="221">
        <v>9812491</v>
      </c>
      <c r="V1501" s="290">
        <v>10400000000000</v>
      </c>
      <c r="W1501" s="221">
        <v>0</v>
      </c>
      <c r="X1501" s="221">
        <v>-0.27350000000000002</v>
      </c>
      <c r="Y1501" s="221" t="s">
        <v>626</v>
      </c>
      <c r="Z1501" s="221" t="s">
        <v>626</v>
      </c>
    </row>
    <row r="1502" spans="1:26" x14ac:dyDescent="0.25">
      <c r="A1502" s="221" t="s">
        <v>2364</v>
      </c>
      <c r="B1502" s="221" t="s">
        <v>722</v>
      </c>
      <c r="C1502" s="221">
        <v>1161.9000000000001</v>
      </c>
      <c r="D1502" s="221">
        <v>0</v>
      </c>
      <c r="E1502" s="221" t="s">
        <v>620</v>
      </c>
      <c r="F1502" s="221">
        <v>-0.11</v>
      </c>
      <c r="G1502" s="221">
        <v>0</v>
      </c>
      <c r="H1502" s="221">
        <v>0</v>
      </c>
      <c r="I1502" s="221">
        <v>0</v>
      </c>
      <c r="J1502" s="221">
        <v>0</v>
      </c>
      <c r="K1502" s="221">
        <v>0</v>
      </c>
      <c r="L1502" s="221" t="s">
        <v>617</v>
      </c>
      <c r="M1502" s="221">
        <v>0</v>
      </c>
      <c r="N1502" s="221">
        <v>0</v>
      </c>
      <c r="O1502" s="221" t="s">
        <v>624</v>
      </c>
      <c r="P1502" s="221" t="s">
        <v>626</v>
      </c>
      <c r="Q1502" s="221" t="s">
        <v>626</v>
      </c>
      <c r="R1502" s="221" t="s">
        <v>1677</v>
      </c>
      <c r="S1502" s="221" t="s">
        <v>2094</v>
      </c>
      <c r="T1502" s="221">
        <v>0</v>
      </c>
      <c r="U1502" s="221">
        <v>0</v>
      </c>
      <c r="V1502" s="290">
        <v>10400000000000</v>
      </c>
      <c r="W1502" s="221">
        <v>0</v>
      </c>
      <c r="X1502" s="221">
        <v>0</v>
      </c>
      <c r="Y1502" s="221" t="s">
        <v>626</v>
      </c>
      <c r="Z1502" s="221" t="s">
        <v>626</v>
      </c>
    </row>
    <row r="1503" spans="1:26" x14ac:dyDescent="0.25">
      <c r="A1503" s="221" t="s">
        <v>1575</v>
      </c>
      <c r="B1503" s="221" t="s">
        <v>722</v>
      </c>
      <c r="C1503" s="221">
        <v>639.78039999999999</v>
      </c>
      <c r="D1503" s="221">
        <v>0</v>
      </c>
      <c r="E1503" s="221" t="s">
        <v>620</v>
      </c>
      <c r="F1503" s="221">
        <v>0</v>
      </c>
      <c r="G1503" s="221">
        <v>-6.8099999999999994E-2</v>
      </c>
      <c r="H1503" s="221">
        <v>-18.359300000000001</v>
      </c>
      <c r="I1503" s="221">
        <v>-29.691199999999998</v>
      </c>
      <c r="J1503" s="221">
        <v>-29.948</v>
      </c>
      <c r="K1503" s="221">
        <v>0</v>
      </c>
      <c r="L1503" s="221" t="s">
        <v>621</v>
      </c>
      <c r="M1503" s="221">
        <v>0</v>
      </c>
      <c r="N1503" s="221">
        <v>0</v>
      </c>
      <c r="O1503" s="221" t="s">
        <v>624</v>
      </c>
      <c r="P1503" s="221" t="s">
        <v>626</v>
      </c>
      <c r="Q1503" s="221" t="s">
        <v>626</v>
      </c>
      <c r="R1503" s="221" t="s">
        <v>1667</v>
      </c>
      <c r="S1503" s="221" t="s">
        <v>1671</v>
      </c>
      <c r="T1503" s="221">
        <v>0</v>
      </c>
      <c r="U1503" s="221">
        <v>0</v>
      </c>
      <c r="V1503" s="290">
        <v>10400000000000</v>
      </c>
      <c r="W1503" s="221">
        <v>0</v>
      </c>
      <c r="X1503" s="221">
        <v>0</v>
      </c>
      <c r="Y1503" s="221" t="s">
        <v>626</v>
      </c>
      <c r="Z1503" s="221" t="s">
        <v>626</v>
      </c>
    </row>
    <row r="1504" spans="1:26" x14ac:dyDescent="0.25">
      <c r="A1504" s="221" t="s">
        <v>1414</v>
      </c>
      <c r="B1504" s="221" t="s">
        <v>722</v>
      </c>
      <c r="C1504" s="221">
        <v>964.27800000000002</v>
      </c>
      <c r="D1504" s="221">
        <v>-1.7493000000000001</v>
      </c>
      <c r="E1504" s="221" t="s">
        <v>620</v>
      </c>
      <c r="F1504" s="221">
        <v>3.5629</v>
      </c>
      <c r="G1504" s="221">
        <v>14.9756</v>
      </c>
      <c r="H1504" s="221">
        <v>-1.5323</v>
      </c>
      <c r="I1504" s="221">
        <v>-12.0563</v>
      </c>
      <c r="J1504" s="221">
        <v>-7.4515000000000002</v>
      </c>
      <c r="K1504" s="290">
        <v>203000000000</v>
      </c>
      <c r="L1504" s="221" t="s">
        <v>621</v>
      </c>
      <c r="M1504" s="221">
        <v>-9.0109999999999992</v>
      </c>
      <c r="N1504" s="221">
        <v>0</v>
      </c>
      <c r="O1504" s="221" t="s">
        <v>624</v>
      </c>
      <c r="P1504" s="221" t="s">
        <v>635</v>
      </c>
      <c r="Q1504" s="221" t="s">
        <v>630</v>
      </c>
      <c r="R1504" s="221" t="s">
        <v>1665</v>
      </c>
      <c r="S1504" s="221" t="s">
        <v>1671</v>
      </c>
      <c r="T1504" s="221">
        <v>3.5629</v>
      </c>
      <c r="U1504" s="290">
        <v>218000000</v>
      </c>
      <c r="V1504" s="290">
        <v>10400000000000</v>
      </c>
      <c r="W1504" s="221">
        <v>0</v>
      </c>
      <c r="X1504" s="221">
        <v>-1.367</v>
      </c>
      <c r="Y1504" s="221" t="s">
        <v>635</v>
      </c>
      <c r="Z1504" s="221" t="s">
        <v>626</v>
      </c>
    </row>
    <row r="1505" spans="1:26" x14ac:dyDescent="0.25">
      <c r="A1505" s="221" t="s">
        <v>971</v>
      </c>
      <c r="B1505" s="221" t="s">
        <v>722</v>
      </c>
      <c r="C1505" s="221">
        <v>845.96519999999998</v>
      </c>
      <c r="D1505" s="221">
        <v>-1.6236999999999999</v>
      </c>
      <c r="E1505" s="221" t="s">
        <v>620</v>
      </c>
      <c r="F1505" s="221">
        <v>0.9546</v>
      </c>
      <c r="G1505" s="221">
        <v>10.3888</v>
      </c>
      <c r="H1505" s="221">
        <v>-8.7800000000000003E-2</v>
      </c>
      <c r="I1505" s="221">
        <v>-18.817</v>
      </c>
      <c r="J1505" s="221">
        <v>-23.158100000000001</v>
      </c>
      <c r="K1505" s="290">
        <v>37400000000</v>
      </c>
      <c r="L1505" s="221" t="s">
        <v>621</v>
      </c>
      <c r="M1505" s="221">
        <v>-28.216000000000001</v>
      </c>
      <c r="N1505" s="221">
        <v>-16.3249</v>
      </c>
      <c r="O1505" s="221" t="s">
        <v>618</v>
      </c>
      <c r="P1505" s="221" t="s">
        <v>627</v>
      </c>
      <c r="Q1505" s="221" t="s">
        <v>627</v>
      </c>
      <c r="R1505" s="221" t="s">
        <v>1667</v>
      </c>
      <c r="S1505" s="221" t="s">
        <v>1671</v>
      </c>
      <c r="T1505" s="221">
        <v>0.9546</v>
      </c>
      <c r="U1505" s="221">
        <v>44655922</v>
      </c>
      <c r="V1505" s="290">
        <v>10400000000000</v>
      </c>
      <c r="W1505" s="221">
        <v>0</v>
      </c>
      <c r="X1505" s="221">
        <v>-0.77300000000000002</v>
      </c>
      <c r="Y1505" s="221" t="s">
        <v>625</v>
      </c>
      <c r="Z1505" s="221" t="s">
        <v>634</v>
      </c>
    </row>
    <row r="1506" spans="1:26" x14ac:dyDescent="0.25">
      <c r="A1506" s="221" t="s">
        <v>972</v>
      </c>
      <c r="B1506" s="221" t="s">
        <v>722</v>
      </c>
      <c r="C1506" s="221">
        <v>1363.09</v>
      </c>
      <c r="D1506" s="221">
        <v>0.1484</v>
      </c>
      <c r="E1506" s="221" t="s">
        <v>620</v>
      </c>
      <c r="F1506" s="221">
        <v>0.8538</v>
      </c>
      <c r="G1506" s="221">
        <v>5.2831000000000001</v>
      </c>
      <c r="H1506" s="221">
        <v>4.8239999999999998</v>
      </c>
      <c r="I1506" s="221">
        <v>7.04</v>
      </c>
      <c r="J1506" s="221">
        <v>11.6134</v>
      </c>
      <c r="K1506" s="290">
        <v>557000000000</v>
      </c>
      <c r="L1506" s="221" t="s">
        <v>621</v>
      </c>
      <c r="M1506" s="221">
        <v>26.892299999999999</v>
      </c>
      <c r="N1506" s="221">
        <v>48.305399999999999</v>
      </c>
      <c r="O1506" s="221" t="s">
        <v>618</v>
      </c>
      <c r="P1506" s="221" t="s">
        <v>627</v>
      </c>
      <c r="Q1506" s="221" t="s">
        <v>632</v>
      </c>
      <c r="R1506" s="221" t="s">
        <v>1662</v>
      </c>
      <c r="S1506" s="221" t="s">
        <v>2090</v>
      </c>
      <c r="T1506" s="221">
        <v>0.8538</v>
      </c>
      <c r="U1506" s="290">
        <v>412000000</v>
      </c>
      <c r="V1506" s="290">
        <v>10400000000000</v>
      </c>
      <c r="W1506" s="221">
        <v>0</v>
      </c>
      <c r="X1506" s="221">
        <v>-0.1472</v>
      </c>
      <c r="Y1506" s="221" t="s">
        <v>637</v>
      </c>
      <c r="Z1506" s="221" t="s">
        <v>627</v>
      </c>
    </row>
    <row r="1507" spans="1:26" x14ac:dyDescent="0.25">
      <c r="A1507" s="221" t="s">
        <v>973</v>
      </c>
      <c r="B1507" s="221" t="s">
        <v>722</v>
      </c>
      <c r="C1507" s="221">
        <v>2236.3420000000001</v>
      </c>
      <c r="D1507" s="221">
        <v>7.7899999999999997E-2</v>
      </c>
      <c r="E1507" s="221" t="s">
        <v>620</v>
      </c>
      <c r="F1507" s="221">
        <v>0.22800000000000001</v>
      </c>
      <c r="G1507" s="221">
        <v>4.0956999999999999</v>
      </c>
      <c r="H1507" s="221">
        <v>4.6492000000000004</v>
      </c>
      <c r="I1507" s="221">
        <v>6.4775</v>
      </c>
      <c r="J1507" s="221">
        <v>10.589700000000001</v>
      </c>
      <c r="K1507" s="290">
        <v>119000000000</v>
      </c>
      <c r="L1507" s="221" t="s">
        <v>621</v>
      </c>
      <c r="M1507" s="221">
        <v>24.8841</v>
      </c>
      <c r="N1507" s="221">
        <v>52.547400000000003</v>
      </c>
      <c r="O1507" s="221" t="s">
        <v>618</v>
      </c>
      <c r="P1507" s="221" t="s">
        <v>651</v>
      </c>
      <c r="Q1507" s="221" t="s">
        <v>651</v>
      </c>
      <c r="R1507" s="221" t="s">
        <v>1662</v>
      </c>
      <c r="S1507" s="221" t="s">
        <v>1671</v>
      </c>
      <c r="T1507" s="221">
        <v>0.22800000000000001</v>
      </c>
      <c r="U1507" s="221">
        <v>53469938</v>
      </c>
      <c r="V1507" s="290">
        <v>10400000000000</v>
      </c>
      <c r="W1507" s="221">
        <v>0</v>
      </c>
      <c r="X1507" s="221">
        <v>-0.42630000000000001</v>
      </c>
      <c r="Y1507" s="221" t="s">
        <v>638</v>
      </c>
      <c r="Z1507" s="221" t="s">
        <v>637</v>
      </c>
    </row>
    <row r="1508" spans="1:26" x14ac:dyDescent="0.25">
      <c r="A1508" s="221" t="s">
        <v>974</v>
      </c>
      <c r="B1508" s="221" t="s">
        <v>722</v>
      </c>
      <c r="C1508" s="221">
        <v>1562.386</v>
      </c>
      <c r="D1508" s="221">
        <v>-1.2562</v>
      </c>
      <c r="E1508" s="221" t="s">
        <v>620</v>
      </c>
      <c r="F1508" s="221">
        <v>0.71040000000000003</v>
      </c>
      <c r="G1508" s="221">
        <v>8.9694000000000003</v>
      </c>
      <c r="H1508" s="221">
        <v>2.4893000000000001</v>
      </c>
      <c r="I1508" s="221">
        <v>-12.001200000000001</v>
      </c>
      <c r="J1508" s="221">
        <v>-14.605700000000001</v>
      </c>
      <c r="K1508" s="290">
        <v>31300000000</v>
      </c>
      <c r="L1508" s="221" t="s">
        <v>621</v>
      </c>
      <c r="M1508" s="221">
        <v>-16.569500000000001</v>
      </c>
      <c r="N1508" s="221">
        <v>-7.5795000000000003</v>
      </c>
      <c r="O1508" s="221" t="s">
        <v>618</v>
      </c>
      <c r="P1508" s="221" t="s">
        <v>635</v>
      </c>
      <c r="Q1508" s="221" t="s">
        <v>635</v>
      </c>
      <c r="R1508" s="221" t="s">
        <v>1665</v>
      </c>
      <c r="S1508" s="221" t="s">
        <v>1671</v>
      </c>
      <c r="T1508" s="221">
        <v>0.71040000000000003</v>
      </c>
      <c r="U1508" s="221">
        <v>20163690</v>
      </c>
      <c r="V1508" s="290">
        <v>10400000000000</v>
      </c>
      <c r="W1508" s="221">
        <v>0</v>
      </c>
      <c r="X1508" s="221">
        <v>-0.75490000000000002</v>
      </c>
      <c r="Y1508" s="221" t="s">
        <v>623</v>
      </c>
      <c r="Z1508" s="221" t="s">
        <v>634</v>
      </c>
    </row>
    <row r="1509" spans="1:26" x14ac:dyDescent="0.25">
      <c r="A1509" s="221" t="s">
        <v>976</v>
      </c>
      <c r="B1509" s="221" t="s">
        <v>722</v>
      </c>
      <c r="C1509" s="221">
        <v>598.96749999999997</v>
      </c>
      <c r="D1509" s="221">
        <v>0</v>
      </c>
      <c r="E1509" s="221" t="s">
        <v>620</v>
      </c>
      <c r="F1509" s="221">
        <v>0.97</v>
      </c>
      <c r="G1509" s="221">
        <v>0</v>
      </c>
      <c r="H1509" s="221">
        <v>0</v>
      </c>
      <c r="I1509" s="221">
        <v>0</v>
      </c>
      <c r="J1509" s="221">
        <v>11.07</v>
      </c>
      <c r="K1509" s="290">
        <v>125000000000</v>
      </c>
      <c r="L1509" s="221" t="s">
        <v>621</v>
      </c>
      <c r="M1509" s="221">
        <v>0</v>
      </c>
      <c r="N1509" s="221">
        <v>0</v>
      </c>
      <c r="O1509" s="221" t="s">
        <v>624</v>
      </c>
      <c r="P1509" s="221" t="s">
        <v>626</v>
      </c>
      <c r="Q1509" s="221" t="s">
        <v>626</v>
      </c>
      <c r="R1509" s="221" t="s">
        <v>1669</v>
      </c>
      <c r="S1509" s="221" t="s">
        <v>1672</v>
      </c>
      <c r="T1509" s="221">
        <v>0</v>
      </c>
      <c r="U1509" s="290">
        <v>210000000</v>
      </c>
      <c r="V1509" s="290">
        <v>10400000000000</v>
      </c>
      <c r="W1509" s="221">
        <v>0</v>
      </c>
      <c r="X1509" s="221">
        <v>0</v>
      </c>
      <c r="Y1509" s="221" t="s">
        <v>626</v>
      </c>
      <c r="Z1509" s="221" t="s">
        <v>626</v>
      </c>
    </row>
    <row r="1510" spans="1:26" x14ac:dyDescent="0.25">
      <c r="A1510" s="221" t="s">
        <v>16</v>
      </c>
      <c r="B1510" s="221" t="s">
        <v>216</v>
      </c>
      <c r="C1510" s="221">
        <v>1723.33</v>
      </c>
      <c r="D1510" s="221">
        <v>-2.2090999999999998</v>
      </c>
      <c r="E1510" s="221" t="s">
        <v>620</v>
      </c>
      <c r="F1510" s="221">
        <v>1.2062999999999999</v>
      </c>
      <c r="G1510" s="221">
        <v>10.3758</v>
      </c>
      <c r="H1510" s="221">
        <v>-3.3157000000000001</v>
      </c>
      <c r="I1510" s="221">
        <v>-13.446999999999999</v>
      </c>
      <c r="J1510" s="221">
        <v>-17.611799999999999</v>
      </c>
      <c r="K1510" s="290">
        <v>1330000000000</v>
      </c>
      <c r="L1510" s="221" t="s">
        <v>621</v>
      </c>
      <c r="M1510" s="221">
        <v>-17.2669</v>
      </c>
      <c r="N1510" s="221">
        <v>4.5449999999999999</v>
      </c>
      <c r="O1510" s="221" t="s">
        <v>624</v>
      </c>
      <c r="P1510" s="221" t="s">
        <v>627</v>
      </c>
      <c r="Q1510" s="221" t="s">
        <v>627</v>
      </c>
      <c r="R1510" s="221" t="s">
        <v>1667</v>
      </c>
      <c r="S1510" s="221" t="s">
        <v>2090</v>
      </c>
      <c r="T1510" s="221">
        <v>1.2062999999999999</v>
      </c>
      <c r="U1510" s="290">
        <v>783000000</v>
      </c>
      <c r="V1510" s="290">
        <v>31400000000000</v>
      </c>
      <c r="W1510" s="290">
        <v>156000000</v>
      </c>
      <c r="X1510" s="221">
        <v>-0.88629999999999998</v>
      </c>
      <c r="Y1510" s="221" t="s">
        <v>627</v>
      </c>
      <c r="Z1510" s="221" t="s">
        <v>627</v>
      </c>
    </row>
    <row r="1511" spans="1:26" x14ac:dyDescent="0.25">
      <c r="A1511" s="221" t="s">
        <v>977</v>
      </c>
      <c r="B1511" s="221" t="s">
        <v>216</v>
      </c>
      <c r="C1511" s="221">
        <v>1094.28</v>
      </c>
      <c r="D1511" s="221">
        <v>0</v>
      </c>
      <c r="E1511" s="221" t="s">
        <v>620</v>
      </c>
      <c r="F1511" s="221">
        <v>0.35</v>
      </c>
      <c r="G1511" s="221">
        <v>0</v>
      </c>
      <c r="H1511" s="221">
        <v>0</v>
      </c>
      <c r="I1511" s="221">
        <v>0</v>
      </c>
      <c r="J1511" s="221">
        <v>4.95</v>
      </c>
      <c r="K1511" s="290">
        <v>742000000000</v>
      </c>
      <c r="L1511" s="221" t="s">
        <v>617</v>
      </c>
      <c r="M1511" s="221">
        <v>0</v>
      </c>
      <c r="N1511" s="221">
        <v>0</v>
      </c>
      <c r="O1511" s="221" t="s">
        <v>624</v>
      </c>
      <c r="P1511" s="221" t="s">
        <v>626</v>
      </c>
      <c r="Q1511" s="221" t="s">
        <v>626</v>
      </c>
      <c r="R1511" s="221" t="s">
        <v>1662</v>
      </c>
      <c r="S1511" s="221" t="s">
        <v>2091</v>
      </c>
      <c r="T1511" s="221">
        <v>0</v>
      </c>
      <c r="U1511" s="290">
        <v>679000000</v>
      </c>
      <c r="V1511" s="290">
        <v>31400000000000</v>
      </c>
      <c r="W1511" s="290">
        <v>156000000</v>
      </c>
      <c r="X1511" s="221">
        <v>0</v>
      </c>
      <c r="Y1511" s="221" t="s">
        <v>626</v>
      </c>
      <c r="Z1511" s="221" t="s">
        <v>626</v>
      </c>
    </row>
    <row r="1512" spans="1:26" x14ac:dyDescent="0.25">
      <c r="A1512" s="221" t="s">
        <v>978</v>
      </c>
      <c r="B1512" s="221" t="s">
        <v>216</v>
      </c>
      <c r="C1512" s="221">
        <v>1632.22</v>
      </c>
      <c r="D1512" s="221">
        <v>-1.48</v>
      </c>
      <c r="E1512" s="221" t="s">
        <v>620</v>
      </c>
      <c r="F1512" s="221">
        <v>1.7003999999999999</v>
      </c>
      <c r="G1512" s="221">
        <v>9.4222999999999999</v>
      </c>
      <c r="H1512" s="221">
        <v>4.7800000000000002E-2</v>
      </c>
      <c r="I1512" s="221">
        <v>-3.6737000000000002</v>
      </c>
      <c r="J1512" s="221">
        <v>-1.8302</v>
      </c>
      <c r="K1512" s="290">
        <v>1920000000000</v>
      </c>
      <c r="L1512" s="221" t="s">
        <v>621</v>
      </c>
      <c r="M1512" s="221">
        <v>7.4592000000000001</v>
      </c>
      <c r="N1512" s="221">
        <v>39.801099999999998</v>
      </c>
      <c r="O1512" s="221" t="s">
        <v>624</v>
      </c>
      <c r="P1512" s="221" t="s">
        <v>630</v>
      </c>
      <c r="Q1512" s="221" t="s">
        <v>627</v>
      </c>
      <c r="R1512" s="221" t="s">
        <v>1665</v>
      </c>
      <c r="S1512" s="221" t="s">
        <v>2090</v>
      </c>
      <c r="T1512" s="221">
        <v>1.7003999999999999</v>
      </c>
      <c r="U1512" s="290">
        <v>1200000000</v>
      </c>
      <c r="V1512" s="290">
        <v>31400000000000</v>
      </c>
      <c r="W1512" s="290">
        <v>156000000</v>
      </c>
      <c r="X1512" s="221">
        <v>-0.96889999999999998</v>
      </c>
      <c r="Y1512" s="221" t="s">
        <v>627</v>
      </c>
      <c r="Z1512" s="221" t="s">
        <v>638</v>
      </c>
    </row>
    <row r="1513" spans="1:26" x14ac:dyDescent="0.25">
      <c r="A1513" s="221" t="s">
        <v>2173</v>
      </c>
      <c r="B1513" s="221" t="s">
        <v>216</v>
      </c>
      <c r="C1513" s="221">
        <v>811.82</v>
      </c>
      <c r="D1513" s="221">
        <v>-2.1903999999999999</v>
      </c>
      <c r="E1513" s="221" t="s">
        <v>620</v>
      </c>
      <c r="F1513" s="221">
        <v>1.4915</v>
      </c>
      <c r="G1513" s="221">
        <v>11.26</v>
      </c>
      <c r="H1513" s="221">
        <v>-3.8834</v>
      </c>
      <c r="I1513" s="221">
        <v>-15.078900000000001</v>
      </c>
      <c r="J1513" s="221">
        <v>-18.248999999999999</v>
      </c>
      <c r="K1513" s="290">
        <v>577000000000</v>
      </c>
      <c r="L1513" s="221" t="s">
        <v>621</v>
      </c>
      <c r="M1513" s="221">
        <v>0</v>
      </c>
      <c r="N1513" s="221">
        <v>0</v>
      </c>
      <c r="O1513" s="221" t="s">
        <v>624</v>
      </c>
      <c r="P1513" s="221" t="s">
        <v>632</v>
      </c>
      <c r="Q1513" s="221" t="s">
        <v>626</v>
      </c>
      <c r="R1513" s="221" t="s">
        <v>1667</v>
      </c>
      <c r="S1513" s="221" t="s">
        <v>2090</v>
      </c>
      <c r="T1513" s="221">
        <v>1.4915</v>
      </c>
      <c r="U1513" s="290">
        <v>721000000</v>
      </c>
      <c r="V1513" s="290">
        <v>31400000000000</v>
      </c>
      <c r="W1513" s="290">
        <v>156000000</v>
      </c>
      <c r="X1513" s="221">
        <v>-0.78220000000000001</v>
      </c>
      <c r="Y1513" s="221" t="s">
        <v>626</v>
      </c>
      <c r="Z1513" s="221" t="s">
        <v>626</v>
      </c>
    </row>
    <row r="1514" spans="1:26" x14ac:dyDescent="0.25">
      <c r="A1514" s="221" t="s">
        <v>18</v>
      </c>
      <c r="B1514" s="221" t="s">
        <v>216</v>
      </c>
      <c r="C1514" s="221">
        <v>5635.38</v>
      </c>
      <c r="D1514" s="221">
        <v>-1.7028000000000001</v>
      </c>
      <c r="E1514" s="221" t="s">
        <v>620</v>
      </c>
      <c r="F1514" s="221">
        <v>1.7787999999999999</v>
      </c>
      <c r="G1514" s="221">
        <v>10.404299999999999</v>
      </c>
      <c r="H1514" s="221">
        <v>-5.3574000000000002</v>
      </c>
      <c r="I1514" s="221">
        <v>-17.480399999999999</v>
      </c>
      <c r="J1514" s="221">
        <v>-19.712</v>
      </c>
      <c r="K1514" s="290">
        <v>899000000000</v>
      </c>
      <c r="L1514" s="221" t="s">
        <v>621</v>
      </c>
      <c r="M1514" s="221">
        <v>-20.099900000000002</v>
      </c>
      <c r="N1514" s="221">
        <v>-5.4470000000000001</v>
      </c>
      <c r="O1514" s="221" t="s">
        <v>624</v>
      </c>
      <c r="P1514" s="221" t="s">
        <v>630</v>
      </c>
      <c r="Q1514" s="221" t="s">
        <v>627</v>
      </c>
      <c r="R1514" s="221" t="s">
        <v>1667</v>
      </c>
      <c r="S1514" s="221" t="s">
        <v>2089</v>
      </c>
      <c r="T1514" s="221">
        <v>1.7787999999999999</v>
      </c>
      <c r="U1514" s="290">
        <v>162000000</v>
      </c>
      <c r="V1514" s="290">
        <v>31400000000000</v>
      </c>
      <c r="W1514" s="290">
        <v>156000000</v>
      </c>
      <c r="X1514" s="221">
        <v>-0.1164</v>
      </c>
      <c r="Y1514" s="221" t="s">
        <v>630</v>
      </c>
      <c r="Z1514" s="221" t="s">
        <v>630</v>
      </c>
    </row>
    <row r="1515" spans="1:26" x14ac:dyDescent="0.25">
      <c r="A1515" s="221" t="s">
        <v>979</v>
      </c>
      <c r="B1515" s="221" t="s">
        <v>216</v>
      </c>
      <c r="C1515" s="221">
        <v>4048.66</v>
      </c>
      <c r="D1515" s="221">
        <v>-0.17899999999999999</v>
      </c>
      <c r="E1515" s="221" t="s">
        <v>620</v>
      </c>
      <c r="F1515" s="221">
        <v>0.43659999999999999</v>
      </c>
      <c r="G1515" s="221">
        <v>2.0857999999999999</v>
      </c>
      <c r="H1515" s="221">
        <v>2.3092000000000001</v>
      </c>
      <c r="I1515" s="221">
        <v>2.3229000000000002</v>
      </c>
      <c r="J1515" s="221">
        <v>4.2466999999999997</v>
      </c>
      <c r="K1515" s="290">
        <v>1160000000000</v>
      </c>
      <c r="L1515" s="221" t="s">
        <v>621</v>
      </c>
      <c r="M1515" s="221">
        <v>18.411300000000001</v>
      </c>
      <c r="N1515" s="221">
        <v>36.812800000000003</v>
      </c>
      <c r="O1515" s="221" t="s">
        <v>624</v>
      </c>
      <c r="P1515" s="221" t="s">
        <v>651</v>
      </c>
      <c r="Q1515" s="221" t="s">
        <v>632</v>
      </c>
      <c r="R1515" s="221" t="s">
        <v>1665</v>
      </c>
      <c r="S1515" s="221" t="s">
        <v>2089</v>
      </c>
      <c r="T1515" s="221">
        <v>0.43659999999999999</v>
      </c>
      <c r="U1515" s="290">
        <v>287000000</v>
      </c>
      <c r="V1515" s="290">
        <v>31400000000000</v>
      </c>
      <c r="W1515" s="290">
        <v>156000000</v>
      </c>
      <c r="X1515" s="221">
        <v>-0.35780000000000001</v>
      </c>
      <c r="Y1515" s="221" t="s">
        <v>651</v>
      </c>
      <c r="Z1515" s="221" t="s">
        <v>637</v>
      </c>
    </row>
    <row r="1516" spans="1:26" x14ac:dyDescent="0.25">
      <c r="A1516" s="221" t="s">
        <v>106</v>
      </c>
      <c r="B1516" s="221" t="s">
        <v>216</v>
      </c>
      <c r="C1516" s="221">
        <v>1445.28</v>
      </c>
      <c r="D1516" s="221">
        <v>1.3100000000000001E-2</v>
      </c>
      <c r="E1516" s="221" t="s">
        <v>620</v>
      </c>
      <c r="F1516" s="221">
        <v>0.2316</v>
      </c>
      <c r="G1516" s="221">
        <v>0.81120000000000003</v>
      </c>
      <c r="H1516" s="221">
        <v>1.6564000000000001</v>
      </c>
      <c r="I1516" s="221">
        <v>2.4809999999999999</v>
      </c>
      <c r="J1516" s="221">
        <v>4.3975999999999997</v>
      </c>
      <c r="K1516" s="290">
        <v>807000000000</v>
      </c>
      <c r="L1516" s="221" t="s">
        <v>621</v>
      </c>
      <c r="M1516" s="221">
        <v>13.7201</v>
      </c>
      <c r="N1516" s="221">
        <v>25.3658</v>
      </c>
      <c r="O1516" s="221" t="s">
        <v>624</v>
      </c>
      <c r="P1516" s="221" t="s">
        <v>625</v>
      </c>
      <c r="Q1516" s="221" t="s">
        <v>625</v>
      </c>
      <c r="R1516" s="221" t="s">
        <v>1668</v>
      </c>
      <c r="S1516" s="221" t="s">
        <v>2091</v>
      </c>
      <c r="T1516" s="221">
        <v>0.2316</v>
      </c>
      <c r="U1516" s="290">
        <v>559000000</v>
      </c>
      <c r="V1516" s="290">
        <v>31400000000000</v>
      </c>
      <c r="W1516" s="290">
        <v>156000000</v>
      </c>
      <c r="X1516" s="221">
        <v>2.4199999999999999E-2</v>
      </c>
      <c r="Y1516" s="221" t="s">
        <v>623</v>
      </c>
      <c r="Z1516" s="221" t="s">
        <v>622</v>
      </c>
    </row>
    <row r="1517" spans="1:26" x14ac:dyDescent="0.25">
      <c r="A1517" s="221" t="s">
        <v>2365</v>
      </c>
      <c r="B1517" s="221" t="s">
        <v>216</v>
      </c>
      <c r="C1517" s="221">
        <v>1029.941</v>
      </c>
      <c r="D1517" s="221">
        <v>1.52E-2</v>
      </c>
      <c r="E1517" s="221" t="s">
        <v>620</v>
      </c>
      <c r="F1517" s="221">
        <v>0.24790000000000001</v>
      </c>
      <c r="G1517" s="221">
        <v>0.8417</v>
      </c>
      <c r="H1517" s="221">
        <v>1.7634000000000001</v>
      </c>
      <c r="I1517" s="221">
        <v>2.5375999999999999</v>
      </c>
      <c r="J1517" s="221">
        <v>0</v>
      </c>
      <c r="K1517" s="290">
        <v>263000000000</v>
      </c>
      <c r="L1517" s="221" t="s">
        <v>621</v>
      </c>
      <c r="M1517" s="221">
        <v>0</v>
      </c>
      <c r="N1517" s="221">
        <v>0</v>
      </c>
      <c r="O1517" s="221" t="s">
        <v>618</v>
      </c>
      <c r="P1517" s="221" t="s">
        <v>622</v>
      </c>
      <c r="Q1517" s="221" t="s">
        <v>626</v>
      </c>
      <c r="R1517" s="221" t="s">
        <v>1668</v>
      </c>
      <c r="S1517" s="221" t="s">
        <v>1675</v>
      </c>
      <c r="T1517" s="221">
        <v>0.24790000000000001</v>
      </c>
      <c r="U1517" s="290">
        <v>256000000</v>
      </c>
      <c r="V1517" s="290">
        <v>31400000000000</v>
      </c>
      <c r="W1517" s="290">
        <v>156000000</v>
      </c>
      <c r="X1517" s="221">
        <v>4.4200000000000003E-2</v>
      </c>
      <c r="Y1517" s="221" t="s">
        <v>626</v>
      </c>
      <c r="Z1517" s="221" t="s">
        <v>626</v>
      </c>
    </row>
    <row r="1518" spans="1:26" x14ac:dyDescent="0.25">
      <c r="A1518" s="221" t="s">
        <v>145</v>
      </c>
      <c r="B1518" s="221" t="s">
        <v>216</v>
      </c>
      <c r="C1518" s="221">
        <v>2854.19</v>
      </c>
      <c r="D1518" s="221">
        <v>9.8900000000000002E-2</v>
      </c>
      <c r="E1518" s="221" t="s">
        <v>620</v>
      </c>
      <c r="F1518" s="221">
        <v>1.169</v>
      </c>
      <c r="G1518" s="221">
        <v>5.3921999999999999</v>
      </c>
      <c r="H1518" s="221">
        <v>4.1021999999999998</v>
      </c>
      <c r="I1518" s="221">
        <v>5.9775999999999998</v>
      </c>
      <c r="J1518" s="221">
        <v>9.4364000000000008</v>
      </c>
      <c r="K1518" s="290">
        <v>2200000000000</v>
      </c>
      <c r="L1518" s="221" t="s">
        <v>621</v>
      </c>
      <c r="M1518" s="221">
        <v>18.206499999999998</v>
      </c>
      <c r="N1518" s="221">
        <v>47.999000000000002</v>
      </c>
      <c r="O1518" s="221" t="s">
        <v>624</v>
      </c>
      <c r="P1518" s="221" t="s">
        <v>630</v>
      </c>
      <c r="Q1518" s="221" t="s">
        <v>630</v>
      </c>
      <c r="R1518" s="221" t="s">
        <v>1662</v>
      </c>
      <c r="S1518" s="221" t="s">
        <v>2091</v>
      </c>
      <c r="T1518" s="221">
        <v>1.169</v>
      </c>
      <c r="U1518" s="290">
        <v>779000000</v>
      </c>
      <c r="V1518" s="290">
        <v>31400000000000</v>
      </c>
      <c r="W1518" s="290">
        <v>156000000</v>
      </c>
      <c r="X1518" s="221">
        <v>-0.26419999999999999</v>
      </c>
      <c r="Y1518" s="221" t="s">
        <v>630</v>
      </c>
      <c r="Z1518" s="221" t="s">
        <v>630</v>
      </c>
    </row>
    <row r="1519" spans="1:26" x14ac:dyDescent="0.25">
      <c r="A1519" s="221" t="s">
        <v>980</v>
      </c>
      <c r="B1519" s="221" t="s">
        <v>216</v>
      </c>
      <c r="C1519" s="221">
        <v>1761.71</v>
      </c>
      <c r="D1519" s="221">
        <v>0.1706</v>
      </c>
      <c r="E1519" s="221" t="s">
        <v>620</v>
      </c>
      <c r="F1519" s="221">
        <v>1.3007</v>
      </c>
      <c r="G1519" s="221">
        <v>4.7446000000000002</v>
      </c>
      <c r="H1519" s="221">
        <v>3.8267000000000002</v>
      </c>
      <c r="I1519" s="221">
        <v>5.9478</v>
      </c>
      <c r="J1519" s="221">
        <v>9.2471999999999994</v>
      </c>
      <c r="K1519" s="290">
        <v>75700000000</v>
      </c>
      <c r="L1519" s="221" t="s">
        <v>621</v>
      </c>
      <c r="M1519" s="221">
        <v>20.8704</v>
      </c>
      <c r="N1519" s="221">
        <v>53.489800000000002</v>
      </c>
      <c r="O1519" s="221" t="s">
        <v>624</v>
      </c>
      <c r="P1519" s="221" t="s">
        <v>627</v>
      </c>
      <c r="Q1519" s="221" t="s">
        <v>627</v>
      </c>
      <c r="R1519" s="221" t="s">
        <v>1662</v>
      </c>
      <c r="S1519" s="221" t="s">
        <v>2090</v>
      </c>
      <c r="T1519" s="221">
        <v>1.3007</v>
      </c>
      <c r="U1519" s="221">
        <v>43550337</v>
      </c>
      <c r="V1519" s="290">
        <v>31400000000000</v>
      </c>
      <c r="W1519" s="290">
        <v>156000000</v>
      </c>
      <c r="X1519" s="221">
        <v>-0.1174</v>
      </c>
      <c r="Y1519" s="221" t="s">
        <v>627</v>
      </c>
      <c r="Z1519" s="221" t="s">
        <v>632</v>
      </c>
    </row>
    <row r="1520" spans="1:26" x14ac:dyDescent="0.25">
      <c r="A1520" s="221" t="s">
        <v>981</v>
      </c>
      <c r="B1520" s="221" t="s">
        <v>216</v>
      </c>
      <c r="C1520" s="221">
        <v>1405.71</v>
      </c>
      <c r="D1520" s="221">
        <v>0.1318</v>
      </c>
      <c r="E1520" s="221" t="s">
        <v>620</v>
      </c>
      <c r="F1520" s="221">
        <v>1.0291999999999999</v>
      </c>
      <c r="G1520" s="221">
        <v>6.6847000000000003</v>
      </c>
      <c r="H1520" s="221">
        <v>4.3028000000000004</v>
      </c>
      <c r="I1520" s="221">
        <v>6.8120000000000003</v>
      </c>
      <c r="J1520" s="221">
        <v>10.9138</v>
      </c>
      <c r="K1520" s="290">
        <v>906000000000</v>
      </c>
      <c r="L1520" s="221" t="s">
        <v>621</v>
      </c>
      <c r="M1520" s="221">
        <v>23.4649</v>
      </c>
      <c r="N1520" s="221">
        <v>48.640700000000002</v>
      </c>
      <c r="O1520" s="221" t="s">
        <v>624</v>
      </c>
      <c r="P1520" s="221" t="s">
        <v>627</v>
      </c>
      <c r="Q1520" s="221" t="s">
        <v>627</v>
      </c>
      <c r="R1520" s="221" t="s">
        <v>1662</v>
      </c>
      <c r="S1520" s="221" t="s">
        <v>2089</v>
      </c>
      <c r="T1520" s="221">
        <v>1.0291999999999999</v>
      </c>
      <c r="U1520" s="290">
        <v>651000000</v>
      </c>
      <c r="V1520" s="290">
        <v>31400000000000</v>
      </c>
      <c r="W1520" s="290">
        <v>156000000</v>
      </c>
      <c r="X1520" s="221">
        <v>-0.23280000000000001</v>
      </c>
      <c r="Y1520" s="221" t="s">
        <v>627</v>
      </c>
      <c r="Z1520" s="221" t="s">
        <v>635</v>
      </c>
    </row>
    <row r="1521" spans="1:26" x14ac:dyDescent="0.25">
      <c r="A1521" s="221" t="s">
        <v>2366</v>
      </c>
      <c r="B1521" s="221" t="s">
        <v>216</v>
      </c>
      <c r="C1521" s="221">
        <v>1022.7</v>
      </c>
      <c r="D1521" s="221">
        <v>1.47E-2</v>
      </c>
      <c r="E1521" s="221" t="s">
        <v>620</v>
      </c>
      <c r="F1521" s="221">
        <v>0.247</v>
      </c>
      <c r="G1521" s="221">
        <v>0.85199999999999998</v>
      </c>
      <c r="H1521" s="221">
        <v>1.6792</v>
      </c>
      <c r="I1521" s="221">
        <v>0</v>
      </c>
      <c r="J1521" s="221">
        <v>0</v>
      </c>
      <c r="K1521" s="290">
        <v>851000000000</v>
      </c>
      <c r="L1521" s="221" t="s">
        <v>621</v>
      </c>
      <c r="M1521" s="221">
        <v>0</v>
      </c>
      <c r="N1521" s="221">
        <v>0</v>
      </c>
      <c r="O1521" s="221" t="s">
        <v>624</v>
      </c>
      <c r="P1521" s="221" t="s">
        <v>625</v>
      </c>
      <c r="Q1521" s="221" t="s">
        <v>626</v>
      </c>
      <c r="R1521" s="221" t="s">
        <v>1668</v>
      </c>
      <c r="S1521" s="221" t="s">
        <v>2091</v>
      </c>
      <c r="T1521" s="221">
        <v>0.247</v>
      </c>
      <c r="U1521" s="290">
        <v>834000000</v>
      </c>
      <c r="V1521" s="290">
        <v>31400000000000</v>
      </c>
      <c r="W1521" s="290">
        <v>156000000</v>
      </c>
      <c r="X1521" s="221">
        <v>3.3300000000000003E-2</v>
      </c>
      <c r="Y1521" s="221" t="s">
        <v>626</v>
      </c>
      <c r="Z1521" s="221" t="s">
        <v>626</v>
      </c>
    </row>
    <row r="1522" spans="1:26" x14ac:dyDescent="0.25">
      <c r="A1522" s="221" t="s">
        <v>135</v>
      </c>
      <c r="B1522" s="221" t="s">
        <v>216</v>
      </c>
      <c r="C1522" s="221">
        <v>33257.29</v>
      </c>
      <c r="D1522" s="221">
        <v>-2.2410999999999999</v>
      </c>
      <c r="E1522" s="221" t="s">
        <v>620</v>
      </c>
      <c r="F1522" s="221">
        <v>1.4819</v>
      </c>
      <c r="G1522" s="221">
        <v>10.488300000000001</v>
      </c>
      <c r="H1522" s="221">
        <v>-3.9799000000000002</v>
      </c>
      <c r="I1522" s="221">
        <v>-14.172000000000001</v>
      </c>
      <c r="J1522" s="221">
        <v>-16.6678</v>
      </c>
      <c r="K1522" s="290">
        <v>4070000000000</v>
      </c>
      <c r="L1522" s="221" t="s">
        <v>621</v>
      </c>
      <c r="M1522" s="221">
        <v>-11.956300000000001</v>
      </c>
      <c r="N1522" s="221">
        <v>12.2858</v>
      </c>
      <c r="O1522" s="221" t="s">
        <v>624</v>
      </c>
      <c r="P1522" s="221" t="s">
        <v>627</v>
      </c>
      <c r="Q1522" s="221" t="s">
        <v>651</v>
      </c>
      <c r="R1522" s="221" t="s">
        <v>1667</v>
      </c>
      <c r="S1522" s="221" t="s">
        <v>2090</v>
      </c>
      <c r="T1522" s="221">
        <v>1.4819</v>
      </c>
      <c r="U1522" s="290">
        <v>124000000</v>
      </c>
      <c r="V1522" s="290">
        <v>31400000000000</v>
      </c>
      <c r="W1522" s="290">
        <v>156000000</v>
      </c>
      <c r="X1522" s="221">
        <v>-1.0239</v>
      </c>
      <c r="Y1522" s="221" t="s">
        <v>651</v>
      </c>
      <c r="Z1522" s="221" t="s">
        <v>651</v>
      </c>
    </row>
    <row r="1523" spans="1:26" x14ac:dyDescent="0.25">
      <c r="A1523" s="221" t="s">
        <v>118</v>
      </c>
      <c r="B1523" s="221" t="s">
        <v>216</v>
      </c>
      <c r="C1523" s="221">
        <v>26971.72</v>
      </c>
      <c r="D1523" s="221">
        <v>-2.2353999999999998</v>
      </c>
      <c r="E1523" s="221" t="s">
        <v>620</v>
      </c>
      <c r="F1523" s="221">
        <v>1.4301999999999999</v>
      </c>
      <c r="G1523" s="221">
        <v>11.318199999999999</v>
      </c>
      <c r="H1523" s="221">
        <v>-4.2721</v>
      </c>
      <c r="I1523" s="221">
        <v>-14.3908</v>
      </c>
      <c r="J1523" s="221">
        <v>-17.586400000000001</v>
      </c>
      <c r="K1523" s="290">
        <v>10500000000000</v>
      </c>
      <c r="L1523" s="221" t="s">
        <v>621</v>
      </c>
      <c r="M1523" s="221">
        <v>-15.514699999999999</v>
      </c>
      <c r="N1523" s="221">
        <v>8.7584999999999997</v>
      </c>
      <c r="O1523" s="221" t="s">
        <v>624</v>
      </c>
      <c r="P1523" s="221" t="s">
        <v>627</v>
      </c>
      <c r="Q1523" s="221" t="s">
        <v>627</v>
      </c>
      <c r="R1523" s="221" t="s">
        <v>1667</v>
      </c>
      <c r="S1523" s="221" t="s">
        <v>2091</v>
      </c>
      <c r="T1523" s="221">
        <v>1.4301999999999999</v>
      </c>
      <c r="U1523" s="290">
        <v>395000000</v>
      </c>
      <c r="V1523" s="290">
        <v>31400000000000</v>
      </c>
      <c r="W1523" s="290">
        <v>156000000</v>
      </c>
      <c r="X1523" s="221">
        <v>-0.9708</v>
      </c>
      <c r="Y1523" s="221" t="s">
        <v>627</v>
      </c>
      <c r="Z1523" s="221" t="s">
        <v>651</v>
      </c>
    </row>
    <row r="1524" spans="1:26" x14ac:dyDescent="0.25">
      <c r="A1524" s="221" t="s">
        <v>982</v>
      </c>
      <c r="B1524" s="221" t="s">
        <v>216</v>
      </c>
      <c r="C1524" s="221">
        <v>1083.43</v>
      </c>
      <c r="D1524" s="221">
        <v>-2.1821999999999999</v>
      </c>
      <c r="E1524" s="221" t="s">
        <v>620</v>
      </c>
      <c r="F1524" s="221">
        <v>1.5313000000000001</v>
      </c>
      <c r="G1524" s="221">
        <v>10.670400000000001</v>
      </c>
      <c r="H1524" s="221">
        <v>-3.5863</v>
      </c>
      <c r="I1524" s="221">
        <v>-13.567600000000001</v>
      </c>
      <c r="J1524" s="221">
        <v>-15.831099999999999</v>
      </c>
      <c r="K1524" s="290">
        <v>1040000000000</v>
      </c>
      <c r="L1524" s="221" t="s">
        <v>621</v>
      </c>
      <c r="M1524" s="221">
        <v>-12.9383</v>
      </c>
      <c r="N1524" s="221">
        <v>0</v>
      </c>
      <c r="O1524" s="221" t="s">
        <v>624</v>
      </c>
      <c r="P1524" s="221" t="s">
        <v>632</v>
      </c>
      <c r="Q1524" s="221" t="s">
        <v>651</v>
      </c>
      <c r="R1524" s="221" t="s">
        <v>1667</v>
      </c>
      <c r="S1524" s="221" t="s">
        <v>2089</v>
      </c>
      <c r="T1524" s="221">
        <v>1.5313000000000001</v>
      </c>
      <c r="U1524" s="290">
        <v>975000000</v>
      </c>
      <c r="V1524" s="290">
        <v>31400000000000</v>
      </c>
      <c r="W1524" s="290">
        <v>156000000</v>
      </c>
      <c r="X1524" s="221">
        <v>-0.95530000000000004</v>
      </c>
      <c r="Y1524" s="221" t="s">
        <v>651</v>
      </c>
      <c r="Z1524" s="221" t="s">
        <v>626</v>
      </c>
    </row>
    <row r="1525" spans="1:26" x14ac:dyDescent="0.25">
      <c r="A1525" s="221" t="s">
        <v>983</v>
      </c>
      <c r="B1525" s="221" t="s">
        <v>216</v>
      </c>
      <c r="C1525" s="221">
        <v>3834.08</v>
      </c>
      <c r="D1525" s="221">
        <v>-1.3192999999999999</v>
      </c>
      <c r="E1525" s="221" t="s">
        <v>620</v>
      </c>
      <c r="F1525" s="221">
        <v>1.0998000000000001</v>
      </c>
      <c r="G1525" s="221">
        <v>7.8215000000000003</v>
      </c>
      <c r="H1525" s="221">
        <v>2.3E-3</v>
      </c>
      <c r="I1525" s="221">
        <v>-3.5535999999999999</v>
      </c>
      <c r="J1525" s="221">
        <v>-2.1154000000000002</v>
      </c>
      <c r="K1525" s="290">
        <v>1170000000000</v>
      </c>
      <c r="L1525" s="221" t="s">
        <v>621</v>
      </c>
      <c r="M1525" s="221">
        <v>5.9062000000000001</v>
      </c>
      <c r="N1525" s="221">
        <v>36.192599999999999</v>
      </c>
      <c r="O1525" s="221" t="s">
        <v>624</v>
      </c>
      <c r="P1525" s="221" t="s">
        <v>630</v>
      </c>
      <c r="Q1525" s="221" t="s">
        <v>627</v>
      </c>
      <c r="R1525" s="221" t="s">
        <v>1665</v>
      </c>
      <c r="S1525" s="221" t="s">
        <v>2091</v>
      </c>
      <c r="T1525" s="221">
        <v>1.0998000000000001</v>
      </c>
      <c r="U1525" s="290">
        <v>308000000</v>
      </c>
      <c r="V1525" s="290">
        <v>31400000000000</v>
      </c>
      <c r="W1525" s="290">
        <v>156000000</v>
      </c>
      <c r="X1525" s="221">
        <v>-0.72350000000000003</v>
      </c>
      <c r="Y1525" s="221" t="s">
        <v>627</v>
      </c>
      <c r="Z1525" s="221" t="s">
        <v>651</v>
      </c>
    </row>
    <row r="1526" spans="1:26" x14ac:dyDescent="0.25">
      <c r="A1526" s="221" t="s">
        <v>984</v>
      </c>
      <c r="B1526" s="221" t="s">
        <v>216</v>
      </c>
      <c r="C1526" s="221">
        <v>1392.26</v>
      </c>
      <c r="D1526" s="221">
        <v>-1.782</v>
      </c>
      <c r="E1526" s="221" t="s">
        <v>620</v>
      </c>
      <c r="F1526" s="221">
        <v>1.3828</v>
      </c>
      <c r="G1526" s="221">
        <v>8.9728999999999992</v>
      </c>
      <c r="H1526" s="221">
        <v>-2.3435000000000001</v>
      </c>
      <c r="I1526" s="221">
        <v>-8.6120000000000001</v>
      </c>
      <c r="J1526" s="221">
        <v>-7.9686000000000003</v>
      </c>
      <c r="K1526" s="290">
        <v>121000000000</v>
      </c>
      <c r="L1526" s="221" t="s">
        <v>621</v>
      </c>
      <c r="M1526" s="221">
        <v>4.6551999999999998</v>
      </c>
      <c r="N1526" s="221">
        <v>32.698599999999999</v>
      </c>
      <c r="O1526" s="221" t="s">
        <v>624</v>
      </c>
      <c r="P1526" s="221" t="s">
        <v>635</v>
      </c>
      <c r="Q1526" s="221" t="s">
        <v>627</v>
      </c>
      <c r="R1526" s="221" t="s">
        <v>1665</v>
      </c>
      <c r="S1526" s="221" t="s">
        <v>2089</v>
      </c>
      <c r="T1526" s="221">
        <v>1.3828</v>
      </c>
      <c r="U1526" s="221">
        <v>88016109</v>
      </c>
      <c r="V1526" s="290">
        <v>31400000000000</v>
      </c>
      <c r="W1526" s="290">
        <v>156000000</v>
      </c>
      <c r="X1526" s="221">
        <v>-0.66069999999999995</v>
      </c>
      <c r="Y1526" s="221" t="s">
        <v>627</v>
      </c>
      <c r="Z1526" s="221" t="s">
        <v>651</v>
      </c>
    </row>
    <row r="1527" spans="1:26" x14ac:dyDescent="0.25">
      <c r="A1527" s="221" t="s">
        <v>33</v>
      </c>
      <c r="B1527" s="221" t="s">
        <v>216</v>
      </c>
      <c r="C1527" s="221">
        <v>1436.79</v>
      </c>
      <c r="D1527" s="221">
        <v>0.11849999999999999</v>
      </c>
      <c r="E1527" s="221" t="s">
        <v>620</v>
      </c>
      <c r="F1527" s="221">
        <v>0.49519999999999997</v>
      </c>
      <c r="G1527" s="221">
        <v>5.4802999999999997</v>
      </c>
      <c r="H1527" s="221">
        <v>-0.371</v>
      </c>
      <c r="I1527" s="221">
        <v>1.1204000000000001</v>
      </c>
      <c r="J1527" s="221">
        <v>2.3260000000000001</v>
      </c>
      <c r="K1527" s="290">
        <v>125000000000</v>
      </c>
      <c r="L1527" s="221" t="s">
        <v>621</v>
      </c>
      <c r="M1527" s="221">
        <v>-1.8928</v>
      </c>
      <c r="N1527" s="221">
        <v>7.8291000000000004</v>
      </c>
      <c r="O1527" s="221" t="s">
        <v>624</v>
      </c>
      <c r="P1527" s="221" t="s">
        <v>664</v>
      </c>
      <c r="Q1527" s="221" t="s">
        <v>634</v>
      </c>
      <c r="R1527" s="221" t="s">
        <v>1662</v>
      </c>
      <c r="S1527" s="221" t="s">
        <v>1666</v>
      </c>
      <c r="T1527" s="221">
        <v>0.49519999999999997</v>
      </c>
      <c r="U1527" s="221">
        <v>87270539</v>
      </c>
      <c r="V1527" s="290">
        <v>31400000000000</v>
      </c>
      <c r="W1527" s="290">
        <v>156000000</v>
      </c>
      <c r="X1527" s="221">
        <v>-1.1801999999999999</v>
      </c>
      <c r="Y1527" s="221" t="s">
        <v>634</v>
      </c>
      <c r="Z1527" s="221" t="s">
        <v>634</v>
      </c>
    </row>
    <row r="1528" spans="1:26" x14ac:dyDescent="0.25">
      <c r="A1528" s="221" t="s">
        <v>148</v>
      </c>
      <c r="B1528" s="221" t="s">
        <v>216</v>
      </c>
      <c r="C1528" s="221">
        <v>1055.3900000000001</v>
      </c>
      <c r="D1528" s="221">
        <v>7.4899999999999994E-2</v>
      </c>
      <c r="E1528" s="221" t="s">
        <v>620</v>
      </c>
      <c r="F1528" s="221">
        <v>0.38519999999999999</v>
      </c>
      <c r="G1528" s="221">
        <v>1.1588000000000001</v>
      </c>
      <c r="H1528" s="221">
        <v>4.9299999999999997E-2</v>
      </c>
      <c r="I1528" s="221">
        <v>0.69359999999999999</v>
      </c>
      <c r="J1528" s="221">
        <v>1.2199</v>
      </c>
      <c r="K1528" s="290">
        <v>128000000000</v>
      </c>
      <c r="L1528" s="221" t="s">
        <v>621</v>
      </c>
      <c r="M1528" s="221">
        <v>-0.47060000000000002</v>
      </c>
      <c r="N1528" s="221">
        <v>1.9799</v>
      </c>
      <c r="O1528" s="221" t="s">
        <v>624</v>
      </c>
      <c r="P1528" s="221" t="s">
        <v>635</v>
      </c>
      <c r="Q1528" s="221" t="s">
        <v>625</v>
      </c>
      <c r="R1528" s="221" t="s">
        <v>1662</v>
      </c>
      <c r="S1528" s="221" t="s">
        <v>2090</v>
      </c>
      <c r="T1528" s="221">
        <v>0.38519999999999999</v>
      </c>
      <c r="U1528" s="290">
        <v>122000000</v>
      </c>
      <c r="V1528" s="290">
        <v>31400000000000</v>
      </c>
      <c r="W1528" s="290">
        <v>156000000</v>
      </c>
      <c r="X1528" s="221">
        <v>-0.55969999999999998</v>
      </c>
      <c r="Y1528" s="221" t="s">
        <v>622</v>
      </c>
      <c r="Z1528" s="221" t="s">
        <v>622</v>
      </c>
    </row>
    <row r="1529" spans="1:26" x14ac:dyDescent="0.25">
      <c r="A1529" s="221" t="s">
        <v>1783</v>
      </c>
      <c r="B1529" s="221" t="s">
        <v>216</v>
      </c>
      <c r="C1529" s="221">
        <v>1059.04</v>
      </c>
      <c r="D1529" s="221">
        <v>0</v>
      </c>
      <c r="E1529" s="221" t="s">
        <v>620</v>
      </c>
      <c r="F1529" s="221">
        <v>1.31</v>
      </c>
      <c r="G1529" s="221">
        <v>0</v>
      </c>
      <c r="H1529" s="221">
        <v>0</v>
      </c>
      <c r="I1529" s="221">
        <v>0</v>
      </c>
      <c r="J1529" s="221">
        <v>8.25</v>
      </c>
      <c r="K1529" s="290">
        <v>1050000000000</v>
      </c>
      <c r="L1529" s="221" t="s">
        <v>621</v>
      </c>
      <c r="M1529" s="221">
        <v>0</v>
      </c>
      <c r="N1529" s="221">
        <v>0</v>
      </c>
      <c r="O1529" s="221" t="s">
        <v>624</v>
      </c>
      <c r="P1529" s="221" t="s">
        <v>626</v>
      </c>
      <c r="Q1529" s="221" t="s">
        <v>626</v>
      </c>
      <c r="R1529" s="221" t="s">
        <v>1669</v>
      </c>
      <c r="S1529" s="221" t="s">
        <v>1672</v>
      </c>
      <c r="T1529" s="221">
        <v>0</v>
      </c>
      <c r="U1529" s="290">
        <v>1000000000</v>
      </c>
      <c r="V1529" s="290">
        <v>31400000000000</v>
      </c>
      <c r="W1529" s="290">
        <v>156000000</v>
      </c>
      <c r="X1529" s="221">
        <v>0</v>
      </c>
      <c r="Y1529" s="221" t="s">
        <v>626</v>
      </c>
      <c r="Z1529" s="221" t="s">
        <v>626</v>
      </c>
    </row>
    <row r="1530" spans="1:26" x14ac:dyDescent="0.25">
      <c r="A1530" s="221" t="s">
        <v>1645</v>
      </c>
      <c r="B1530" s="221" t="s">
        <v>216</v>
      </c>
      <c r="C1530" s="221">
        <v>1075.97</v>
      </c>
      <c r="D1530" s="221">
        <v>0.1545</v>
      </c>
      <c r="E1530" s="221" t="s">
        <v>620</v>
      </c>
      <c r="F1530" s="221">
        <v>1.4750000000000001</v>
      </c>
      <c r="G1530" s="221">
        <v>5.3178999999999998</v>
      </c>
      <c r="H1530" s="221">
        <v>2.2523</v>
      </c>
      <c r="I1530" s="221">
        <v>4.6429</v>
      </c>
      <c r="J1530" s="221">
        <v>7.4283000000000001</v>
      </c>
      <c r="K1530" s="290">
        <v>10200000000</v>
      </c>
      <c r="L1530" s="221" t="s">
        <v>621</v>
      </c>
      <c r="M1530" s="221">
        <v>0</v>
      </c>
      <c r="N1530" s="221">
        <v>0</v>
      </c>
      <c r="O1530" s="221" t="s">
        <v>624</v>
      </c>
      <c r="P1530" s="221" t="s">
        <v>630</v>
      </c>
      <c r="Q1530" s="221" t="s">
        <v>635</v>
      </c>
      <c r="R1530" s="221" t="s">
        <v>1662</v>
      </c>
      <c r="S1530" s="221" t="s">
        <v>2089</v>
      </c>
      <c r="T1530" s="221">
        <v>1.4750000000000001</v>
      </c>
      <c r="U1530" s="221">
        <v>9652674</v>
      </c>
      <c r="V1530" s="290">
        <v>31400000000000</v>
      </c>
      <c r="W1530" s="290">
        <v>156000000</v>
      </c>
      <c r="X1530" s="221">
        <v>-0.1188</v>
      </c>
      <c r="Y1530" s="221" t="s">
        <v>626</v>
      </c>
      <c r="Z1530" s="221" t="s">
        <v>626</v>
      </c>
    </row>
    <row r="1531" spans="1:26" x14ac:dyDescent="0.25">
      <c r="A1531" s="221" t="s">
        <v>17</v>
      </c>
      <c r="B1531" s="221" t="s">
        <v>216</v>
      </c>
      <c r="C1531" s="221">
        <v>2328.5439999999999</v>
      </c>
      <c r="D1531" s="221">
        <v>-2.1991999999999998</v>
      </c>
      <c r="E1531" s="221" t="s">
        <v>620</v>
      </c>
      <c r="F1531" s="221">
        <v>1.5008999999999999</v>
      </c>
      <c r="G1531" s="221">
        <v>10.606</v>
      </c>
      <c r="H1531" s="221">
        <v>0.8034</v>
      </c>
      <c r="I1531" s="221">
        <v>-8.9337</v>
      </c>
      <c r="J1531" s="221">
        <v>-11.337199999999999</v>
      </c>
      <c r="K1531" s="290">
        <v>15100000000</v>
      </c>
      <c r="L1531" s="221" t="s">
        <v>621</v>
      </c>
      <c r="M1531" s="221">
        <v>-4.1239999999999997</v>
      </c>
      <c r="N1531" s="221">
        <v>24.1248</v>
      </c>
      <c r="O1531" s="221" t="s">
        <v>624</v>
      </c>
      <c r="P1531" s="221" t="s">
        <v>638</v>
      </c>
      <c r="Q1531" s="221" t="s">
        <v>653</v>
      </c>
      <c r="R1531" s="221" t="s">
        <v>1667</v>
      </c>
      <c r="S1531" s="221" t="s">
        <v>1664</v>
      </c>
      <c r="T1531" s="221">
        <v>1.5008999999999999</v>
      </c>
      <c r="U1531" s="221">
        <v>6596394</v>
      </c>
      <c r="V1531" s="290">
        <v>31400000000000</v>
      </c>
      <c r="W1531" s="290">
        <v>156000000</v>
      </c>
      <c r="X1531" s="221">
        <v>-0.91210000000000002</v>
      </c>
      <c r="Y1531" s="221" t="s">
        <v>638</v>
      </c>
      <c r="Z1531" s="221" t="s">
        <v>632</v>
      </c>
    </row>
    <row r="1532" spans="1:26" x14ac:dyDescent="0.25">
      <c r="A1532" s="221" t="s">
        <v>985</v>
      </c>
      <c r="B1532" s="221" t="s">
        <v>216</v>
      </c>
      <c r="C1532" s="221">
        <v>1198.77</v>
      </c>
      <c r="D1532" s="221">
        <v>0.1638</v>
      </c>
      <c r="E1532" s="221" t="s">
        <v>620</v>
      </c>
      <c r="F1532" s="221">
        <v>1.4883</v>
      </c>
      <c r="G1532" s="221">
        <v>2.41</v>
      </c>
      <c r="H1532" s="221">
        <v>1.8358000000000001</v>
      </c>
      <c r="I1532" s="221">
        <v>4.1539000000000001</v>
      </c>
      <c r="J1532" s="221">
        <v>5.9752000000000001</v>
      </c>
      <c r="K1532" s="290">
        <v>573000000000</v>
      </c>
      <c r="L1532" s="221" t="s">
        <v>621</v>
      </c>
      <c r="M1532" s="221">
        <v>9.2911000000000001</v>
      </c>
      <c r="N1532" s="221">
        <v>19.964600000000001</v>
      </c>
      <c r="O1532" s="221" t="s">
        <v>624</v>
      </c>
      <c r="P1532" s="221" t="s">
        <v>635</v>
      </c>
      <c r="Q1532" s="221" t="s">
        <v>630</v>
      </c>
      <c r="R1532" s="221" t="s">
        <v>1662</v>
      </c>
      <c r="S1532" s="221" t="s">
        <v>2089</v>
      </c>
      <c r="T1532" s="221">
        <v>1.4883</v>
      </c>
      <c r="U1532" s="290">
        <v>485000000</v>
      </c>
      <c r="V1532" s="290">
        <v>31400000000000</v>
      </c>
      <c r="W1532" s="290">
        <v>156000000</v>
      </c>
      <c r="X1532" s="221">
        <v>-7.4200000000000002E-2</v>
      </c>
      <c r="Y1532" s="221" t="s">
        <v>635</v>
      </c>
      <c r="Z1532" s="221" t="s">
        <v>635</v>
      </c>
    </row>
    <row r="1533" spans="1:26" x14ac:dyDescent="0.25">
      <c r="A1533" s="221" t="s">
        <v>986</v>
      </c>
      <c r="B1533" s="221" t="s">
        <v>216</v>
      </c>
      <c r="C1533" s="221">
        <v>2790.953</v>
      </c>
      <c r="D1533" s="221">
        <v>7.0599999999999996E-2</v>
      </c>
      <c r="E1533" s="221" t="s">
        <v>620</v>
      </c>
      <c r="F1533" s="221">
        <v>1.0142</v>
      </c>
      <c r="G1533" s="221">
        <v>5.26</v>
      </c>
      <c r="H1533" s="221">
        <v>3.7021999999999999</v>
      </c>
      <c r="I1533" s="221">
        <v>5.4570999999999996</v>
      </c>
      <c r="J1533" s="221">
        <v>8.9941999999999993</v>
      </c>
      <c r="K1533" s="290">
        <v>427000000000</v>
      </c>
      <c r="L1533" s="221" t="s">
        <v>621</v>
      </c>
      <c r="M1533" s="221">
        <v>18.455400000000001</v>
      </c>
      <c r="N1533" s="221">
        <v>49.220100000000002</v>
      </c>
      <c r="O1533" s="221" t="s">
        <v>624</v>
      </c>
      <c r="P1533" s="221" t="s">
        <v>635</v>
      </c>
      <c r="Q1533" s="221" t="s">
        <v>630</v>
      </c>
      <c r="R1533" s="221" t="s">
        <v>1662</v>
      </c>
      <c r="S1533" s="221" t="s">
        <v>1672</v>
      </c>
      <c r="T1533" s="221">
        <v>1.0142</v>
      </c>
      <c r="U1533" s="290">
        <v>154000000</v>
      </c>
      <c r="V1533" s="290">
        <v>31400000000000</v>
      </c>
      <c r="W1533" s="290">
        <v>156000000</v>
      </c>
      <c r="X1533" s="221">
        <v>-0.37040000000000001</v>
      </c>
      <c r="Y1533" s="221" t="s">
        <v>630</v>
      </c>
      <c r="Z1533" s="221" t="s">
        <v>627</v>
      </c>
    </row>
    <row r="1534" spans="1:26" x14ac:dyDescent="0.25">
      <c r="A1534" s="221" t="s">
        <v>987</v>
      </c>
      <c r="B1534" s="221" t="s">
        <v>216</v>
      </c>
      <c r="C1534" s="221">
        <v>2334.3200000000002</v>
      </c>
      <c r="D1534" s="221">
        <v>-0.98660000000000003</v>
      </c>
      <c r="E1534" s="221" t="s">
        <v>620</v>
      </c>
      <c r="F1534" s="221">
        <v>0.39350000000000002</v>
      </c>
      <c r="G1534" s="221">
        <v>4.9542999999999999</v>
      </c>
      <c r="H1534" s="221">
        <v>1.0274000000000001</v>
      </c>
      <c r="I1534" s="221">
        <v>-7.149</v>
      </c>
      <c r="J1534" s="221">
        <v>-8.9121000000000006</v>
      </c>
      <c r="K1534" s="290">
        <v>269000000000</v>
      </c>
      <c r="L1534" s="221" t="s">
        <v>621</v>
      </c>
      <c r="M1534" s="221">
        <v>-7.1788999999999996</v>
      </c>
      <c r="N1534" s="221">
        <v>13.2028</v>
      </c>
      <c r="O1534" s="221" t="s">
        <v>618</v>
      </c>
      <c r="P1534" s="221" t="s">
        <v>627</v>
      </c>
      <c r="Q1534" s="221" t="s">
        <v>627</v>
      </c>
      <c r="R1534" s="221" t="s">
        <v>1665</v>
      </c>
      <c r="S1534" s="221" t="s">
        <v>2091</v>
      </c>
      <c r="T1534" s="221">
        <v>0.39350000000000002</v>
      </c>
      <c r="U1534" s="290">
        <v>116000000</v>
      </c>
      <c r="V1534" s="290">
        <v>31400000000000</v>
      </c>
      <c r="W1534" s="290">
        <v>156000000</v>
      </c>
      <c r="X1534" s="221">
        <v>-0.53049999999999997</v>
      </c>
      <c r="Y1534" s="221" t="s">
        <v>635</v>
      </c>
      <c r="Z1534" s="221" t="s">
        <v>635</v>
      </c>
    </row>
    <row r="1535" spans="1:26" x14ac:dyDescent="0.25">
      <c r="A1535" s="221" t="s">
        <v>988</v>
      </c>
      <c r="B1535" s="221" t="s">
        <v>216</v>
      </c>
      <c r="C1535" s="221">
        <v>1.6907000000000001</v>
      </c>
      <c r="D1535" s="221">
        <v>0.17180000000000001</v>
      </c>
      <c r="E1535" s="221" t="s">
        <v>636</v>
      </c>
      <c r="F1535" s="221">
        <v>0.27279999999999999</v>
      </c>
      <c r="G1535" s="221">
        <v>3.06</v>
      </c>
      <c r="H1535" s="221">
        <v>3.4826999999999999</v>
      </c>
      <c r="I1535" s="221">
        <v>4.5965999999999996</v>
      </c>
      <c r="J1535" s="221">
        <v>4.8625999999999996</v>
      </c>
      <c r="K1535" s="221">
        <v>88179787</v>
      </c>
      <c r="L1535" s="221" t="s">
        <v>621</v>
      </c>
      <c r="M1535" s="221">
        <v>13.538399999999999</v>
      </c>
      <c r="N1535" s="221">
        <v>20.686699999999998</v>
      </c>
      <c r="O1535" s="221" t="s">
        <v>624</v>
      </c>
      <c r="P1535" s="221" t="s">
        <v>632</v>
      </c>
      <c r="Q1535" s="221" t="s">
        <v>637</v>
      </c>
      <c r="R1535" s="221" t="s">
        <v>1662</v>
      </c>
      <c r="S1535" s="221" t="s">
        <v>2091</v>
      </c>
      <c r="T1535" s="221">
        <v>0.27279999999999999</v>
      </c>
      <c r="U1535" s="221">
        <v>52299103</v>
      </c>
      <c r="V1535" s="290">
        <v>31400000000000</v>
      </c>
      <c r="W1535" s="290">
        <v>156000000</v>
      </c>
      <c r="X1535" s="221">
        <v>-0.2949</v>
      </c>
      <c r="Y1535" s="221" t="s">
        <v>651</v>
      </c>
      <c r="Z1535" s="221" t="s">
        <v>627</v>
      </c>
    </row>
    <row r="1536" spans="1:26" x14ac:dyDescent="0.25">
      <c r="A1536" s="221" t="s">
        <v>1600</v>
      </c>
      <c r="B1536" s="221" t="s">
        <v>990</v>
      </c>
      <c r="C1536" s="221">
        <v>1011.677</v>
      </c>
      <c r="D1536" s="221">
        <v>6.1600000000000002E-2</v>
      </c>
      <c r="E1536" s="221" t="s">
        <v>620</v>
      </c>
      <c r="F1536" s="221">
        <v>0.99860000000000004</v>
      </c>
      <c r="G1536" s="221">
        <v>1.03E-2</v>
      </c>
      <c r="H1536" s="221">
        <v>4.41E-2</v>
      </c>
      <c r="I1536" s="221">
        <v>-1.0174000000000001</v>
      </c>
      <c r="J1536" s="221">
        <v>1.1677</v>
      </c>
      <c r="K1536" s="290">
        <v>115000000000</v>
      </c>
      <c r="L1536" s="221" t="s">
        <v>621</v>
      </c>
      <c r="M1536" s="221">
        <v>0</v>
      </c>
      <c r="N1536" s="221">
        <v>0</v>
      </c>
      <c r="O1536" s="221" t="s">
        <v>624</v>
      </c>
      <c r="P1536" s="221" t="s">
        <v>626</v>
      </c>
      <c r="Q1536" s="221" t="s">
        <v>626</v>
      </c>
      <c r="R1536" s="221" t="s">
        <v>1677</v>
      </c>
      <c r="S1536" s="221" t="s">
        <v>1671</v>
      </c>
      <c r="T1536" s="221">
        <v>0.99860000000000004</v>
      </c>
      <c r="U1536" s="290">
        <v>115000000</v>
      </c>
      <c r="V1536" s="290">
        <v>72000000000</v>
      </c>
      <c r="W1536" s="221">
        <v>0</v>
      </c>
      <c r="X1536" s="221">
        <v>0.19359999999999999</v>
      </c>
      <c r="Y1536" s="221" t="s">
        <v>626</v>
      </c>
      <c r="Z1536" s="221" t="s">
        <v>626</v>
      </c>
    </row>
    <row r="1537" spans="1:26" x14ac:dyDescent="0.25">
      <c r="A1537" s="221" t="s">
        <v>2174</v>
      </c>
      <c r="B1537" s="221" t="s">
        <v>990</v>
      </c>
      <c r="C1537" s="221">
        <v>1060.606</v>
      </c>
      <c r="D1537" s="221">
        <v>1.17E-2</v>
      </c>
      <c r="E1537" s="221" t="s">
        <v>620</v>
      </c>
      <c r="F1537" s="221">
        <v>0.51039999999999996</v>
      </c>
      <c r="G1537" s="221">
        <v>1.4159999999999999</v>
      </c>
      <c r="H1537" s="221">
        <v>2.7513000000000001</v>
      </c>
      <c r="I1537" s="221">
        <v>3.6802999999999999</v>
      </c>
      <c r="J1537" s="221">
        <v>5.6510999999999996</v>
      </c>
      <c r="K1537" s="290">
        <v>37300000000</v>
      </c>
      <c r="L1537" s="221" t="s">
        <v>621</v>
      </c>
      <c r="M1537" s="221">
        <v>0</v>
      </c>
      <c r="N1537" s="221">
        <v>0</v>
      </c>
      <c r="O1537" s="221" t="s">
        <v>624</v>
      </c>
      <c r="P1537" s="221" t="s">
        <v>627</v>
      </c>
      <c r="Q1537" s="221" t="s">
        <v>626</v>
      </c>
      <c r="R1537" s="221" t="s">
        <v>1668</v>
      </c>
      <c r="S1537" s="221" t="s">
        <v>1672</v>
      </c>
      <c r="T1537" s="221">
        <v>0.51039999999999996</v>
      </c>
      <c r="U1537" s="221">
        <v>35301071</v>
      </c>
      <c r="V1537" s="290">
        <v>72000000000</v>
      </c>
      <c r="W1537" s="221">
        <v>0</v>
      </c>
      <c r="X1537" s="221">
        <v>4.2799999999999998E-2</v>
      </c>
      <c r="Y1537" s="221" t="s">
        <v>626</v>
      </c>
      <c r="Z1537" s="221" t="s">
        <v>626</v>
      </c>
    </row>
    <row r="1538" spans="1:26" x14ac:dyDescent="0.25">
      <c r="A1538" s="221" t="s">
        <v>989</v>
      </c>
      <c r="B1538" s="221" t="s">
        <v>990</v>
      </c>
      <c r="C1538" s="221">
        <v>7570.8140000000003</v>
      </c>
      <c r="D1538" s="221">
        <v>-1.8384</v>
      </c>
      <c r="E1538" s="221" t="s">
        <v>620</v>
      </c>
      <c r="F1538" s="221">
        <v>0.79679999999999995</v>
      </c>
      <c r="G1538" s="221">
        <v>6.9345999999999997</v>
      </c>
      <c r="H1538" s="221">
        <v>-3.5672999999999999</v>
      </c>
      <c r="I1538" s="221">
        <v>-17.130500000000001</v>
      </c>
      <c r="J1538" s="221">
        <v>-18.203900000000001</v>
      </c>
      <c r="K1538" s="290">
        <v>15600000000</v>
      </c>
      <c r="L1538" s="221" t="s">
        <v>621</v>
      </c>
      <c r="M1538" s="221">
        <v>-9.7805999999999997</v>
      </c>
      <c r="N1538" s="221">
        <v>16.2728</v>
      </c>
      <c r="O1538" s="221" t="s">
        <v>624</v>
      </c>
      <c r="P1538" s="221" t="s">
        <v>623</v>
      </c>
      <c r="Q1538" s="221" t="s">
        <v>623</v>
      </c>
      <c r="R1538" s="221" t="s">
        <v>1665</v>
      </c>
      <c r="S1538" s="221" t="s">
        <v>2091</v>
      </c>
      <c r="T1538" s="221">
        <v>0.79679999999999995</v>
      </c>
      <c r="U1538" s="221">
        <v>2078377</v>
      </c>
      <c r="V1538" s="290">
        <v>72000000000</v>
      </c>
      <c r="W1538" s="221">
        <v>0</v>
      </c>
      <c r="X1538" s="221">
        <v>-1.6706000000000001</v>
      </c>
      <c r="Y1538" s="221" t="s">
        <v>635</v>
      </c>
      <c r="Z1538" s="221" t="s">
        <v>630</v>
      </c>
    </row>
    <row r="1539" spans="1:26" x14ac:dyDescent="0.25">
      <c r="A1539" s="221" t="s">
        <v>991</v>
      </c>
      <c r="B1539" s="221" t="s">
        <v>990</v>
      </c>
      <c r="C1539" s="221">
        <v>835.14009999999996</v>
      </c>
      <c r="D1539" s="221">
        <v>-2.5586000000000002</v>
      </c>
      <c r="E1539" s="221" t="s">
        <v>620</v>
      </c>
      <c r="F1539" s="221">
        <v>2.3828999999999998</v>
      </c>
      <c r="G1539" s="221">
        <v>12.8948</v>
      </c>
      <c r="H1539" s="221">
        <v>-9.8829999999999991</v>
      </c>
      <c r="I1539" s="221">
        <v>-23.650300000000001</v>
      </c>
      <c r="J1539" s="221">
        <v>-26.057300000000001</v>
      </c>
      <c r="K1539" s="290">
        <v>19100000000</v>
      </c>
      <c r="L1539" s="221" t="s">
        <v>621</v>
      </c>
      <c r="M1539" s="221">
        <v>-25.270700000000001</v>
      </c>
      <c r="N1539" s="221">
        <v>-11.9292</v>
      </c>
      <c r="O1539" s="221" t="s">
        <v>624</v>
      </c>
      <c r="P1539" s="221" t="s">
        <v>625</v>
      </c>
      <c r="Q1539" s="221" t="s">
        <v>635</v>
      </c>
      <c r="R1539" s="221" t="s">
        <v>1667</v>
      </c>
      <c r="S1539" s="221" t="s">
        <v>2091</v>
      </c>
      <c r="T1539" s="221">
        <v>2.3828999999999998</v>
      </c>
      <c r="U1539" s="221">
        <v>23419012</v>
      </c>
      <c r="V1539" s="290">
        <v>72000000000</v>
      </c>
      <c r="W1539" s="221">
        <v>0</v>
      </c>
      <c r="X1539" s="221">
        <v>-1.8026</v>
      </c>
      <c r="Y1539" s="221" t="s">
        <v>635</v>
      </c>
      <c r="Z1539" s="221" t="s">
        <v>635</v>
      </c>
    </row>
    <row r="1540" spans="1:26" x14ac:dyDescent="0.25">
      <c r="A1540" s="221" t="s">
        <v>2264</v>
      </c>
      <c r="B1540" s="221" t="s">
        <v>990</v>
      </c>
      <c r="C1540" s="221">
        <v>1013.921</v>
      </c>
      <c r="D1540" s="221">
        <v>0</v>
      </c>
      <c r="E1540" s="221" t="s">
        <v>620</v>
      </c>
      <c r="F1540" s="221">
        <v>0.88</v>
      </c>
      <c r="G1540" s="221">
        <v>0</v>
      </c>
      <c r="H1540" s="221">
        <v>0</v>
      </c>
      <c r="I1540" s="221">
        <v>0</v>
      </c>
      <c r="J1540" s="221">
        <v>0.01</v>
      </c>
      <c r="K1540" s="290">
        <v>91300000000</v>
      </c>
      <c r="L1540" s="221" t="s">
        <v>617</v>
      </c>
      <c r="M1540" s="221">
        <v>0</v>
      </c>
      <c r="N1540" s="221">
        <v>0</v>
      </c>
      <c r="O1540" s="221" t="s">
        <v>624</v>
      </c>
      <c r="P1540" s="221" t="s">
        <v>626</v>
      </c>
      <c r="Q1540" s="221" t="s">
        <v>626</v>
      </c>
      <c r="R1540" s="221" t="s">
        <v>1677</v>
      </c>
      <c r="S1540" s="221" t="s">
        <v>1671</v>
      </c>
      <c r="T1540" s="221">
        <v>0</v>
      </c>
      <c r="U1540" s="221">
        <v>90828050</v>
      </c>
      <c r="V1540" s="290">
        <v>72000000000</v>
      </c>
      <c r="W1540" s="221">
        <v>0</v>
      </c>
      <c r="X1540" s="221">
        <v>0</v>
      </c>
      <c r="Y1540" s="221" t="s">
        <v>626</v>
      </c>
      <c r="Z1540" s="221" t="s">
        <v>626</v>
      </c>
    </row>
    <row r="1541" spans="1:26" x14ac:dyDescent="0.25">
      <c r="A1541" s="221" t="s">
        <v>992</v>
      </c>
      <c r="B1541" s="221" t="s">
        <v>993</v>
      </c>
      <c r="C1541" s="221">
        <v>965.42409999999995</v>
      </c>
      <c r="D1541" s="221">
        <v>-0.74909999999999999</v>
      </c>
      <c r="E1541" s="221" t="s">
        <v>620</v>
      </c>
      <c r="F1541" s="221">
        <v>-2.0488</v>
      </c>
      <c r="G1541" s="221">
        <v>1.9224000000000001</v>
      </c>
      <c r="H1541" s="221">
        <v>-3.2025000000000001</v>
      </c>
      <c r="I1541" s="221">
        <v>-13.7964</v>
      </c>
      <c r="J1541" s="221">
        <v>-20.482800000000001</v>
      </c>
      <c r="K1541" s="290">
        <v>79200000000</v>
      </c>
      <c r="L1541" s="221" t="s">
        <v>621</v>
      </c>
      <c r="M1541" s="221">
        <v>-22.927800000000001</v>
      </c>
      <c r="N1541" s="221">
        <v>-32.519300000000001</v>
      </c>
      <c r="O1541" s="221" t="s">
        <v>624</v>
      </c>
      <c r="P1541" s="221" t="s">
        <v>651</v>
      </c>
      <c r="Q1541" s="221" t="s">
        <v>627</v>
      </c>
      <c r="R1541" s="221" t="s">
        <v>1667</v>
      </c>
      <c r="S1541" s="221" t="s">
        <v>1692</v>
      </c>
      <c r="T1541" s="221">
        <v>-2.0488</v>
      </c>
      <c r="U1541" s="221">
        <v>80399738</v>
      </c>
      <c r="V1541" s="290">
        <v>374000000000</v>
      </c>
      <c r="W1541" s="221">
        <v>0</v>
      </c>
      <c r="X1541" s="221">
        <v>-0.45619999999999999</v>
      </c>
      <c r="Y1541" s="221" t="s">
        <v>627</v>
      </c>
      <c r="Z1541" s="221" t="s">
        <v>625</v>
      </c>
    </row>
    <row r="1542" spans="1:26" x14ac:dyDescent="0.25">
      <c r="A1542" s="221" t="s">
        <v>1536</v>
      </c>
      <c r="B1542" s="221" t="s">
        <v>993</v>
      </c>
      <c r="C1542" s="221">
        <v>311.30669999999998</v>
      </c>
      <c r="D1542" s="221">
        <v>-1.15E-2</v>
      </c>
      <c r="E1542" s="221" t="s">
        <v>620</v>
      </c>
      <c r="F1542" s="221">
        <v>-0.23530000000000001</v>
      </c>
      <c r="G1542" s="221">
        <v>-1.8109999999999999</v>
      </c>
      <c r="H1542" s="221">
        <v>-1.9718</v>
      </c>
      <c r="I1542" s="221">
        <v>-17.3018</v>
      </c>
      <c r="J1542" s="221">
        <v>-59.447000000000003</v>
      </c>
      <c r="K1542" s="290">
        <v>286000000000</v>
      </c>
      <c r="L1542" s="221" t="s">
        <v>621</v>
      </c>
      <c r="M1542" s="221">
        <v>0</v>
      </c>
      <c r="N1542" s="221">
        <v>0</v>
      </c>
      <c r="O1542" s="221" t="s">
        <v>624</v>
      </c>
      <c r="P1542" s="221" t="s">
        <v>651</v>
      </c>
      <c r="Q1542" s="221" t="s">
        <v>622</v>
      </c>
      <c r="R1542" s="221" t="s">
        <v>1667</v>
      </c>
      <c r="S1542" s="221" t="s">
        <v>1692</v>
      </c>
      <c r="T1542" s="221">
        <v>-0.23530000000000001</v>
      </c>
      <c r="U1542" s="290">
        <v>917000000</v>
      </c>
      <c r="V1542" s="290">
        <v>374000000000</v>
      </c>
      <c r="W1542" s="221">
        <v>0</v>
      </c>
      <c r="X1542" s="221">
        <v>-2.4199999999999999E-2</v>
      </c>
      <c r="Y1542" s="221" t="s">
        <v>626</v>
      </c>
      <c r="Z1542" s="221" t="s">
        <v>626</v>
      </c>
    </row>
    <row r="1543" spans="1:26" x14ac:dyDescent="0.25">
      <c r="A1543" s="221" t="s">
        <v>1942</v>
      </c>
      <c r="B1543" s="221" t="s">
        <v>993</v>
      </c>
      <c r="C1543" s="221">
        <v>525.62909999999999</v>
      </c>
      <c r="D1543" s="221">
        <v>-0.53469999999999995</v>
      </c>
      <c r="E1543" s="221" t="s">
        <v>620</v>
      </c>
      <c r="F1543" s="221">
        <v>1.617</v>
      </c>
      <c r="G1543" s="221">
        <v>3.7218</v>
      </c>
      <c r="H1543" s="221">
        <v>4.0486000000000004</v>
      </c>
      <c r="I1543" s="221">
        <v>-2.2913000000000001</v>
      </c>
      <c r="J1543" s="221">
        <v>-44.636899999999997</v>
      </c>
      <c r="K1543" s="290">
        <v>8640000000</v>
      </c>
      <c r="L1543" s="221" t="s">
        <v>621</v>
      </c>
      <c r="M1543" s="221">
        <v>0</v>
      </c>
      <c r="N1543" s="221">
        <v>0</v>
      </c>
      <c r="O1543" s="221" t="s">
        <v>624</v>
      </c>
      <c r="P1543" s="221" t="s">
        <v>2012</v>
      </c>
      <c r="Q1543" s="221" t="s">
        <v>2012</v>
      </c>
      <c r="R1543" s="221" t="s">
        <v>1667</v>
      </c>
      <c r="S1543" s="221" t="s">
        <v>1692</v>
      </c>
      <c r="T1543" s="221">
        <v>1.617</v>
      </c>
      <c r="U1543" s="221">
        <v>16708727</v>
      </c>
      <c r="V1543" s="290">
        <v>374000000000</v>
      </c>
      <c r="W1543" s="221">
        <v>0</v>
      </c>
      <c r="X1543" s="221">
        <v>-1.0631999999999999</v>
      </c>
      <c r="Y1543" s="221" t="s">
        <v>626</v>
      </c>
      <c r="Z1543" s="221" t="s">
        <v>626</v>
      </c>
    </row>
    <row r="1544" spans="1:26" x14ac:dyDescent="0.25">
      <c r="A1544" s="221" t="s">
        <v>1181</v>
      </c>
      <c r="B1544" s="221" t="s">
        <v>1095</v>
      </c>
      <c r="C1544" s="221">
        <v>1051.914</v>
      </c>
      <c r="D1544" s="221">
        <v>-1.2395</v>
      </c>
      <c r="E1544" s="221" t="s">
        <v>620</v>
      </c>
      <c r="F1544" s="221">
        <v>1.2454000000000001</v>
      </c>
      <c r="G1544" s="221">
        <v>9.2535000000000007</v>
      </c>
      <c r="H1544" s="221">
        <v>-0.55530000000000002</v>
      </c>
      <c r="I1544" s="221">
        <v>-6.6595000000000004</v>
      </c>
      <c r="J1544" s="221">
        <v>-6.1368999999999998</v>
      </c>
      <c r="K1544" s="290">
        <v>144000000000</v>
      </c>
      <c r="L1544" s="221" t="s">
        <v>621</v>
      </c>
      <c r="M1544" s="221">
        <v>1.5086999999999999</v>
      </c>
      <c r="N1544" s="221">
        <v>0</v>
      </c>
      <c r="O1544" s="221" t="s">
        <v>624</v>
      </c>
      <c r="P1544" s="221" t="s">
        <v>630</v>
      </c>
      <c r="Q1544" s="221" t="s">
        <v>627</v>
      </c>
      <c r="R1544" s="221" t="s">
        <v>1665</v>
      </c>
      <c r="S1544" s="221" t="s">
        <v>2089</v>
      </c>
      <c r="T1544" s="221">
        <v>1.2454000000000001</v>
      </c>
      <c r="U1544" s="290">
        <v>139000000</v>
      </c>
      <c r="V1544" s="290">
        <v>3670000000000</v>
      </c>
      <c r="W1544" s="221">
        <v>0</v>
      </c>
      <c r="X1544" s="221">
        <v>-0.91159999999999997</v>
      </c>
      <c r="Y1544" s="221" t="s">
        <v>627</v>
      </c>
      <c r="Z1544" s="221" t="s">
        <v>626</v>
      </c>
    </row>
    <row r="1545" spans="1:26" x14ac:dyDescent="0.25">
      <c r="A1545" s="221" t="s">
        <v>1182</v>
      </c>
      <c r="B1545" s="221" t="s">
        <v>1095</v>
      </c>
      <c r="C1545" s="221">
        <v>1290.365</v>
      </c>
      <c r="D1545" s="221">
        <v>1.8499999999999999E-2</v>
      </c>
      <c r="E1545" s="221" t="s">
        <v>620</v>
      </c>
      <c r="F1545" s="221">
        <v>0.45140000000000002</v>
      </c>
      <c r="G1545" s="221">
        <v>3.2338</v>
      </c>
      <c r="H1545" s="221">
        <v>2.8805000000000001</v>
      </c>
      <c r="I1545" s="221">
        <v>5.2662000000000004</v>
      </c>
      <c r="J1545" s="221">
        <v>8.4307999999999996</v>
      </c>
      <c r="K1545" s="290">
        <v>31200000000</v>
      </c>
      <c r="L1545" s="221" t="s">
        <v>621</v>
      </c>
      <c r="M1545" s="221">
        <v>21.1569</v>
      </c>
      <c r="N1545" s="221">
        <v>0</v>
      </c>
      <c r="O1545" s="221" t="s">
        <v>624</v>
      </c>
      <c r="P1545" s="221" t="s">
        <v>627</v>
      </c>
      <c r="Q1545" s="221" t="s">
        <v>627</v>
      </c>
      <c r="R1545" s="221" t="s">
        <v>1662</v>
      </c>
      <c r="S1545" s="221" t="s">
        <v>2089</v>
      </c>
      <c r="T1545" s="221">
        <v>0.45140000000000002</v>
      </c>
      <c r="U1545" s="221">
        <v>24292927</v>
      </c>
      <c r="V1545" s="290">
        <v>3670000000000</v>
      </c>
      <c r="W1545" s="221">
        <v>0</v>
      </c>
      <c r="X1545" s="221">
        <v>-0.40210000000000001</v>
      </c>
      <c r="Y1545" s="221" t="s">
        <v>632</v>
      </c>
      <c r="Z1545" s="221" t="s">
        <v>626</v>
      </c>
    </row>
    <row r="1546" spans="1:26" x14ac:dyDescent="0.25">
      <c r="A1546" s="221" t="s">
        <v>1130</v>
      </c>
      <c r="B1546" s="221" t="s">
        <v>1095</v>
      </c>
      <c r="C1546" s="221">
        <v>825.52859999999998</v>
      </c>
      <c r="D1546" s="221">
        <v>-2.2101000000000002</v>
      </c>
      <c r="E1546" s="221" t="s">
        <v>620</v>
      </c>
      <c r="F1546" s="221">
        <v>2.6229</v>
      </c>
      <c r="G1546" s="221">
        <v>13.7064</v>
      </c>
      <c r="H1546" s="221">
        <v>-2.8645999999999998</v>
      </c>
      <c r="I1546" s="221">
        <v>-17.103999999999999</v>
      </c>
      <c r="J1546" s="221">
        <v>-19.644400000000001</v>
      </c>
      <c r="K1546" s="290">
        <v>14500000000</v>
      </c>
      <c r="L1546" s="221" t="s">
        <v>621</v>
      </c>
      <c r="M1546" s="221">
        <v>-18.663</v>
      </c>
      <c r="N1546" s="221">
        <v>0</v>
      </c>
      <c r="O1546" s="221" t="s">
        <v>624</v>
      </c>
      <c r="P1546" s="221" t="s">
        <v>630</v>
      </c>
      <c r="Q1546" s="221" t="s">
        <v>635</v>
      </c>
      <c r="R1546" s="221" t="s">
        <v>1667</v>
      </c>
      <c r="S1546" s="221" t="s">
        <v>2089</v>
      </c>
      <c r="T1546" s="221">
        <v>2.6229</v>
      </c>
      <c r="U1546" s="221">
        <v>18063513</v>
      </c>
      <c r="V1546" s="290">
        <v>3670000000000</v>
      </c>
      <c r="W1546" s="221">
        <v>0</v>
      </c>
      <c r="X1546" s="221">
        <v>-0.66379999999999995</v>
      </c>
      <c r="Y1546" s="221" t="s">
        <v>635</v>
      </c>
      <c r="Z1546" s="221" t="s">
        <v>626</v>
      </c>
    </row>
    <row r="1547" spans="1:26" x14ac:dyDescent="0.25">
      <c r="A1547" s="221" t="s">
        <v>1131</v>
      </c>
      <c r="B1547" s="221" t="s">
        <v>1095</v>
      </c>
      <c r="C1547" s="221">
        <v>839.26739999999995</v>
      </c>
      <c r="D1547" s="221">
        <v>-2.2349000000000001</v>
      </c>
      <c r="E1547" s="221" t="s">
        <v>620</v>
      </c>
      <c r="F1547" s="221">
        <v>2.4337</v>
      </c>
      <c r="G1547" s="221">
        <v>13.438700000000001</v>
      </c>
      <c r="H1547" s="221">
        <v>-5.5327999999999999</v>
      </c>
      <c r="I1547" s="221">
        <v>-17.522500000000001</v>
      </c>
      <c r="J1547" s="221">
        <v>-19.060400000000001</v>
      </c>
      <c r="K1547" s="290">
        <v>1420000000000</v>
      </c>
      <c r="L1547" s="221" t="s">
        <v>621</v>
      </c>
      <c r="M1547" s="221">
        <v>-15.719900000000001</v>
      </c>
      <c r="N1547" s="221">
        <v>0</v>
      </c>
      <c r="O1547" s="221" t="s">
        <v>624</v>
      </c>
      <c r="P1547" s="221" t="s">
        <v>630</v>
      </c>
      <c r="Q1547" s="221" t="s">
        <v>627</v>
      </c>
      <c r="R1547" s="221" t="s">
        <v>1667</v>
      </c>
      <c r="S1547" s="221" t="s">
        <v>2089</v>
      </c>
      <c r="T1547" s="221">
        <v>2.4337</v>
      </c>
      <c r="U1547" s="290">
        <v>1730000000</v>
      </c>
      <c r="V1547" s="290">
        <v>3670000000000</v>
      </c>
      <c r="W1547" s="221">
        <v>0</v>
      </c>
      <c r="X1547" s="221">
        <v>-0.97899999999999998</v>
      </c>
      <c r="Y1547" s="221" t="s">
        <v>632</v>
      </c>
      <c r="Z1547" s="221" t="s">
        <v>626</v>
      </c>
    </row>
    <row r="1548" spans="1:26" x14ac:dyDescent="0.25">
      <c r="A1548" s="221" t="s">
        <v>1183</v>
      </c>
      <c r="B1548" s="221" t="s">
        <v>1095</v>
      </c>
      <c r="C1548" s="221">
        <v>1233.047</v>
      </c>
      <c r="D1548" s="221">
        <v>0.03</v>
      </c>
      <c r="E1548" s="221" t="s">
        <v>620</v>
      </c>
      <c r="F1548" s="221">
        <v>0.39350000000000002</v>
      </c>
      <c r="G1548" s="221">
        <v>1.2196</v>
      </c>
      <c r="H1548" s="221">
        <v>2.4961000000000002</v>
      </c>
      <c r="I1548" s="221">
        <v>3.4138000000000002</v>
      </c>
      <c r="J1548" s="221">
        <v>5.3315999999999999</v>
      </c>
      <c r="K1548" s="290">
        <v>43600000000</v>
      </c>
      <c r="L1548" s="221" t="s">
        <v>621</v>
      </c>
      <c r="M1548" s="221">
        <v>16.908000000000001</v>
      </c>
      <c r="N1548" s="221">
        <v>0</v>
      </c>
      <c r="O1548" s="221" t="s">
        <v>624</v>
      </c>
      <c r="P1548" s="221" t="s">
        <v>627</v>
      </c>
      <c r="Q1548" s="221" t="s">
        <v>627</v>
      </c>
      <c r="R1548" s="221" t="s">
        <v>1668</v>
      </c>
      <c r="S1548" s="221" t="s">
        <v>2089</v>
      </c>
      <c r="T1548" s="221">
        <v>0.39350000000000002</v>
      </c>
      <c r="U1548" s="221">
        <v>35489032</v>
      </c>
      <c r="V1548" s="290">
        <v>3670000000000</v>
      </c>
      <c r="W1548" s="221">
        <v>0</v>
      </c>
      <c r="X1548" s="221">
        <v>8.3900000000000002E-2</v>
      </c>
      <c r="Y1548" s="221" t="s">
        <v>630</v>
      </c>
      <c r="Z1548" s="221" t="s">
        <v>626</v>
      </c>
    </row>
    <row r="1549" spans="1:26" x14ac:dyDescent="0.25">
      <c r="A1549" s="221" t="s">
        <v>1900</v>
      </c>
      <c r="B1549" s="221" t="s">
        <v>1095</v>
      </c>
      <c r="C1549" s="221">
        <v>1052.346</v>
      </c>
      <c r="D1549" s="221">
        <v>2.23E-2</v>
      </c>
      <c r="E1549" s="221" t="s">
        <v>620</v>
      </c>
      <c r="F1549" s="221">
        <v>-0.5171</v>
      </c>
      <c r="G1549" s="221">
        <v>1.4679</v>
      </c>
      <c r="H1549" s="221">
        <v>0.1497</v>
      </c>
      <c r="I1549" s="221">
        <v>1.7377</v>
      </c>
      <c r="J1549" s="221">
        <v>2.0676000000000001</v>
      </c>
      <c r="K1549" s="290">
        <v>162000000000</v>
      </c>
      <c r="L1549" s="221" t="s">
        <v>621</v>
      </c>
      <c r="M1549" s="221">
        <v>0</v>
      </c>
      <c r="N1549" s="221">
        <v>0</v>
      </c>
      <c r="O1549" s="221" t="s">
        <v>624</v>
      </c>
      <c r="P1549" s="221" t="s">
        <v>625</v>
      </c>
      <c r="Q1549" s="221" t="s">
        <v>622</v>
      </c>
      <c r="R1549" s="221" t="s">
        <v>1662</v>
      </c>
      <c r="S1549" s="221" t="s">
        <v>1664</v>
      </c>
      <c r="T1549" s="221">
        <v>-0.5171</v>
      </c>
      <c r="U1549" s="290">
        <v>153000000</v>
      </c>
      <c r="V1549" s="290">
        <v>3670000000000</v>
      </c>
      <c r="W1549" s="221">
        <v>0</v>
      </c>
      <c r="X1549" s="221">
        <v>-1.3317000000000001</v>
      </c>
      <c r="Y1549" s="221" t="s">
        <v>626</v>
      </c>
      <c r="Z1549" s="221" t="s">
        <v>626</v>
      </c>
    </row>
    <row r="1550" spans="1:26" x14ac:dyDescent="0.25">
      <c r="A1550" s="221" t="s">
        <v>1094</v>
      </c>
      <c r="B1550" s="221" t="s">
        <v>1095</v>
      </c>
      <c r="C1550" s="221">
        <v>1452.855</v>
      </c>
      <c r="D1550" s="221">
        <v>-2.0500000000000001E-2</v>
      </c>
      <c r="E1550" s="221" t="s">
        <v>620</v>
      </c>
      <c r="F1550" s="221">
        <v>0.26779999999999998</v>
      </c>
      <c r="G1550" s="221">
        <v>3.3075999999999999</v>
      </c>
      <c r="H1550" s="221">
        <v>3.5646</v>
      </c>
      <c r="I1550" s="221">
        <v>5.8019999999999996</v>
      </c>
      <c r="J1550" s="221">
        <v>9.3461999999999996</v>
      </c>
      <c r="K1550" s="290">
        <v>690000000000</v>
      </c>
      <c r="L1550" s="221" t="s">
        <v>621</v>
      </c>
      <c r="M1550" s="221">
        <v>26.9177</v>
      </c>
      <c r="N1550" s="221">
        <v>0</v>
      </c>
      <c r="O1550" s="221" t="s">
        <v>624</v>
      </c>
      <c r="P1550" s="221" t="s">
        <v>632</v>
      </c>
      <c r="Q1550" s="221" t="s">
        <v>632</v>
      </c>
      <c r="R1550" s="221" t="s">
        <v>1662</v>
      </c>
      <c r="S1550" s="221" t="s">
        <v>1666</v>
      </c>
      <c r="T1550" s="221">
        <v>0.26779999999999998</v>
      </c>
      <c r="U1550" s="290">
        <v>476000000</v>
      </c>
      <c r="V1550" s="290">
        <v>3670000000000</v>
      </c>
      <c r="W1550" s="221">
        <v>0</v>
      </c>
      <c r="X1550" s="221">
        <v>-0.57679999999999998</v>
      </c>
      <c r="Y1550" s="221" t="s">
        <v>651</v>
      </c>
      <c r="Z1550" s="221" t="s">
        <v>626</v>
      </c>
    </row>
    <row r="1551" spans="1:26" x14ac:dyDescent="0.25">
      <c r="A1551" s="221" t="s">
        <v>1816</v>
      </c>
      <c r="B1551" s="221" t="s">
        <v>1095</v>
      </c>
      <c r="C1551" s="221">
        <v>1277.2750000000001</v>
      </c>
      <c r="D1551" s="221">
        <v>0.1792</v>
      </c>
      <c r="E1551" s="221" t="s">
        <v>620</v>
      </c>
      <c r="F1551" s="221">
        <v>1.5476000000000001</v>
      </c>
      <c r="G1551" s="221">
        <v>6.5964</v>
      </c>
      <c r="H1551" s="221">
        <v>6.0364000000000004</v>
      </c>
      <c r="I1551" s="221">
        <v>8.9649999999999999</v>
      </c>
      <c r="J1551" s="221">
        <v>13.7204</v>
      </c>
      <c r="K1551" s="290">
        <v>589000000000</v>
      </c>
      <c r="L1551" s="221" t="s">
        <v>621</v>
      </c>
      <c r="M1551" s="221">
        <v>0</v>
      </c>
      <c r="N1551" s="221">
        <v>0</v>
      </c>
      <c r="O1551" s="221" t="s">
        <v>624</v>
      </c>
      <c r="P1551" s="221" t="s">
        <v>637</v>
      </c>
      <c r="Q1551" s="221" t="s">
        <v>653</v>
      </c>
      <c r="R1551" s="221" t="s">
        <v>1662</v>
      </c>
      <c r="S1551" s="221" t="s">
        <v>1666</v>
      </c>
      <c r="T1551" s="221">
        <v>1.5476000000000001</v>
      </c>
      <c r="U1551" s="290">
        <v>468000000</v>
      </c>
      <c r="V1551" s="290">
        <v>3670000000000</v>
      </c>
      <c r="W1551" s="221">
        <v>0</v>
      </c>
      <c r="X1551" s="221">
        <v>-0.24349999999999999</v>
      </c>
      <c r="Y1551" s="221" t="s">
        <v>626</v>
      </c>
      <c r="Z1551" s="221" t="s">
        <v>626</v>
      </c>
    </row>
    <row r="1552" spans="1:26" x14ac:dyDescent="0.25">
      <c r="A1552" s="221" t="s">
        <v>2008</v>
      </c>
      <c r="B1552" s="221" t="s">
        <v>1095</v>
      </c>
      <c r="C1552" s="221">
        <v>986.49429999999995</v>
      </c>
      <c r="D1552" s="221">
        <v>0</v>
      </c>
      <c r="E1552" s="221" t="s">
        <v>620</v>
      </c>
      <c r="F1552" s="221">
        <v>0.64</v>
      </c>
      <c r="G1552" s="221">
        <v>0</v>
      </c>
      <c r="H1552" s="221">
        <v>0</v>
      </c>
      <c r="I1552" s="221">
        <v>0</v>
      </c>
      <c r="J1552" s="221">
        <v>7.23</v>
      </c>
      <c r="K1552" s="290">
        <v>579000000000</v>
      </c>
      <c r="L1552" s="221" t="s">
        <v>621</v>
      </c>
      <c r="M1552" s="221">
        <v>0</v>
      </c>
      <c r="N1552" s="221">
        <v>0</v>
      </c>
      <c r="O1552" s="221" t="s">
        <v>624</v>
      </c>
      <c r="P1552" s="221" t="s">
        <v>626</v>
      </c>
      <c r="Q1552" s="221" t="s">
        <v>626</v>
      </c>
      <c r="R1552" s="221" t="s">
        <v>1669</v>
      </c>
      <c r="S1552" s="221" t="s">
        <v>1666</v>
      </c>
      <c r="T1552" s="221">
        <v>0</v>
      </c>
      <c r="U1552" s="290">
        <v>585000000</v>
      </c>
      <c r="V1552" s="290">
        <v>3670000000000</v>
      </c>
      <c r="W1552" s="221">
        <v>0</v>
      </c>
      <c r="X1552" s="221">
        <v>0</v>
      </c>
      <c r="Y1552" s="221" t="s">
        <v>626</v>
      </c>
      <c r="Z1552" s="221" t="s">
        <v>626</v>
      </c>
    </row>
    <row r="1553" spans="1:26" x14ac:dyDescent="0.25">
      <c r="A1553" s="221" t="s">
        <v>1453</v>
      </c>
      <c r="B1553" s="221" t="s">
        <v>1241</v>
      </c>
      <c r="C1553" s="221">
        <v>904.66819999999996</v>
      </c>
      <c r="D1553" s="221">
        <v>-1.1811</v>
      </c>
      <c r="E1553" s="221" t="s">
        <v>620</v>
      </c>
      <c r="F1553" s="221">
        <v>3.3250999999999999</v>
      </c>
      <c r="G1553" s="221">
        <v>14.033099999999999</v>
      </c>
      <c r="H1553" s="221">
        <v>0.92230000000000001</v>
      </c>
      <c r="I1553" s="221">
        <v>-11.413600000000001</v>
      </c>
      <c r="J1553" s="221">
        <v>-9.8603000000000005</v>
      </c>
      <c r="K1553" s="290">
        <v>30300000000</v>
      </c>
      <c r="L1553" s="221" t="s">
        <v>621</v>
      </c>
      <c r="M1553" s="221">
        <v>0</v>
      </c>
      <c r="N1553" s="221">
        <v>0</v>
      </c>
      <c r="O1553" s="221" t="s">
        <v>624</v>
      </c>
      <c r="P1553" s="221" t="s">
        <v>630</v>
      </c>
      <c r="Q1553" s="221" t="s">
        <v>635</v>
      </c>
      <c r="R1553" s="221" t="s">
        <v>1665</v>
      </c>
      <c r="S1553" s="221" t="s">
        <v>1672</v>
      </c>
      <c r="T1553" s="221">
        <v>3.3250999999999999</v>
      </c>
      <c r="U1553" s="221">
        <v>34632103</v>
      </c>
      <c r="V1553" s="290">
        <v>1830000000000</v>
      </c>
      <c r="W1553" s="221">
        <v>0</v>
      </c>
      <c r="X1553" s="221">
        <v>-0.19289999999999999</v>
      </c>
      <c r="Y1553" s="221" t="s">
        <v>626</v>
      </c>
      <c r="Z1553" s="221" t="s">
        <v>626</v>
      </c>
    </row>
    <row r="1554" spans="1:26" x14ac:dyDescent="0.25">
      <c r="A1554" s="221" t="s">
        <v>2367</v>
      </c>
      <c r="B1554" s="221" t="s">
        <v>1241</v>
      </c>
      <c r="C1554" s="221">
        <v>740.65650000000005</v>
      </c>
      <c r="D1554" s="221">
        <v>-1.4525999999999999</v>
      </c>
      <c r="E1554" s="221" t="s">
        <v>620</v>
      </c>
      <c r="F1554" s="221">
        <v>3.2496999999999998</v>
      </c>
      <c r="G1554" s="221">
        <v>15.8485</v>
      </c>
      <c r="H1554" s="221">
        <v>-12.346399999999999</v>
      </c>
      <c r="I1554" s="221">
        <v>0</v>
      </c>
      <c r="J1554" s="221">
        <v>0</v>
      </c>
      <c r="K1554" s="290">
        <v>8540000000</v>
      </c>
      <c r="L1554" s="221" t="s">
        <v>621</v>
      </c>
      <c r="M1554" s="221">
        <v>0</v>
      </c>
      <c r="N1554" s="221">
        <v>0</v>
      </c>
      <c r="O1554" s="221" t="s">
        <v>624</v>
      </c>
      <c r="P1554" s="221" t="s">
        <v>2012</v>
      </c>
      <c r="Q1554" s="221" t="s">
        <v>626</v>
      </c>
      <c r="R1554" s="221" t="s">
        <v>1667</v>
      </c>
      <c r="S1554" s="221" t="s">
        <v>1672</v>
      </c>
      <c r="T1554" s="221">
        <v>3.2496999999999998</v>
      </c>
      <c r="U1554" s="221">
        <v>11906263</v>
      </c>
      <c r="V1554" s="290">
        <v>1830000000000</v>
      </c>
      <c r="W1554" s="221">
        <v>0</v>
      </c>
      <c r="X1554" s="221">
        <v>-0.96899999999999997</v>
      </c>
      <c r="Y1554" s="221" t="s">
        <v>626</v>
      </c>
      <c r="Z1554" s="221" t="s">
        <v>626</v>
      </c>
    </row>
    <row r="1555" spans="1:26" x14ac:dyDescent="0.25">
      <c r="A1555" s="221" t="s">
        <v>1298</v>
      </c>
      <c r="B1555" s="221" t="s">
        <v>1241</v>
      </c>
      <c r="C1555" s="221">
        <v>856.32270000000005</v>
      </c>
      <c r="D1555" s="221">
        <v>-1.4347000000000001</v>
      </c>
      <c r="E1555" s="221" t="s">
        <v>620</v>
      </c>
      <c r="F1555" s="221">
        <v>2.4215</v>
      </c>
      <c r="G1555" s="221">
        <v>15.0756</v>
      </c>
      <c r="H1555" s="221">
        <v>1.6173999999999999</v>
      </c>
      <c r="I1555" s="221">
        <v>-14.000299999999999</v>
      </c>
      <c r="J1555" s="221">
        <v>-13.2775</v>
      </c>
      <c r="K1555" s="290">
        <v>11900000000</v>
      </c>
      <c r="L1555" s="221" t="s">
        <v>621</v>
      </c>
      <c r="M1555" s="221">
        <v>-19.091899999999999</v>
      </c>
      <c r="N1555" s="221">
        <v>0</v>
      </c>
      <c r="O1555" s="221" t="s">
        <v>624</v>
      </c>
      <c r="P1555" s="221" t="s">
        <v>635</v>
      </c>
      <c r="Q1555" s="221" t="s">
        <v>635</v>
      </c>
      <c r="R1555" s="221" t="s">
        <v>1665</v>
      </c>
      <c r="S1555" s="221" t="s">
        <v>1672</v>
      </c>
      <c r="T1555" s="221">
        <v>2.4215</v>
      </c>
      <c r="U1555" s="221">
        <v>14227729</v>
      </c>
      <c r="V1555" s="290">
        <v>1830000000000</v>
      </c>
      <c r="W1555" s="221">
        <v>0</v>
      </c>
      <c r="X1555" s="221">
        <v>-0.98380000000000001</v>
      </c>
      <c r="Y1555" s="221" t="s">
        <v>625</v>
      </c>
      <c r="Z1555" s="221" t="s">
        <v>626</v>
      </c>
    </row>
    <row r="1556" spans="1:26" x14ac:dyDescent="0.25">
      <c r="A1556" s="221" t="s">
        <v>1623</v>
      </c>
      <c r="B1556" s="221" t="s">
        <v>1241</v>
      </c>
      <c r="C1556" s="221">
        <v>1133.242</v>
      </c>
      <c r="D1556" s="221">
        <v>5.21E-2</v>
      </c>
      <c r="E1556" s="221" t="s">
        <v>620</v>
      </c>
      <c r="F1556" s="221">
        <v>-0.72170000000000001</v>
      </c>
      <c r="G1556" s="221">
        <v>3.3159999999999998</v>
      </c>
      <c r="H1556" s="221">
        <v>2.7153</v>
      </c>
      <c r="I1556" s="221">
        <v>4.8587999999999996</v>
      </c>
      <c r="J1556" s="221">
        <v>8.6064000000000007</v>
      </c>
      <c r="K1556" s="290">
        <v>43200000000</v>
      </c>
      <c r="L1556" s="221" t="s">
        <v>621</v>
      </c>
      <c r="M1556" s="221">
        <v>0</v>
      </c>
      <c r="N1556" s="221">
        <v>0</v>
      </c>
      <c r="O1556" s="221" t="s">
        <v>624</v>
      </c>
      <c r="P1556" s="221" t="s">
        <v>627</v>
      </c>
      <c r="Q1556" s="221" t="s">
        <v>627</v>
      </c>
      <c r="R1556" s="221" t="s">
        <v>1662</v>
      </c>
      <c r="S1556" s="221" t="s">
        <v>1692</v>
      </c>
      <c r="T1556" s="221">
        <v>-0.72170000000000001</v>
      </c>
      <c r="U1556" s="221">
        <v>37806683</v>
      </c>
      <c r="V1556" s="290">
        <v>1830000000000</v>
      </c>
      <c r="W1556" s="221">
        <v>0</v>
      </c>
      <c r="X1556" s="221">
        <v>-2.2202000000000002</v>
      </c>
      <c r="Y1556" s="221" t="s">
        <v>626</v>
      </c>
      <c r="Z1556" s="221" t="s">
        <v>626</v>
      </c>
    </row>
    <row r="1557" spans="1:26" x14ac:dyDescent="0.25">
      <c r="A1557" s="221" t="s">
        <v>1415</v>
      </c>
      <c r="B1557" s="221" t="s">
        <v>1241</v>
      </c>
      <c r="C1557" s="221">
        <v>1299.5519999999999</v>
      </c>
      <c r="D1557" s="221">
        <v>-8.4400000000000003E-2</v>
      </c>
      <c r="E1557" s="221" t="s">
        <v>620</v>
      </c>
      <c r="F1557" s="221">
        <v>0.95409999999999995</v>
      </c>
      <c r="G1557" s="221">
        <v>4.6368</v>
      </c>
      <c r="H1557" s="221">
        <v>4.0067000000000004</v>
      </c>
      <c r="I1557" s="221">
        <v>4.4808000000000003</v>
      </c>
      <c r="J1557" s="221">
        <v>7.2710999999999997</v>
      </c>
      <c r="K1557" s="290">
        <v>34900000000</v>
      </c>
      <c r="L1557" s="221" t="s">
        <v>621</v>
      </c>
      <c r="M1557" s="221">
        <v>24.372599999999998</v>
      </c>
      <c r="N1557" s="221">
        <v>0</v>
      </c>
      <c r="O1557" s="221" t="s">
        <v>624</v>
      </c>
      <c r="P1557" s="221" t="s">
        <v>630</v>
      </c>
      <c r="Q1557" s="221" t="s">
        <v>630</v>
      </c>
      <c r="R1557" s="221" t="s">
        <v>1662</v>
      </c>
      <c r="S1557" s="221" t="s">
        <v>1672</v>
      </c>
      <c r="T1557" s="221">
        <v>0.95409999999999995</v>
      </c>
      <c r="U1557" s="221">
        <v>27115739</v>
      </c>
      <c r="V1557" s="290">
        <v>1830000000000</v>
      </c>
      <c r="W1557" s="221">
        <v>0</v>
      </c>
      <c r="X1557" s="221">
        <v>-0.11799999999999999</v>
      </c>
      <c r="Y1557" s="221" t="s">
        <v>632</v>
      </c>
      <c r="Z1557" s="221" t="s">
        <v>626</v>
      </c>
    </row>
    <row r="1558" spans="1:26" x14ac:dyDescent="0.25">
      <c r="A1558" s="221" t="s">
        <v>1240</v>
      </c>
      <c r="B1558" s="221" t="s">
        <v>1241</v>
      </c>
      <c r="C1558" s="221">
        <v>1334.2</v>
      </c>
      <c r="D1558" s="221">
        <v>3.5999999999999997E-2</v>
      </c>
      <c r="E1558" s="221" t="s">
        <v>620</v>
      </c>
      <c r="F1558" s="221">
        <v>0.47139999999999999</v>
      </c>
      <c r="G1558" s="221">
        <v>3.1385000000000001</v>
      </c>
      <c r="H1558" s="221">
        <v>3.7360000000000002</v>
      </c>
      <c r="I1558" s="221">
        <v>5.5655000000000001</v>
      </c>
      <c r="J1558" s="221">
        <v>8.9177999999999997</v>
      </c>
      <c r="K1558" s="290">
        <v>354000000000</v>
      </c>
      <c r="L1558" s="221" t="s">
        <v>621</v>
      </c>
      <c r="M1558" s="221">
        <v>25.743400000000001</v>
      </c>
      <c r="N1558" s="221">
        <v>0</v>
      </c>
      <c r="O1558" s="221" t="s">
        <v>624</v>
      </c>
      <c r="P1558" s="221" t="s">
        <v>638</v>
      </c>
      <c r="Q1558" s="221" t="s">
        <v>638</v>
      </c>
      <c r="R1558" s="221" t="s">
        <v>1662</v>
      </c>
      <c r="S1558" s="221" t="s">
        <v>2090</v>
      </c>
      <c r="T1558" s="221">
        <v>0.47139999999999999</v>
      </c>
      <c r="U1558" s="290">
        <v>267000000</v>
      </c>
      <c r="V1558" s="290">
        <v>1830000000000</v>
      </c>
      <c r="W1558" s="221">
        <v>0</v>
      </c>
      <c r="X1558" s="221">
        <v>-0.25419999999999998</v>
      </c>
      <c r="Y1558" s="221" t="s">
        <v>638</v>
      </c>
      <c r="Z1558" s="221" t="s">
        <v>626</v>
      </c>
    </row>
    <row r="1559" spans="1:26" x14ac:dyDescent="0.25">
      <c r="A1559" s="221" t="s">
        <v>1943</v>
      </c>
      <c r="B1559" s="221" t="s">
        <v>1241</v>
      </c>
      <c r="C1559" s="221">
        <v>1153.25</v>
      </c>
      <c r="D1559" s="221">
        <v>0.03</v>
      </c>
      <c r="E1559" s="221" t="s">
        <v>620</v>
      </c>
      <c r="F1559" s="221">
        <v>0.41920000000000002</v>
      </c>
      <c r="G1559" s="221">
        <v>3.262</v>
      </c>
      <c r="H1559" s="221">
        <v>4.0678000000000001</v>
      </c>
      <c r="I1559" s="221">
        <v>6.0058999999999996</v>
      </c>
      <c r="J1559" s="221">
        <v>9.8283000000000005</v>
      </c>
      <c r="K1559" s="290">
        <v>60300000000</v>
      </c>
      <c r="L1559" s="221" t="s">
        <v>621</v>
      </c>
      <c r="M1559" s="221">
        <v>0</v>
      </c>
      <c r="N1559" s="221">
        <v>0</v>
      </c>
      <c r="O1559" s="221" t="s">
        <v>624</v>
      </c>
      <c r="P1559" s="221" t="s">
        <v>653</v>
      </c>
      <c r="Q1559" s="221" t="s">
        <v>653</v>
      </c>
      <c r="R1559" s="221" t="s">
        <v>1662</v>
      </c>
      <c r="S1559" s="221" t="s">
        <v>1672</v>
      </c>
      <c r="T1559" s="221">
        <v>0.41920000000000002</v>
      </c>
      <c r="U1559" s="221">
        <v>52534461</v>
      </c>
      <c r="V1559" s="290">
        <v>1830000000000</v>
      </c>
      <c r="W1559" s="221">
        <v>0</v>
      </c>
      <c r="X1559" s="221">
        <v>-0.26679999999999998</v>
      </c>
      <c r="Y1559" s="221" t="s">
        <v>626</v>
      </c>
      <c r="Z1559" s="221" t="s">
        <v>626</v>
      </c>
    </row>
    <row r="1560" spans="1:26" x14ac:dyDescent="0.25">
      <c r="A1560" s="221" t="s">
        <v>1381</v>
      </c>
      <c r="B1560" s="221" t="s">
        <v>1241</v>
      </c>
      <c r="C1560" s="221">
        <v>1254.1980000000001</v>
      </c>
      <c r="D1560" s="221">
        <v>1.1000000000000001E-3</v>
      </c>
      <c r="E1560" s="221" t="s">
        <v>620</v>
      </c>
      <c r="F1560" s="221">
        <v>-0.24640000000000001</v>
      </c>
      <c r="G1560" s="221">
        <v>3.2366999999999999</v>
      </c>
      <c r="H1560" s="221">
        <v>2.5143</v>
      </c>
      <c r="I1560" s="221">
        <v>4.7183000000000002</v>
      </c>
      <c r="J1560" s="221">
        <v>8.8973999999999993</v>
      </c>
      <c r="K1560" s="290">
        <v>813000000000</v>
      </c>
      <c r="L1560" s="221" t="s">
        <v>621</v>
      </c>
      <c r="M1560" s="221">
        <v>22.442399999999999</v>
      </c>
      <c r="N1560" s="221">
        <v>0</v>
      </c>
      <c r="O1560" s="221" t="s">
        <v>624</v>
      </c>
      <c r="P1560" s="221" t="s">
        <v>630</v>
      </c>
      <c r="Q1560" s="221" t="s">
        <v>630</v>
      </c>
      <c r="R1560" s="221" t="s">
        <v>1662</v>
      </c>
      <c r="S1560" s="221" t="s">
        <v>1692</v>
      </c>
      <c r="T1560" s="221">
        <v>-0.24640000000000001</v>
      </c>
      <c r="U1560" s="290">
        <v>647000000</v>
      </c>
      <c r="V1560" s="290">
        <v>1830000000000</v>
      </c>
      <c r="W1560" s="221">
        <v>0</v>
      </c>
      <c r="X1560" s="221">
        <v>-0.70840000000000003</v>
      </c>
      <c r="Y1560" s="221" t="s">
        <v>651</v>
      </c>
      <c r="Z1560" s="221" t="s">
        <v>626</v>
      </c>
    </row>
    <row r="1561" spans="1:26" x14ac:dyDescent="0.25">
      <c r="A1561" s="221" t="s">
        <v>1262</v>
      </c>
      <c r="B1561" s="221" t="s">
        <v>1241</v>
      </c>
      <c r="C1561" s="221">
        <v>1240.875</v>
      </c>
      <c r="D1561" s="221">
        <v>1.78E-2</v>
      </c>
      <c r="E1561" s="221" t="s">
        <v>620</v>
      </c>
      <c r="F1561" s="221">
        <v>0.45569999999999999</v>
      </c>
      <c r="G1561" s="221">
        <v>1.4330000000000001</v>
      </c>
      <c r="H1561" s="221">
        <v>2.9723000000000002</v>
      </c>
      <c r="I1561" s="221">
        <v>4.0266000000000002</v>
      </c>
      <c r="J1561" s="221">
        <v>6.2766999999999999</v>
      </c>
      <c r="K1561" s="290">
        <v>226000000000</v>
      </c>
      <c r="L1561" s="221" t="s">
        <v>621</v>
      </c>
      <c r="M1561" s="221">
        <v>19.804300000000001</v>
      </c>
      <c r="N1561" s="221">
        <v>0</v>
      </c>
      <c r="O1561" s="221" t="s">
        <v>624</v>
      </c>
      <c r="P1561" s="221" t="s">
        <v>653</v>
      </c>
      <c r="Q1561" s="221" t="s">
        <v>637</v>
      </c>
      <c r="R1561" s="221" t="s">
        <v>1668</v>
      </c>
      <c r="S1561" s="221" t="s">
        <v>1672</v>
      </c>
      <c r="T1561" s="221">
        <v>0.45569999999999999</v>
      </c>
      <c r="U1561" s="290">
        <v>183000000</v>
      </c>
      <c r="V1561" s="290">
        <v>1830000000000</v>
      </c>
      <c r="W1561" s="221">
        <v>0</v>
      </c>
      <c r="X1561" s="221">
        <v>7.8899999999999998E-2</v>
      </c>
      <c r="Y1561" s="221" t="s">
        <v>637</v>
      </c>
      <c r="Z1561" s="221" t="s">
        <v>626</v>
      </c>
    </row>
    <row r="1562" spans="1:26" x14ac:dyDescent="0.25">
      <c r="A1562" s="221" t="s">
        <v>1944</v>
      </c>
      <c r="B1562" s="221" t="s">
        <v>1241</v>
      </c>
      <c r="C1562" s="221">
        <v>1003.812</v>
      </c>
      <c r="D1562" s="221">
        <v>0</v>
      </c>
      <c r="E1562" s="221" t="s">
        <v>620</v>
      </c>
      <c r="F1562" s="221">
        <v>0.05</v>
      </c>
      <c r="G1562" s="221">
        <v>0</v>
      </c>
      <c r="H1562" s="221">
        <v>0</v>
      </c>
      <c r="I1562" s="221">
        <v>0</v>
      </c>
      <c r="J1562" s="221">
        <v>6.74</v>
      </c>
      <c r="K1562" s="290">
        <v>10500000000</v>
      </c>
      <c r="L1562" s="221" t="s">
        <v>621</v>
      </c>
      <c r="M1562" s="221">
        <v>0</v>
      </c>
      <c r="N1562" s="221">
        <v>0</v>
      </c>
      <c r="O1562" s="221" t="s">
        <v>624</v>
      </c>
      <c r="P1562" s="221" t="s">
        <v>626</v>
      </c>
      <c r="Q1562" s="221" t="s">
        <v>626</v>
      </c>
      <c r="R1562" s="221" t="s">
        <v>1669</v>
      </c>
      <c r="S1562" s="221" t="s">
        <v>1672</v>
      </c>
      <c r="T1562" s="221">
        <v>0</v>
      </c>
      <c r="U1562" s="221">
        <v>10500000</v>
      </c>
      <c r="V1562" s="290">
        <v>1830000000000</v>
      </c>
      <c r="W1562" s="221">
        <v>0</v>
      </c>
      <c r="X1562" s="221">
        <v>0</v>
      </c>
      <c r="Y1562" s="221" t="s">
        <v>626</v>
      </c>
      <c r="Z1562" s="221" t="s">
        <v>626</v>
      </c>
    </row>
    <row r="1563" spans="1:26" x14ac:dyDescent="0.25">
      <c r="A1563" s="221" t="s">
        <v>2368</v>
      </c>
      <c r="B1563" s="221" t="s">
        <v>1241</v>
      </c>
      <c r="C1563" s="221">
        <v>969.71519999999998</v>
      </c>
      <c r="D1563" s="221">
        <v>0</v>
      </c>
      <c r="E1563" s="221" t="s">
        <v>620</v>
      </c>
      <c r="F1563" s="221">
        <v>0.44</v>
      </c>
      <c r="G1563" s="221">
        <v>0</v>
      </c>
      <c r="H1563" s="221">
        <v>0</v>
      </c>
      <c r="I1563" s="221">
        <v>0</v>
      </c>
      <c r="J1563" s="221">
        <v>0</v>
      </c>
      <c r="K1563" s="290">
        <v>23300000000</v>
      </c>
      <c r="L1563" s="221" t="s">
        <v>621</v>
      </c>
      <c r="M1563" s="221">
        <v>0</v>
      </c>
      <c r="N1563" s="221">
        <v>0</v>
      </c>
      <c r="O1563" s="221" t="s">
        <v>624</v>
      </c>
      <c r="P1563" s="221" t="s">
        <v>626</v>
      </c>
      <c r="Q1563" s="221" t="s">
        <v>626</v>
      </c>
      <c r="R1563" s="221" t="s">
        <v>1669</v>
      </c>
      <c r="S1563" s="221" t="s">
        <v>1672</v>
      </c>
      <c r="T1563" s="221">
        <v>0</v>
      </c>
      <c r="U1563" s="221">
        <v>23600000</v>
      </c>
      <c r="V1563" s="290">
        <v>1830000000000</v>
      </c>
      <c r="W1563" s="221">
        <v>0</v>
      </c>
      <c r="X1563" s="221">
        <v>0</v>
      </c>
      <c r="Y1563" s="221" t="s">
        <v>626</v>
      </c>
      <c r="Z1563" s="221" t="s">
        <v>626</v>
      </c>
    </row>
    <row r="1564" spans="1:26" x14ac:dyDescent="0.25">
      <c r="A1564" s="221" t="s">
        <v>2427</v>
      </c>
      <c r="B1564" s="221" t="s">
        <v>1241</v>
      </c>
      <c r="C1564" s="221">
        <v>1043.4549999999999</v>
      </c>
      <c r="D1564" s="221">
        <v>0</v>
      </c>
      <c r="E1564" s="221" t="s">
        <v>620</v>
      </c>
      <c r="F1564" s="221">
        <v>-0.31</v>
      </c>
      <c r="G1564" s="221">
        <v>0</v>
      </c>
      <c r="H1564" s="221">
        <v>0</v>
      </c>
      <c r="I1564" s="221">
        <v>0</v>
      </c>
      <c r="J1564" s="221">
        <v>0</v>
      </c>
      <c r="K1564" s="290">
        <v>213000000000</v>
      </c>
      <c r="L1564" s="221" t="s">
        <v>621</v>
      </c>
      <c r="M1564" s="221">
        <v>0</v>
      </c>
      <c r="N1564" s="221">
        <v>0</v>
      </c>
      <c r="O1564" s="221" t="s">
        <v>624</v>
      </c>
      <c r="P1564" s="221" t="s">
        <v>626</v>
      </c>
      <c r="Q1564" s="221" t="s">
        <v>626</v>
      </c>
      <c r="R1564" s="221" t="s">
        <v>1669</v>
      </c>
      <c r="S1564" s="221" t="s">
        <v>1692</v>
      </c>
      <c r="T1564" s="221">
        <v>0</v>
      </c>
      <c r="U1564" s="290">
        <v>203000000</v>
      </c>
      <c r="V1564" s="290">
        <v>1830000000000</v>
      </c>
      <c r="W1564" s="221">
        <v>0</v>
      </c>
      <c r="X1564" s="221">
        <v>0</v>
      </c>
      <c r="Y1564" s="221" t="s">
        <v>626</v>
      </c>
      <c r="Z1564" s="221" t="s">
        <v>626</v>
      </c>
    </row>
    <row r="1565" spans="1:26" x14ac:dyDescent="0.25">
      <c r="A1565" s="221" t="s">
        <v>1945</v>
      </c>
      <c r="B1565" s="221" t="s">
        <v>1818</v>
      </c>
      <c r="C1565" s="221">
        <v>1530.95</v>
      </c>
      <c r="D1565" s="221">
        <v>-2.2393999999999998</v>
      </c>
      <c r="E1565" s="221" t="s">
        <v>620</v>
      </c>
      <c r="F1565" s="221">
        <v>-0.56510000000000005</v>
      </c>
      <c r="G1565" s="221">
        <v>4.3379000000000003</v>
      </c>
      <c r="H1565" s="221">
        <v>-2.2363</v>
      </c>
      <c r="I1565" s="221">
        <v>-12.7773</v>
      </c>
      <c r="J1565" s="221">
        <v>-14.1517</v>
      </c>
      <c r="K1565" s="290">
        <v>49500000000</v>
      </c>
      <c r="L1565" s="221" t="s">
        <v>621</v>
      </c>
      <c r="M1565" s="221">
        <v>22.7362</v>
      </c>
      <c r="N1565" s="221">
        <v>51.195999999999998</v>
      </c>
      <c r="O1565" s="221" t="s">
        <v>624</v>
      </c>
      <c r="P1565" s="221" t="s">
        <v>635</v>
      </c>
      <c r="Q1565" s="221" t="s">
        <v>625</v>
      </c>
      <c r="R1565" s="221" t="s">
        <v>1665</v>
      </c>
      <c r="S1565" s="221" t="s">
        <v>1663</v>
      </c>
      <c r="T1565" s="221">
        <v>-0.56510000000000005</v>
      </c>
      <c r="U1565" s="221">
        <v>32171211</v>
      </c>
      <c r="V1565" s="290">
        <v>1110000000000</v>
      </c>
      <c r="W1565" s="221">
        <v>0</v>
      </c>
      <c r="X1565" s="221">
        <v>-2.3971</v>
      </c>
      <c r="Y1565" s="221" t="s">
        <v>638</v>
      </c>
      <c r="Z1565" s="221" t="s">
        <v>653</v>
      </c>
    </row>
    <row r="1566" spans="1:26" x14ac:dyDescent="0.25">
      <c r="A1566" s="221" t="s">
        <v>1946</v>
      </c>
      <c r="B1566" s="221" t="s">
        <v>1818</v>
      </c>
      <c r="C1566" s="221">
        <v>1698.85</v>
      </c>
      <c r="D1566" s="221">
        <v>-2.5783</v>
      </c>
      <c r="E1566" s="221" t="s">
        <v>620</v>
      </c>
      <c r="F1566" s="221">
        <v>1.4765999999999999</v>
      </c>
      <c r="G1566" s="221">
        <v>11.4015</v>
      </c>
      <c r="H1566" s="221">
        <v>-6.3385999999999996</v>
      </c>
      <c r="I1566" s="221">
        <v>-22.561699999999998</v>
      </c>
      <c r="J1566" s="221">
        <v>-23.094899999999999</v>
      </c>
      <c r="K1566" s="290">
        <v>19200000000</v>
      </c>
      <c r="L1566" s="221" t="s">
        <v>621</v>
      </c>
      <c r="M1566" s="221">
        <v>4.9846000000000004</v>
      </c>
      <c r="N1566" s="221">
        <v>39.417999999999999</v>
      </c>
      <c r="O1566" s="221" t="s">
        <v>624</v>
      </c>
      <c r="P1566" s="221" t="s">
        <v>635</v>
      </c>
      <c r="Q1566" s="221" t="s">
        <v>635</v>
      </c>
      <c r="R1566" s="221" t="s">
        <v>1667</v>
      </c>
      <c r="S1566" s="221" t="s">
        <v>1663</v>
      </c>
      <c r="T1566" s="221">
        <v>1.4765999999999999</v>
      </c>
      <c r="U1566" s="221">
        <v>11480235</v>
      </c>
      <c r="V1566" s="290">
        <v>1110000000000</v>
      </c>
      <c r="W1566" s="221">
        <v>0</v>
      </c>
      <c r="X1566" s="221">
        <v>-1.9276</v>
      </c>
      <c r="Y1566" s="221" t="s">
        <v>638</v>
      </c>
      <c r="Z1566" s="221" t="s">
        <v>638</v>
      </c>
    </row>
    <row r="1567" spans="1:26" x14ac:dyDescent="0.25">
      <c r="A1567" s="221" t="s">
        <v>1973</v>
      </c>
      <c r="B1567" s="221" t="s">
        <v>1818</v>
      </c>
      <c r="C1567" s="221">
        <v>1242.5</v>
      </c>
      <c r="D1567" s="221">
        <v>7.6499999999999999E-2</v>
      </c>
      <c r="E1567" s="221" t="s">
        <v>620</v>
      </c>
      <c r="F1567" s="221">
        <v>-0.1037</v>
      </c>
      <c r="G1567" s="221">
        <v>2.9693000000000001</v>
      </c>
      <c r="H1567" s="221">
        <v>5.7321</v>
      </c>
      <c r="I1567" s="221">
        <v>6.1703000000000001</v>
      </c>
      <c r="J1567" s="221">
        <v>11.083299999999999</v>
      </c>
      <c r="K1567" s="290">
        <v>36400000000</v>
      </c>
      <c r="L1567" s="221" t="s">
        <v>621</v>
      </c>
      <c r="M1567" s="221">
        <v>0</v>
      </c>
      <c r="N1567" s="221">
        <v>0</v>
      </c>
      <c r="O1567" s="221" t="s">
        <v>624</v>
      </c>
      <c r="P1567" s="221" t="s">
        <v>637</v>
      </c>
      <c r="Q1567" s="221" t="s">
        <v>653</v>
      </c>
      <c r="R1567" s="221" t="s">
        <v>1662</v>
      </c>
      <c r="S1567" s="221" t="s">
        <v>1663</v>
      </c>
      <c r="T1567" s="221">
        <v>-0.1037</v>
      </c>
      <c r="U1567" s="221">
        <v>29301794</v>
      </c>
      <c r="V1567" s="290">
        <v>1110000000000</v>
      </c>
      <c r="W1567" s="221">
        <v>0</v>
      </c>
      <c r="X1567" s="221">
        <v>-0.92500000000000004</v>
      </c>
      <c r="Y1567" s="221" t="s">
        <v>626</v>
      </c>
      <c r="Z1567" s="221" t="s">
        <v>626</v>
      </c>
    </row>
    <row r="1568" spans="1:26" x14ac:dyDescent="0.25">
      <c r="A1568" s="221" t="s">
        <v>2369</v>
      </c>
      <c r="B1568" s="221" t="s">
        <v>1818</v>
      </c>
      <c r="C1568" s="221">
        <v>0.87539999999999996</v>
      </c>
      <c r="D1568" s="221">
        <v>0</v>
      </c>
      <c r="E1568" s="221" t="s">
        <v>636</v>
      </c>
      <c r="F1568" s="221">
        <v>0</v>
      </c>
      <c r="G1568" s="221">
        <v>0</v>
      </c>
      <c r="H1568" s="221">
        <v>-12.389900000000001</v>
      </c>
      <c r="I1568" s="221">
        <v>-12.5824</v>
      </c>
      <c r="J1568" s="221">
        <v>0</v>
      </c>
      <c r="K1568" s="221">
        <v>0</v>
      </c>
      <c r="L1568" s="221" t="s">
        <v>621</v>
      </c>
      <c r="M1568" s="221">
        <v>0</v>
      </c>
      <c r="N1568" s="221">
        <v>0</v>
      </c>
      <c r="O1568" s="221" t="s">
        <v>624</v>
      </c>
      <c r="P1568" s="221" t="s">
        <v>626</v>
      </c>
      <c r="Q1568" s="221" t="s">
        <v>626</v>
      </c>
      <c r="R1568" s="221" t="s">
        <v>1662</v>
      </c>
      <c r="S1568" s="221" t="s">
        <v>1663</v>
      </c>
      <c r="T1568" s="221">
        <v>0</v>
      </c>
      <c r="U1568" s="221">
        <v>0</v>
      </c>
      <c r="V1568" s="290">
        <v>1110000000000</v>
      </c>
      <c r="W1568" s="221">
        <v>0</v>
      </c>
      <c r="X1568" s="221">
        <v>0</v>
      </c>
      <c r="Y1568" s="221" t="s">
        <v>626</v>
      </c>
      <c r="Z1568" s="221" t="s">
        <v>626</v>
      </c>
    </row>
    <row r="1569" spans="1:26" x14ac:dyDescent="0.25">
      <c r="A1569" s="221" t="s">
        <v>1947</v>
      </c>
      <c r="B1569" s="221" t="s">
        <v>1818</v>
      </c>
      <c r="C1569" s="221">
        <v>909.86559999999997</v>
      </c>
      <c r="D1569" s="221">
        <v>-1.5690999999999999</v>
      </c>
      <c r="E1569" s="221" t="s">
        <v>620</v>
      </c>
      <c r="F1569" s="221">
        <v>1.1628000000000001</v>
      </c>
      <c r="G1569" s="221">
        <v>3.8123999999999998</v>
      </c>
      <c r="H1569" s="221">
        <v>3.1657999999999999</v>
      </c>
      <c r="I1569" s="221">
        <v>-12.5296</v>
      </c>
      <c r="J1569" s="221">
        <v>-9.2596000000000007</v>
      </c>
      <c r="K1569" s="290">
        <v>936000000</v>
      </c>
      <c r="L1569" s="221" t="s">
        <v>621</v>
      </c>
      <c r="M1569" s="221">
        <v>0</v>
      </c>
      <c r="N1569" s="221">
        <v>0</v>
      </c>
      <c r="O1569" s="221" t="s">
        <v>618</v>
      </c>
      <c r="P1569" s="221" t="s">
        <v>2012</v>
      </c>
      <c r="Q1569" s="221" t="s">
        <v>2012</v>
      </c>
      <c r="R1569" s="221" t="s">
        <v>1665</v>
      </c>
      <c r="S1569" s="221" t="s">
        <v>1671</v>
      </c>
      <c r="T1569" s="221">
        <v>1.1628000000000001</v>
      </c>
      <c r="U1569" s="221">
        <v>1041107</v>
      </c>
      <c r="V1569" s="290">
        <v>1110000000000</v>
      </c>
      <c r="W1569" s="221">
        <v>0</v>
      </c>
      <c r="X1569" s="221">
        <v>-0.1203</v>
      </c>
      <c r="Y1569" s="221" t="s">
        <v>626</v>
      </c>
      <c r="Z1569" s="221" t="s">
        <v>626</v>
      </c>
    </row>
    <row r="1570" spans="1:26" x14ac:dyDescent="0.25">
      <c r="A1570" s="221" t="s">
        <v>1948</v>
      </c>
      <c r="B1570" s="221" t="s">
        <v>1818</v>
      </c>
      <c r="C1570" s="221">
        <v>911.41189999999995</v>
      </c>
      <c r="D1570" s="221">
        <v>8.5599999999999996E-2</v>
      </c>
      <c r="E1570" s="221" t="s">
        <v>620</v>
      </c>
      <c r="F1570" s="221">
        <v>0.83299999999999996</v>
      </c>
      <c r="G1570" s="221">
        <v>2.8065000000000002</v>
      </c>
      <c r="H1570" s="221">
        <v>2.9298000000000002</v>
      </c>
      <c r="I1570" s="221">
        <v>4.2618999999999998</v>
      </c>
      <c r="J1570" s="221">
        <v>7.0683999999999996</v>
      </c>
      <c r="K1570" s="290">
        <v>11500000000</v>
      </c>
      <c r="L1570" s="221" t="s">
        <v>621</v>
      </c>
      <c r="M1570" s="221">
        <v>0</v>
      </c>
      <c r="N1570" s="221">
        <v>0</v>
      </c>
      <c r="O1570" s="221" t="s">
        <v>624</v>
      </c>
      <c r="P1570" s="221" t="s">
        <v>630</v>
      </c>
      <c r="Q1570" s="221" t="s">
        <v>630</v>
      </c>
      <c r="R1570" s="221" t="s">
        <v>1662</v>
      </c>
      <c r="S1570" s="221" t="s">
        <v>1671</v>
      </c>
      <c r="T1570" s="221">
        <v>0.83299999999999996</v>
      </c>
      <c r="U1570" s="221">
        <v>12736408</v>
      </c>
      <c r="V1570" s="290">
        <v>1110000000000</v>
      </c>
      <c r="W1570" s="221">
        <v>0</v>
      </c>
      <c r="X1570" s="221">
        <v>-0.24940000000000001</v>
      </c>
      <c r="Y1570" s="221" t="s">
        <v>626</v>
      </c>
      <c r="Z1570" s="221" t="s">
        <v>626</v>
      </c>
    </row>
    <row r="1571" spans="1:26" x14ac:dyDescent="0.25">
      <c r="A1571" s="221" t="s">
        <v>1949</v>
      </c>
      <c r="B1571" s="221" t="s">
        <v>1818</v>
      </c>
      <c r="C1571" s="221">
        <v>1123.182</v>
      </c>
      <c r="D1571" s="221">
        <v>1.0064</v>
      </c>
      <c r="E1571" s="221" t="s">
        <v>620</v>
      </c>
      <c r="F1571" s="221">
        <v>3.0762</v>
      </c>
      <c r="G1571" s="221">
        <v>-4.4812000000000003</v>
      </c>
      <c r="H1571" s="221">
        <v>-4.7168000000000001</v>
      </c>
      <c r="I1571" s="221">
        <v>-13.831799999999999</v>
      </c>
      <c r="J1571" s="221">
        <v>-4.6308999999999996</v>
      </c>
      <c r="K1571" s="290">
        <v>93800000000</v>
      </c>
      <c r="L1571" s="221" t="s">
        <v>621</v>
      </c>
      <c r="M1571" s="221">
        <v>0</v>
      </c>
      <c r="N1571" s="221">
        <v>0</v>
      </c>
      <c r="O1571" s="221" t="s">
        <v>624</v>
      </c>
      <c r="P1571" s="221" t="s">
        <v>632</v>
      </c>
      <c r="Q1571" s="221" t="s">
        <v>638</v>
      </c>
      <c r="R1571" s="221" t="s">
        <v>1667</v>
      </c>
      <c r="S1571" s="221" t="s">
        <v>1671</v>
      </c>
      <c r="T1571" s="221">
        <v>3.0762</v>
      </c>
      <c r="U1571" s="221">
        <v>86061860</v>
      </c>
      <c r="V1571" s="290">
        <v>1110000000000</v>
      </c>
      <c r="W1571" s="221">
        <v>0</v>
      </c>
      <c r="X1571" s="221">
        <v>1.8763000000000001</v>
      </c>
      <c r="Y1571" s="221" t="s">
        <v>626</v>
      </c>
      <c r="Z1571" s="221" t="s">
        <v>626</v>
      </c>
    </row>
    <row r="1572" spans="1:26" x14ac:dyDescent="0.25">
      <c r="A1572" s="221" t="s">
        <v>1925</v>
      </c>
      <c r="B1572" s="221" t="s">
        <v>1818</v>
      </c>
      <c r="C1572" s="221">
        <v>1177.8130000000001</v>
      </c>
      <c r="D1572" s="221">
        <v>2E-3</v>
      </c>
      <c r="E1572" s="221" t="s">
        <v>620</v>
      </c>
      <c r="F1572" s="221">
        <v>0.44519999999999998</v>
      </c>
      <c r="G1572" s="221">
        <v>1.3553999999999999</v>
      </c>
      <c r="H1572" s="221">
        <v>2.7319</v>
      </c>
      <c r="I1572" s="221">
        <v>3.7353999999999998</v>
      </c>
      <c r="J1572" s="221">
        <v>5.8567</v>
      </c>
      <c r="K1572" s="290">
        <v>105000000000</v>
      </c>
      <c r="L1572" s="221" t="s">
        <v>621</v>
      </c>
      <c r="M1572" s="221">
        <v>17.802299999999999</v>
      </c>
      <c r="N1572" s="221">
        <v>0</v>
      </c>
      <c r="O1572" s="221" t="s">
        <v>624</v>
      </c>
      <c r="P1572" s="221" t="s">
        <v>632</v>
      </c>
      <c r="Q1572" s="221" t="s">
        <v>632</v>
      </c>
      <c r="R1572" s="221" t="s">
        <v>1668</v>
      </c>
      <c r="S1572" s="221" t="s">
        <v>1672</v>
      </c>
      <c r="T1572" s="221">
        <v>0.44519999999999998</v>
      </c>
      <c r="U1572" s="221">
        <v>89718406</v>
      </c>
      <c r="V1572" s="290">
        <v>1110000000000</v>
      </c>
      <c r="W1572" s="221">
        <v>0</v>
      </c>
      <c r="X1572" s="221">
        <v>6.2100000000000002E-2</v>
      </c>
      <c r="Y1572" s="221" t="s">
        <v>626</v>
      </c>
      <c r="Z1572" s="221" t="s">
        <v>626</v>
      </c>
    </row>
    <row r="1573" spans="1:26" x14ac:dyDescent="0.25">
      <c r="A1573" s="221" t="s">
        <v>1950</v>
      </c>
      <c r="B1573" s="221" t="s">
        <v>1818</v>
      </c>
      <c r="C1573" s="221">
        <v>1085.5999999999999</v>
      </c>
      <c r="D1573" s="221">
        <v>-2.0781999999999998</v>
      </c>
      <c r="E1573" s="221" t="s">
        <v>620</v>
      </c>
      <c r="F1573" s="221">
        <v>1.0932999999999999</v>
      </c>
      <c r="G1573" s="221">
        <v>1.1083000000000001</v>
      </c>
      <c r="H1573" s="221">
        <v>-2.9649000000000001</v>
      </c>
      <c r="I1573" s="221">
        <v>-3.1301999999999999</v>
      </c>
      <c r="J1573" s="221">
        <v>-2.5834999999999999</v>
      </c>
      <c r="K1573" s="290">
        <v>1920000000</v>
      </c>
      <c r="L1573" s="221" t="s">
        <v>621</v>
      </c>
      <c r="M1573" s="221">
        <v>9.3021999999999991</v>
      </c>
      <c r="N1573" s="221">
        <v>0</v>
      </c>
      <c r="O1573" s="221" t="s">
        <v>624</v>
      </c>
      <c r="P1573" s="221" t="s">
        <v>626</v>
      </c>
      <c r="Q1573" s="221" t="s">
        <v>626</v>
      </c>
      <c r="R1573" s="221" t="s">
        <v>1665</v>
      </c>
      <c r="S1573" s="221" t="s">
        <v>1663</v>
      </c>
      <c r="T1573" s="221">
        <v>1.0932999999999999</v>
      </c>
      <c r="U1573" s="221">
        <v>1787608</v>
      </c>
      <c r="V1573" s="290">
        <v>1110000000000</v>
      </c>
      <c r="W1573" s="221">
        <v>0</v>
      </c>
      <c r="X1573" s="221">
        <v>-1.6007</v>
      </c>
      <c r="Y1573" s="221" t="s">
        <v>626</v>
      </c>
      <c r="Z1573" s="221" t="s">
        <v>626</v>
      </c>
    </row>
    <row r="1574" spans="1:26" x14ac:dyDescent="0.25">
      <c r="A1574" s="221" t="s">
        <v>2081</v>
      </c>
      <c r="B1574" s="221" t="s">
        <v>1818</v>
      </c>
      <c r="C1574" s="221">
        <v>1016.954</v>
      </c>
      <c r="D1574" s="221">
        <v>0</v>
      </c>
      <c r="E1574" s="221" t="s">
        <v>620</v>
      </c>
      <c r="F1574" s="221">
        <v>-1.67</v>
      </c>
      <c r="G1574" s="221">
        <v>0</v>
      </c>
      <c r="H1574" s="221">
        <v>0</v>
      </c>
      <c r="I1574" s="221">
        <v>0</v>
      </c>
      <c r="J1574" s="221">
        <v>0.82</v>
      </c>
      <c r="K1574" s="290">
        <v>52100000000</v>
      </c>
      <c r="L1574" s="221" t="s">
        <v>621</v>
      </c>
      <c r="M1574" s="221">
        <v>0</v>
      </c>
      <c r="N1574" s="221">
        <v>0</v>
      </c>
      <c r="O1574" s="221" t="s">
        <v>624</v>
      </c>
      <c r="P1574" s="221" t="s">
        <v>626</v>
      </c>
      <c r="Q1574" s="221" t="s">
        <v>626</v>
      </c>
      <c r="R1574" s="221" t="s">
        <v>1669</v>
      </c>
      <c r="S1574" s="221" t="s">
        <v>2094</v>
      </c>
      <c r="T1574" s="221">
        <v>0</v>
      </c>
      <c r="U1574" s="221">
        <v>50350000</v>
      </c>
      <c r="V1574" s="290">
        <v>1110000000000</v>
      </c>
      <c r="W1574" s="221">
        <v>0</v>
      </c>
      <c r="X1574" s="221">
        <v>0</v>
      </c>
      <c r="Y1574" s="221" t="s">
        <v>626</v>
      </c>
      <c r="Z1574" s="221" t="s">
        <v>626</v>
      </c>
    </row>
    <row r="1575" spans="1:26" x14ac:dyDescent="0.25">
      <c r="A1575" s="221" t="s">
        <v>1926</v>
      </c>
      <c r="B1575" s="221" t="s">
        <v>1818</v>
      </c>
      <c r="C1575" s="221">
        <v>1349.502</v>
      </c>
      <c r="D1575" s="221">
        <v>0.17680000000000001</v>
      </c>
      <c r="E1575" s="221" t="s">
        <v>620</v>
      </c>
      <c r="F1575" s="221">
        <v>0.3473</v>
      </c>
      <c r="G1575" s="221">
        <v>4.8522999999999996</v>
      </c>
      <c r="H1575" s="221">
        <v>5.5872000000000002</v>
      </c>
      <c r="I1575" s="221">
        <v>8.3287999999999993</v>
      </c>
      <c r="J1575" s="221">
        <v>13.5284</v>
      </c>
      <c r="K1575" s="290">
        <v>562000000000</v>
      </c>
      <c r="L1575" s="221" t="s">
        <v>621</v>
      </c>
      <c r="M1575" s="221">
        <v>25.732800000000001</v>
      </c>
      <c r="N1575" s="221">
        <v>0</v>
      </c>
      <c r="O1575" s="221" t="s">
        <v>618</v>
      </c>
      <c r="P1575" s="221" t="s">
        <v>637</v>
      </c>
      <c r="Q1575" s="221" t="s">
        <v>653</v>
      </c>
      <c r="R1575" s="221" t="s">
        <v>1662</v>
      </c>
      <c r="S1575" s="221" t="s">
        <v>1673</v>
      </c>
      <c r="T1575" s="221">
        <v>0.3473</v>
      </c>
      <c r="U1575" s="290">
        <v>418000000</v>
      </c>
      <c r="V1575" s="290">
        <v>1110000000000</v>
      </c>
      <c r="W1575" s="221">
        <v>0</v>
      </c>
      <c r="X1575" s="221">
        <v>-0.28510000000000002</v>
      </c>
      <c r="Y1575" s="221" t="s">
        <v>653</v>
      </c>
      <c r="Z1575" s="221" t="s">
        <v>626</v>
      </c>
    </row>
    <row r="1576" spans="1:26" x14ac:dyDescent="0.25">
      <c r="A1576" s="221" t="s">
        <v>1951</v>
      </c>
      <c r="B1576" s="221" t="s">
        <v>1818</v>
      </c>
      <c r="C1576" s="221">
        <v>1343.84</v>
      </c>
      <c r="D1576" s="221">
        <v>-1.6236999999999999</v>
      </c>
      <c r="E1576" s="221" t="s">
        <v>620</v>
      </c>
      <c r="F1576" s="221">
        <v>2.7016</v>
      </c>
      <c r="G1576" s="221">
        <v>4.5537999999999998</v>
      </c>
      <c r="H1576" s="221">
        <v>4.5537999999999998</v>
      </c>
      <c r="I1576" s="221">
        <v>4.5537999999999998</v>
      </c>
      <c r="J1576" s="221">
        <v>4.2423000000000002</v>
      </c>
      <c r="K1576" s="290">
        <v>10200000000</v>
      </c>
      <c r="L1576" s="221" t="s">
        <v>621</v>
      </c>
      <c r="M1576" s="221">
        <v>38.544499999999999</v>
      </c>
      <c r="N1576" s="221">
        <v>0</v>
      </c>
      <c r="O1576" s="221" t="s">
        <v>624</v>
      </c>
      <c r="P1576" s="221" t="s">
        <v>626</v>
      </c>
      <c r="Q1576" s="221" t="s">
        <v>626</v>
      </c>
      <c r="R1576" s="221" t="s">
        <v>1665</v>
      </c>
      <c r="S1576" s="221" t="s">
        <v>1663</v>
      </c>
      <c r="T1576" s="221">
        <v>2.7016</v>
      </c>
      <c r="U1576" s="221">
        <v>7778373</v>
      </c>
      <c r="V1576" s="290">
        <v>1110000000000</v>
      </c>
      <c r="W1576" s="221">
        <v>0</v>
      </c>
      <c r="X1576" s="221">
        <v>2.75E-2</v>
      </c>
      <c r="Y1576" s="221" t="s">
        <v>626</v>
      </c>
      <c r="Z1576" s="221" t="s">
        <v>626</v>
      </c>
    </row>
    <row r="1577" spans="1:26" x14ac:dyDescent="0.25">
      <c r="A1577" s="221" t="s">
        <v>994</v>
      </c>
      <c r="B1577" s="221" t="s">
        <v>219</v>
      </c>
      <c r="C1577" s="221">
        <v>4308.45</v>
      </c>
      <c r="D1577" s="221">
        <v>-1.11E-2</v>
      </c>
      <c r="E1577" s="221" t="s">
        <v>620</v>
      </c>
      <c r="F1577" s="221">
        <v>0.36670000000000003</v>
      </c>
      <c r="G1577" s="221">
        <v>3.0104000000000002</v>
      </c>
      <c r="H1577" s="221">
        <v>3.2406999999999999</v>
      </c>
      <c r="I1577" s="221">
        <v>5.47</v>
      </c>
      <c r="J1577" s="221">
        <v>7.1604000000000001</v>
      </c>
      <c r="K1577" s="290">
        <v>68200000000</v>
      </c>
      <c r="L1577" s="221" t="s">
        <v>621</v>
      </c>
      <c r="M1577" s="221">
        <v>21.825299999999999</v>
      </c>
      <c r="N1577" s="221">
        <v>52.032499999999999</v>
      </c>
      <c r="O1577" s="221" t="s">
        <v>624</v>
      </c>
      <c r="P1577" s="221" t="s">
        <v>651</v>
      </c>
      <c r="Q1577" s="221" t="s">
        <v>630</v>
      </c>
      <c r="R1577" s="221" t="s">
        <v>1662</v>
      </c>
      <c r="S1577" s="221" t="s">
        <v>1666</v>
      </c>
      <c r="T1577" s="221">
        <v>0.36670000000000003</v>
      </c>
      <c r="U1577" s="221">
        <v>15882992</v>
      </c>
      <c r="V1577" s="290">
        <v>43300000000000</v>
      </c>
      <c r="W1577" s="221">
        <v>8380940</v>
      </c>
      <c r="X1577" s="221">
        <v>-0.51539999999999997</v>
      </c>
      <c r="Y1577" s="221" t="s">
        <v>632</v>
      </c>
      <c r="Z1577" s="221" t="s">
        <v>638</v>
      </c>
    </row>
    <row r="1578" spans="1:26" x14ac:dyDescent="0.25">
      <c r="A1578" s="221" t="s">
        <v>1875</v>
      </c>
      <c r="B1578" s="221" t="s">
        <v>729</v>
      </c>
      <c r="C1578" s="221">
        <v>1785.49</v>
      </c>
      <c r="D1578" s="221">
        <v>0.26079999999999998</v>
      </c>
      <c r="E1578" s="221" t="s">
        <v>620</v>
      </c>
      <c r="F1578" s="221">
        <v>-0.22819999999999999</v>
      </c>
      <c r="G1578" s="221">
        <v>3.4321000000000002</v>
      </c>
      <c r="H1578" s="221">
        <v>3.9746000000000001</v>
      </c>
      <c r="I1578" s="221">
        <v>6.1916000000000002</v>
      </c>
      <c r="J1578" s="221">
        <v>71.013400000000004</v>
      </c>
      <c r="K1578" s="290">
        <v>86500000000</v>
      </c>
      <c r="L1578" s="221" t="s">
        <v>621</v>
      </c>
      <c r="M1578" s="221">
        <v>0</v>
      </c>
      <c r="N1578" s="221">
        <v>0</v>
      </c>
      <c r="O1578" s="221" t="s">
        <v>624</v>
      </c>
      <c r="P1578" s="221" t="s">
        <v>638</v>
      </c>
      <c r="Q1578" s="221" t="s">
        <v>627</v>
      </c>
      <c r="R1578" s="221" t="s">
        <v>1665</v>
      </c>
      <c r="S1578" s="221" t="s">
        <v>1671</v>
      </c>
      <c r="T1578" s="221">
        <v>-0.22819999999999999</v>
      </c>
      <c r="U1578" s="221">
        <v>48334912</v>
      </c>
      <c r="V1578" s="290">
        <v>27300000000000</v>
      </c>
      <c r="W1578" s="221">
        <v>97010639</v>
      </c>
      <c r="X1578" s="221">
        <v>-0.19719999999999999</v>
      </c>
      <c r="Y1578" s="221" t="s">
        <v>626</v>
      </c>
      <c r="Z1578" s="221" t="s">
        <v>626</v>
      </c>
    </row>
    <row r="1579" spans="1:26" x14ac:dyDescent="0.25">
      <c r="A1579" s="221" t="s">
        <v>1624</v>
      </c>
      <c r="B1579" s="221" t="s">
        <v>729</v>
      </c>
      <c r="C1579" s="221">
        <v>872.26790000000005</v>
      </c>
      <c r="D1579" s="221">
        <v>-0.22559999999999999</v>
      </c>
      <c r="E1579" s="221" t="s">
        <v>620</v>
      </c>
      <c r="F1579" s="221">
        <v>0.65539999999999998</v>
      </c>
      <c r="G1579" s="221">
        <v>0.65920000000000001</v>
      </c>
      <c r="H1579" s="221">
        <v>-8.6419999999999995</v>
      </c>
      <c r="I1579" s="221">
        <v>-16.226299999999998</v>
      </c>
      <c r="J1579" s="221">
        <v>-21.043399999999998</v>
      </c>
      <c r="K1579" s="290">
        <v>9170000000</v>
      </c>
      <c r="L1579" s="221" t="s">
        <v>621</v>
      </c>
      <c r="M1579" s="221">
        <v>0</v>
      </c>
      <c r="N1579" s="221">
        <v>0</v>
      </c>
      <c r="O1579" s="221" t="s">
        <v>624</v>
      </c>
      <c r="P1579" s="221" t="s">
        <v>2012</v>
      </c>
      <c r="Q1579" s="221" t="s">
        <v>2012</v>
      </c>
      <c r="R1579" s="221" t="s">
        <v>1665</v>
      </c>
      <c r="S1579" s="221" t="s">
        <v>1671</v>
      </c>
      <c r="T1579" s="221">
        <v>0.65539999999999998</v>
      </c>
      <c r="U1579" s="221">
        <v>10587383</v>
      </c>
      <c r="V1579" s="290">
        <v>27300000000000</v>
      </c>
      <c r="W1579" s="221">
        <v>97010639</v>
      </c>
      <c r="X1579" s="221">
        <v>0.1358</v>
      </c>
      <c r="Y1579" s="221" t="s">
        <v>626</v>
      </c>
      <c r="Z1579" s="221" t="s">
        <v>626</v>
      </c>
    </row>
    <row r="1580" spans="1:26" x14ac:dyDescent="0.25">
      <c r="A1580" s="221" t="s">
        <v>1646</v>
      </c>
      <c r="B1580" s="221" t="s">
        <v>729</v>
      </c>
      <c r="C1580" s="221">
        <v>1275.884</v>
      </c>
      <c r="D1580" s="221">
        <v>0.1115</v>
      </c>
      <c r="E1580" s="221" t="s">
        <v>620</v>
      </c>
      <c r="F1580" s="221">
        <v>4.2739000000000003</v>
      </c>
      <c r="G1580" s="221">
        <v>9.1958000000000002</v>
      </c>
      <c r="H1580" s="221">
        <v>9.7319999999999993</v>
      </c>
      <c r="I1580" s="221">
        <v>10.705500000000001</v>
      </c>
      <c r="J1580" s="221">
        <v>12.9199</v>
      </c>
      <c r="K1580" s="290">
        <v>12200000000</v>
      </c>
      <c r="L1580" s="221" t="s">
        <v>621</v>
      </c>
      <c r="M1580" s="221">
        <v>0</v>
      </c>
      <c r="N1580" s="221">
        <v>0</v>
      </c>
      <c r="O1580" s="221" t="s">
        <v>618</v>
      </c>
      <c r="P1580" s="221" t="s">
        <v>638</v>
      </c>
      <c r="Q1580" s="221" t="s">
        <v>638</v>
      </c>
      <c r="R1580" s="221" t="s">
        <v>1665</v>
      </c>
      <c r="S1580" s="221" t="s">
        <v>1671</v>
      </c>
      <c r="T1580" s="221">
        <v>4.2739000000000003</v>
      </c>
      <c r="U1580" s="221">
        <v>10000000</v>
      </c>
      <c r="V1580" s="290">
        <v>27300000000000</v>
      </c>
      <c r="W1580" s="221">
        <v>97010639</v>
      </c>
      <c r="X1580" s="221">
        <v>1.8101</v>
      </c>
      <c r="Y1580" s="221" t="s">
        <v>626</v>
      </c>
      <c r="Z1580" s="221" t="s">
        <v>626</v>
      </c>
    </row>
    <row r="1581" spans="1:26" x14ac:dyDescent="0.25">
      <c r="A1581" s="221" t="s">
        <v>2135</v>
      </c>
      <c r="B1581" s="221" t="s">
        <v>729</v>
      </c>
      <c r="C1581" s="221">
        <v>1041.7460000000001</v>
      </c>
      <c r="D1581" s="221">
        <v>0</v>
      </c>
      <c r="E1581" s="221" t="s">
        <v>620</v>
      </c>
      <c r="F1581" s="221">
        <v>-0.06</v>
      </c>
      <c r="G1581" s="221">
        <v>0</v>
      </c>
      <c r="H1581" s="221">
        <v>0</v>
      </c>
      <c r="I1581" s="221">
        <v>0</v>
      </c>
      <c r="J1581" s="221">
        <v>1.81</v>
      </c>
      <c r="K1581" s="290">
        <v>263000000000</v>
      </c>
      <c r="L1581" s="221" t="s">
        <v>621</v>
      </c>
      <c r="M1581" s="221">
        <v>0</v>
      </c>
      <c r="N1581" s="221">
        <v>0</v>
      </c>
      <c r="O1581" s="221" t="s">
        <v>624</v>
      </c>
      <c r="P1581" s="221" t="s">
        <v>626</v>
      </c>
      <c r="Q1581" s="221" t="s">
        <v>626</v>
      </c>
      <c r="R1581" s="221" t="s">
        <v>1669</v>
      </c>
      <c r="S1581" s="221" t="s">
        <v>1675</v>
      </c>
      <c r="T1581" s="221">
        <v>0</v>
      </c>
      <c r="U1581" s="290">
        <v>252000000</v>
      </c>
      <c r="V1581" s="290">
        <v>27300000000000</v>
      </c>
      <c r="W1581" s="221">
        <v>97010639</v>
      </c>
      <c r="X1581" s="221">
        <v>0</v>
      </c>
      <c r="Y1581" s="221" t="s">
        <v>626</v>
      </c>
      <c r="Z1581" s="221" t="s">
        <v>626</v>
      </c>
    </row>
    <row r="1582" spans="1:26" x14ac:dyDescent="0.25">
      <c r="A1582" s="221" t="s">
        <v>2214</v>
      </c>
      <c r="B1582" s="221" t="s">
        <v>729</v>
      </c>
      <c r="C1582" s="221">
        <v>1017.898</v>
      </c>
      <c r="D1582" s="221">
        <v>0</v>
      </c>
      <c r="E1582" s="221" t="s">
        <v>620</v>
      </c>
      <c r="F1582" s="221">
        <v>1.46</v>
      </c>
      <c r="G1582" s="221">
        <v>0</v>
      </c>
      <c r="H1582" s="221">
        <v>0</v>
      </c>
      <c r="I1582" s="221">
        <v>0</v>
      </c>
      <c r="J1582" s="221">
        <v>0.12</v>
      </c>
      <c r="K1582" s="290">
        <v>322000000000</v>
      </c>
      <c r="L1582" s="221" t="s">
        <v>621</v>
      </c>
      <c r="M1582" s="221">
        <v>0</v>
      </c>
      <c r="N1582" s="221">
        <v>0</v>
      </c>
      <c r="O1582" s="221" t="s">
        <v>624</v>
      </c>
      <c r="P1582" s="221" t="s">
        <v>626</v>
      </c>
      <c r="Q1582" s="221" t="s">
        <v>626</v>
      </c>
      <c r="R1582" s="221" t="s">
        <v>1669</v>
      </c>
      <c r="S1582" s="221" t="s">
        <v>1671</v>
      </c>
      <c r="T1582" s="221">
        <v>0</v>
      </c>
      <c r="U1582" s="290">
        <v>320000000</v>
      </c>
      <c r="V1582" s="290">
        <v>27300000000000</v>
      </c>
      <c r="W1582" s="221">
        <v>97010639</v>
      </c>
      <c r="X1582" s="221">
        <v>0</v>
      </c>
      <c r="Y1582" s="221" t="s">
        <v>626</v>
      </c>
      <c r="Z1582" s="221" t="s">
        <v>626</v>
      </c>
    </row>
    <row r="1583" spans="1:26" x14ac:dyDescent="0.25">
      <c r="A1583" s="221" t="s">
        <v>2428</v>
      </c>
      <c r="B1583" s="221" t="s">
        <v>729</v>
      </c>
      <c r="C1583" s="221">
        <v>1006.454</v>
      </c>
      <c r="D1583" s="221">
        <v>0</v>
      </c>
      <c r="E1583" s="221" t="s">
        <v>620</v>
      </c>
      <c r="F1583" s="221">
        <v>-1.4</v>
      </c>
      <c r="G1583" s="221">
        <v>0</v>
      </c>
      <c r="H1583" s="221">
        <v>0</v>
      </c>
      <c r="I1583" s="221">
        <v>0</v>
      </c>
      <c r="J1583" s="221">
        <v>0</v>
      </c>
      <c r="K1583" s="290">
        <v>204000000000</v>
      </c>
      <c r="L1583" s="221" t="s">
        <v>621</v>
      </c>
      <c r="M1583" s="221">
        <v>0</v>
      </c>
      <c r="N1583" s="221">
        <v>0</v>
      </c>
      <c r="O1583" s="221" t="s">
        <v>624</v>
      </c>
      <c r="P1583" s="221" t="s">
        <v>626</v>
      </c>
      <c r="Q1583" s="221" t="s">
        <v>626</v>
      </c>
      <c r="R1583" s="221" t="s">
        <v>1669</v>
      </c>
      <c r="S1583" s="221" t="s">
        <v>1675</v>
      </c>
      <c r="T1583" s="221">
        <v>0</v>
      </c>
      <c r="U1583" s="290">
        <v>200000000</v>
      </c>
      <c r="V1583" s="290">
        <v>27300000000000</v>
      </c>
      <c r="W1583" s="221">
        <v>97010639</v>
      </c>
      <c r="X1583" s="221">
        <v>0</v>
      </c>
      <c r="Y1583" s="221" t="s">
        <v>626</v>
      </c>
      <c r="Z1583" s="221" t="s">
        <v>626</v>
      </c>
    </row>
    <row r="1584" spans="1:26" x14ac:dyDescent="0.25">
      <c r="A1584" s="221" t="s">
        <v>2370</v>
      </c>
      <c r="B1584" s="221" t="s">
        <v>729</v>
      </c>
      <c r="C1584" s="221">
        <v>1015.5119999999999</v>
      </c>
      <c r="D1584" s="221">
        <v>0</v>
      </c>
      <c r="E1584" s="221" t="s">
        <v>620</v>
      </c>
      <c r="F1584" s="221">
        <v>1.05</v>
      </c>
      <c r="G1584" s="221">
        <v>0</v>
      </c>
      <c r="H1584" s="221">
        <v>0</v>
      </c>
      <c r="I1584" s="221">
        <v>0</v>
      </c>
      <c r="J1584" s="221">
        <v>0</v>
      </c>
      <c r="K1584" s="290">
        <v>101000000000</v>
      </c>
      <c r="L1584" s="221" t="s">
        <v>621</v>
      </c>
      <c r="M1584" s="221">
        <v>0</v>
      </c>
      <c r="N1584" s="221">
        <v>0</v>
      </c>
      <c r="O1584" s="221" t="s">
        <v>624</v>
      </c>
      <c r="P1584" s="221" t="s">
        <v>626</v>
      </c>
      <c r="Q1584" s="221" t="s">
        <v>626</v>
      </c>
      <c r="R1584" s="221" t="s">
        <v>1669</v>
      </c>
      <c r="S1584" s="221" t="s">
        <v>1671</v>
      </c>
      <c r="T1584" s="221">
        <v>0</v>
      </c>
      <c r="U1584" s="290">
        <v>100000000</v>
      </c>
      <c r="V1584" s="290">
        <v>27300000000000</v>
      </c>
      <c r="W1584" s="221">
        <v>97010639</v>
      </c>
      <c r="X1584" s="221">
        <v>0</v>
      </c>
      <c r="Y1584" s="221" t="s">
        <v>626</v>
      </c>
      <c r="Z1584" s="221" t="s">
        <v>626</v>
      </c>
    </row>
    <row r="1585" spans="1:26" x14ac:dyDescent="0.25">
      <c r="A1585" s="221" t="s">
        <v>2489</v>
      </c>
      <c r="B1585" s="221" t="s">
        <v>729</v>
      </c>
      <c r="C1585" s="221">
        <v>1012.497</v>
      </c>
      <c r="D1585" s="221">
        <v>0</v>
      </c>
      <c r="E1585" s="221" t="s">
        <v>620</v>
      </c>
      <c r="F1585" s="221">
        <v>2.12</v>
      </c>
      <c r="G1585" s="221">
        <v>0</v>
      </c>
      <c r="H1585" s="221">
        <v>0</v>
      </c>
      <c r="I1585" s="221">
        <v>0</v>
      </c>
      <c r="J1585" s="221">
        <v>0</v>
      </c>
      <c r="K1585" s="290">
        <v>69400000000</v>
      </c>
      <c r="L1585" s="221" t="s">
        <v>621</v>
      </c>
      <c r="M1585" s="221">
        <v>0</v>
      </c>
      <c r="N1585" s="221">
        <v>0</v>
      </c>
      <c r="O1585" s="221" t="s">
        <v>624</v>
      </c>
      <c r="P1585" s="221" t="s">
        <v>626</v>
      </c>
      <c r="Q1585" s="221" t="s">
        <v>626</v>
      </c>
      <c r="R1585" s="221" t="s">
        <v>1669</v>
      </c>
      <c r="S1585" s="221" t="s">
        <v>1675</v>
      </c>
      <c r="T1585" s="221">
        <v>0</v>
      </c>
      <c r="U1585" s="221">
        <v>69982000</v>
      </c>
      <c r="V1585" s="290">
        <v>27300000000000</v>
      </c>
      <c r="W1585" s="221">
        <v>97010639</v>
      </c>
      <c r="X1585" s="221">
        <v>0</v>
      </c>
      <c r="Y1585" s="221" t="s">
        <v>626</v>
      </c>
      <c r="Z1585" s="221" t="s">
        <v>626</v>
      </c>
    </row>
    <row r="1586" spans="1:26" x14ac:dyDescent="0.25">
      <c r="A1586" s="221" t="s">
        <v>1601</v>
      </c>
      <c r="B1586" s="221" t="s">
        <v>729</v>
      </c>
      <c r="C1586" s="221">
        <v>993.72569999999996</v>
      </c>
      <c r="D1586" s="221">
        <v>0</v>
      </c>
      <c r="E1586" s="221" t="s">
        <v>620</v>
      </c>
      <c r="F1586" s="221">
        <v>-1.21</v>
      </c>
      <c r="G1586" s="221">
        <v>0</v>
      </c>
      <c r="H1586" s="221">
        <v>0</v>
      </c>
      <c r="I1586" s="221">
        <v>0</v>
      </c>
      <c r="J1586" s="221">
        <v>-1.67</v>
      </c>
      <c r="K1586" s="290">
        <v>102000000000</v>
      </c>
      <c r="L1586" s="221" t="s">
        <v>621</v>
      </c>
      <c r="M1586" s="221">
        <v>0</v>
      </c>
      <c r="N1586" s="221">
        <v>0</v>
      </c>
      <c r="O1586" s="221" t="s">
        <v>624</v>
      </c>
      <c r="P1586" s="221" t="s">
        <v>626</v>
      </c>
      <c r="Q1586" s="221" t="s">
        <v>626</v>
      </c>
      <c r="R1586" s="221" t="s">
        <v>1669</v>
      </c>
      <c r="S1586" s="221" t="s">
        <v>1671</v>
      </c>
      <c r="T1586" s="221">
        <v>0</v>
      </c>
      <c r="U1586" s="290">
        <v>101000000</v>
      </c>
      <c r="V1586" s="290">
        <v>27300000000000</v>
      </c>
      <c r="W1586" s="221">
        <v>97010639</v>
      </c>
      <c r="X1586" s="221">
        <v>0</v>
      </c>
      <c r="Y1586" s="221" t="s">
        <v>626</v>
      </c>
      <c r="Z1586" s="221" t="s">
        <v>626</v>
      </c>
    </row>
    <row r="1587" spans="1:26" x14ac:dyDescent="0.25">
      <c r="A1587" s="221" t="s">
        <v>1784</v>
      </c>
      <c r="B1587" s="221" t="s">
        <v>729</v>
      </c>
      <c r="C1587" s="221">
        <v>1045.2439999999999</v>
      </c>
      <c r="D1587" s="221">
        <v>0</v>
      </c>
      <c r="E1587" s="221" t="s">
        <v>620</v>
      </c>
      <c r="F1587" s="221">
        <v>1.45</v>
      </c>
      <c r="G1587" s="221">
        <v>0</v>
      </c>
      <c r="H1587" s="221">
        <v>0</v>
      </c>
      <c r="I1587" s="221">
        <v>0</v>
      </c>
      <c r="J1587" s="221">
        <v>2.4500000000000002</v>
      </c>
      <c r="K1587" s="290">
        <v>94500000000</v>
      </c>
      <c r="L1587" s="221" t="s">
        <v>621</v>
      </c>
      <c r="M1587" s="221">
        <v>0</v>
      </c>
      <c r="N1587" s="221">
        <v>0</v>
      </c>
      <c r="O1587" s="221" t="s">
        <v>624</v>
      </c>
      <c r="P1587" s="221" t="s">
        <v>626</v>
      </c>
      <c r="Q1587" s="221" t="s">
        <v>626</v>
      </c>
      <c r="R1587" s="221" t="s">
        <v>1669</v>
      </c>
      <c r="S1587" s="221" t="s">
        <v>1671</v>
      </c>
      <c r="T1587" s="221">
        <v>0</v>
      </c>
      <c r="U1587" s="221">
        <v>91700000</v>
      </c>
      <c r="V1587" s="290">
        <v>27300000000000</v>
      </c>
      <c r="W1587" s="221">
        <v>97010639</v>
      </c>
      <c r="X1587" s="221">
        <v>0</v>
      </c>
      <c r="Y1587" s="221" t="s">
        <v>626</v>
      </c>
      <c r="Z1587" s="221" t="s">
        <v>626</v>
      </c>
    </row>
    <row r="1588" spans="1:26" x14ac:dyDescent="0.25">
      <c r="A1588" s="221" t="s">
        <v>1927</v>
      </c>
      <c r="B1588" s="221" t="s">
        <v>729</v>
      </c>
      <c r="C1588" s="221">
        <v>993.76660000000004</v>
      </c>
      <c r="D1588" s="221">
        <v>0</v>
      </c>
      <c r="E1588" s="221" t="s">
        <v>620</v>
      </c>
      <c r="F1588" s="221">
        <v>-0.44</v>
      </c>
      <c r="G1588" s="221">
        <v>0</v>
      </c>
      <c r="H1588" s="221">
        <v>0</v>
      </c>
      <c r="I1588" s="221">
        <v>0</v>
      </c>
      <c r="J1588" s="221">
        <v>-2.0699999999999998</v>
      </c>
      <c r="K1588" s="290">
        <v>80200000000</v>
      </c>
      <c r="L1588" s="221" t="s">
        <v>621</v>
      </c>
      <c r="M1588" s="221">
        <v>0</v>
      </c>
      <c r="N1588" s="221">
        <v>0</v>
      </c>
      <c r="O1588" s="221" t="s">
        <v>624</v>
      </c>
      <c r="P1588" s="221" t="s">
        <v>626</v>
      </c>
      <c r="Q1588" s="221" t="s">
        <v>626</v>
      </c>
      <c r="R1588" s="221" t="s">
        <v>1669</v>
      </c>
      <c r="S1588" s="221" t="s">
        <v>1671</v>
      </c>
      <c r="T1588" s="221">
        <v>0</v>
      </c>
      <c r="U1588" s="221">
        <v>80362000</v>
      </c>
      <c r="V1588" s="290">
        <v>27300000000000</v>
      </c>
      <c r="W1588" s="221">
        <v>97010639</v>
      </c>
      <c r="X1588" s="221">
        <v>0</v>
      </c>
      <c r="Y1588" s="221" t="s">
        <v>626</v>
      </c>
      <c r="Z1588" s="221" t="s">
        <v>626</v>
      </c>
    </row>
    <row r="1589" spans="1:26" x14ac:dyDescent="0.25">
      <c r="A1589" s="221" t="s">
        <v>2175</v>
      </c>
      <c r="B1589" s="221" t="s">
        <v>729</v>
      </c>
      <c r="C1589" s="221">
        <v>1015.6609999999999</v>
      </c>
      <c r="D1589" s="221">
        <v>0</v>
      </c>
      <c r="E1589" s="221" t="s">
        <v>620</v>
      </c>
      <c r="F1589" s="221">
        <v>-3.13</v>
      </c>
      <c r="G1589" s="221">
        <v>0</v>
      </c>
      <c r="H1589" s="221">
        <v>0</v>
      </c>
      <c r="I1589" s="221">
        <v>0</v>
      </c>
      <c r="J1589" s="221">
        <v>-0.65</v>
      </c>
      <c r="K1589" s="290">
        <v>210000000000</v>
      </c>
      <c r="L1589" s="221" t="s">
        <v>621</v>
      </c>
      <c r="M1589" s="221">
        <v>0</v>
      </c>
      <c r="N1589" s="221">
        <v>0</v>
      </c>
      <c r="O1589" s="221" t="s">
        <v>624</v>
      </c>
      <c r="P1589" s="221" t="s">
        <v>626</v>
      </c>
      <c r="Q1589" s="221" t="s">
        <v>626</v>
      </c>
      <c r="R1589" s="221" t="s">
        <v>1669</v>
      </c>
      <c r="S1589" s="221" t="s">
        <v>1671</v>
      </c>
      <c r="T1589" s="221">
        <v>0</v>
      </c>
      <c r="U1589" s="290">
        <v>200000000</v>
      </c>
      <c r="V1589" s="290">
        <v>27300000000000</v>
      </c>
      <c r="W1589" s="221">
        <v>97010639</v>
      </c>
      <c r="X1589" s="221">
        <v>0</v>
      </c>
      <c r="Y1589" s="221" t="s">
        <v>626</v>
      </c>
      <c r="Z1589" s="221" t="s">
        <v>626</v>
      </c>
    </row>
    <row r="1590" spans="1:26" x14ac:dyDescent="0.25">
      <c r="A1590" s="221" t="s">
        <v>1576</v>
      </c>
      <c r="B1590" s="221" t="s">
        <v>729</v>
      </c>
      <c r="C1590" s="221">
        <v>746.38170000000002</v>
      </c>
      <c r="D1590" s="221">
        <v>-2.6591999999999998</v>
      </c>
      <c r="E1590" s="221" t="s">
        <v>620</v>
      </c>
      <c r="F1590" s="221">
        <v>2.5108000000000001</v>
      </c>
      <c r="G1590" s="221">
        <v>14.9031</v>
      </c>
      <c r="H1590" s="221">
        <v>-4.0503</v>
      </c>
      <c r="I1590" s="221">
        <v>-17.282</v>
      </c>
      <c r="J1590" s="221">
        <v>-16.911200000000001</v>
      </c>
      <c r="K1590" s="290">
        <v>80600000000</v>
      </c>
      <c r="L1590" s="221" t="s">
        <v>621</v>
      </c>
      <c r="M1590" s="221">
        <v>0</v>
      </c>
      <c r="N1590" s="221">
        <v>0</v>
      </c>
      <c r="O1590" s="221" t="s">
        <v>624</v>
      </c>
      <c r="P1590" s="221" t="s">
        <v>635</v>
      </c>
      <c r="Q1590" s="221" t="s">
        <v>630</v>
      </c>
      <c r="R1590" s="221" t="s">
        <v>1667</v>
      </c>
      <c r="S1590" s="221" t="s">
        <v>1671</v>
      </c>
      <c r="T1590" s="221">
        <v>2.5108000000000001</v>
      </c>
      <c r="U1590" s="290">
        <v>111000000</v>
      </c>
      <c r="V1590" s="290">
        <v>27300000000000</v>
      </c>
      <c r="W1590" s="221">
        <v>97010639</v>
      </c>
      <c r="X1590" s="221">
        <v>-1.4349000000000001</v>
      </c>
      <c r="Y1590" s="221" t="s">
        <v>626</v>
      </c>
      <c r="Z1590" s="221" t="s">
        <v>626</v>
      </c>
    </row>
    <row r="1591" spans="1:26" x14ac:dyDescent="0.25">
      <c r="A1591" s="221" t="s">
        <v>995</v>
      </c>
      <c r="B1591" s="221" t="s">
        <v>729</v>
      </c>
      <c r="C1591" s="221">
        <v>2351.2280000000001</v>
      </c>
      <c r="D1591" s="221">
        <v>0.13489999999999999</v>
      </c>
      <c r="E1591" s="221" t="s">
        <v>620</v>
      </c>
      <c r="F1591" s="221">
        <v>1.3571</v>
      </c>
      <c r="G1591" s="221">
        <v>5.8874000000000004</v>
      </c>
      <c r="H1591" s="221">
        <v>5.8140999999999998</v>
      </c>
      <c r="I1591" s="221">
        <v>8.2611000000000008</v>
      </c>
      <c r="J1591" s="221">
        <v>11.6671</v>
      </c>
      <c r="K1591" s="290">
        <v>640000000000</v>
      </c>
      <c r="L1591" s="221" t="s">
        <v>621</v>
      </c>
      <c r="M1591" s="221">
        <v>24.631699999999999</v>
      </c>
      <c r="N1591" s="221">
        <v>51.919499999999999</v>
      </c>
      <c r="O1591" s="221" t="s">
        <v>624</v>
      </c>
      <c r="P1591" s="221" t="s">
        <v>632</v>
      </c>
      <c r="Q1591" s="221" t="s">
        <v>632</v>
      </c>
      <c r="R1591" s="221" t="s">
        <v>1662</v>
      </c>
      <c r="S1591" s="221" t="s">
        <v>1671</v>
      </c>
      <c r="T1591" s="221">
        <v>1.3571</v>
      </c>
      <c r="U1591" s="290">
        <v>276000000</v>
      </c>
      <c r="V1591" s="290">
        <v>27300000000000</v>
      </c>
      <c r="W1591" s="221">
        <v>97010639</v>
      </c>
      <c r="X1591" s="221">
        <v>-0.1643</v>
      </c>
      <c r="Y1591" s="221" t="s">
        <v>651</v>
      </c>
      <c r="Z1591" s="221" t="s">
        <v>651</v>
      </c>
    </row>
    <row r="1592" spans="1:26" x14ac:dyDescent="0.25">
      <c r="A1592" s="221" t="s">
        <v>996</v>
      </c>
      <c r="B1592" s="221" t="s">
        <v>729</v>
      </c>
      <c r="C1592" s="221">
        <v>2872.683</v>
      </c>
      <c r="D1592" s="221">
        <v>5.3600000000000002E-2</v>
      </c>
      <c r="E1592" s="221" t="s">
        <v>620</v>
      </c>
      <c r="F1592" s="221">
        <v>-0.48089999999999999</v>
      </c>
      <c r="G1592" s="221">
        <v>2.7078000000000002</v>
      </c>
      <c r="H1592" s="221">
        <v>4.4466000000000001</v>
      </c>
      <c r="I1592" s="221">
        <v>5.6605999999999996</v>
      </c>
      <c r="J1592" s="221">
        <v>8.1972000000000005</v>
      </c>
      <c r="K1592" s="290">
        <v>965000000000</v>
      </c>
      <c r="L1592" s="221" t="s">
        <v>621</v>
      </c>
      <c r="M1592" s="221">
        <v>24.1143</v>
      </c>
      <c r="N1592" s="221">
        <v>42.509500000000003</v>
      </c>
      <c r="O1592" s="221" t="s">
        <v>624</v>
      </c>
      <c r="P1592" s="221" t="s">
        <v>626</v>
      </c>
      <c r="Q1592" s="221" t="s">
        <v>626</v>
      </c>
      <c r="R1592" s="221" t="s">
        <v>1662</v>
      </c>
      <c r="S1592" s="221" t="s">
        <v>1671</v>
      </c>
      <c r="T1592" s="221">
        <v>-0.48089999999999999</v>
      </c>
      <c r="U1592" s="290">
        <v>334000000</v>
      </c>
      <c r="V1592" s="290">
        <v>27300000000000</v>
      </c>
      <c r="W1592" s="221">
        <v>97010639</v>
      </c>
      <c r="X1592" s="221">
        <v>0.12429999999999999</v>
      </c>
      <c r="Y1592" s="221" t="s">
        <v>626</v>
      </c>
      <c r="Z1592" s="221" t="s">
        <v>626</v>
      </c>
    </row>
    <row r="1593" spans="1:26" x14ac:dyDescent="0.25">
      <c r="A1593" s="221" t="s">
        <v>997</v>
      </c>
      <c r="B1593" s="221" t="s">
        <v>729</v>
      </c>
      <c r="C1593" s="221">
        <v>1498.8620000000001</v>
      </c>
      <c r="D1593" s="221">
        <v>-2.3157000000000001</v>
      </c>
      <c r="E1593" s="221" t="s">
        <v>620</v>
      </c>
      <c r="F1593" s="221">
        <v>1.9661999999999999</v>
      </c>
      <c r="G1593" s="221">
        <v>12.950900000000001</v>
      </c>
      <c r="H1593" s="221">
        <v>3.4729000000000001</v>
      </c>
      <c r="I1593" s="221">
        <v>-10.8758</v>
      </c>
      <c r="J1593" s="221">
        <v>-10.9727</v>
      </c>
      <c r="K1593" s="290">
        <v>46200000000</v>
      </c>
      <c r="L1593" s="221" t="s">
        <v>621</v>
      </c>
      <c r="M1593" s="221">
        <v>-19.224299999999999</v>
      </c>
      <c r="N1593" s="221">
        <v>3.9277000000000002</v>
      </c>
      <c r="O1593" s="221" t="s">
        <v>624</v>
      </c>
      <c r="P1593" s="221" t="s">
        <v>632</v>
      </c>
      <c r="Q1593" s="221" t="s">
        <v>632</v>
      </c>
      <c r="R1593" s="221" t="s">
        <v>1667</v>
      </c>
      <c r="S1593" s="221" t="s">
        <v>1671</v>
      </c>
      <c r="T1593" s="221">
        <v>1.9661999999999999</v>
      </c>
      <c r="U1593" s="221">
        <v>31412723</v>
      </c>
      <c r="V1593" s="290">
        <v>27300000000000</v>
      </c>
      <c r="W1593" s="221">
        <v>97010639</v>
      </c>
      <c r="X1593" s="221">
        <v>-0.72299999999999998</v>
      </c>
      <c r="Y1593" s="221" t="s">
        <v>630</v>
      </c>
      <c r="Z1593" s="221" t="s">
        <v>630</v>
      </c>
    </row>
    <row r="1594" spans="1:26" x14ac:dyDescent="0.25">
      <c r="A1594" s="221" t="s">
        <v>1928</v>
      </c>
      <c r="B1594" s="221" t="s">
        <v>729</v>
      </c>
      <c r="C1594" s="221">
        <v>1109</v>
      </c>
      <c r="D1594" s="221">
        <v>0.3775</v>
      </c>
      <c r="E1594" s="221" t="s">
        <v>620</v>
      </c>
      <c r="F1594" s="221">
        <v>0.33660000000000001</v>
      </c>
      <c r="G1594" s="221">
        <v>1.3097000000000001</v>
      </c>
      <c r="H1594" s="221">
        <v>0.99860000000000004</v>
      </c>
      <c r="I1594" s="221">
        <v>2.9203000000000001</v>
      </c>
      <c r="J1594" s="221">
        <v>6.4291</v>
      </c>
      <c r="K1594" s="290">
        <v>11100000000</v>
      </c>
      <c r="L1594" s="221" t="s">
        <v>621</v>
      </c>
      <c r="M1594" s="221">
        <v>0</v>
      </c>
      <c r="N1594" s="221">
        <v>0</v>
      </c>
      <c r="O1594" s="221" t="s">
        <v>618</v>
      </c>
      <c r="P1594" s="221" t="s">
        <v>637</v>
      </c>
      <c r="Q1594" s="221" t="s">
        <v>637</v>
      </c>
      <c r="R1594" s="221" t="s">
        <v>1667</v>
      </c>
      <c r="S1594" s="221" t="s">
        <v>1671</v>
      </c>
      <c r="T1594" s="221">
        <v>0.33660000000000001</v>
      </c>
      <c r="U1594" s="221">
        <v>10000000</v>
      </c>
      <c r="V1594" s="290">
        <v>27300000000000</v>
      </c>
      <c r="W1594" s="221">
        <v>97010639</v>
      </c>
      <c r="X1594" s="221">
        <v>0.4254</v>
      </c>
      <c r="Y1594" s="221" t="s">
        <v>626</v>
      </c>
      <c r="Z1594" s="221" t="s">
        <v>626</v>
      </c>
    </row>
    <row r="1595" spans="1:26" x14ac:dyDescent="0.25">
      <c r="A1595" s="221" t="s">
        <v>1845</v>
      </c>
      <c r="B1595" s="221" t="s">
        <v>729</v>
      </c>
      <c r="C1595" s="221">
        <v>93.747159999999994</v>
      </c>
      <c r="D1595" s="221">
        <v>-3.0173000000000001</v>
      </c>
      <c r="E1595" s="221" t="s">
        <v>620</v>
      </c>
      <c r="F1595" s="221">
        <v>3.0137999999999998</v>
      </c>
      <c r="G1595" s="221">
        <v>14.049099999999999</v>
      </c>
      <c r="H1595" s="221">
        <v>-5.2424999999999997</v>
      </c>
      <c r="I1595" s="221">
        <v>-17.094999999999999</v>
      </c>
      <c r="J1595" s="221">
        <v>-15.978400000000001</v>
      </c>
      <c r="K1595" s="290">
        <v>177000000000</v>
      </c>
      <c r="L1595" s="221" t="s">
        <v>621</v>
      </c>
      <c r="M1595" s="221">
        <v>0</v>
      </c>
      <c r="N1595" s="221">
        <v>0</v>
      </c>
      <c r="O1595" s="221" t="s">
        <v>624</v>
      </c>
      <c r="P1595" s="221" t="s">
        <v>626</v>
      </c>
      <c r="Q1595" s="221" t="s">
        <v>626</v>
      </c>
      <c r="R1595" s="221" t="s">
        <v>1670</v>
      </c>
      <c r="S1595" s="221" t="s">
        <v>1672</v>
      </c>
      <c r="T1595" s="221">
        <v>3.0137999999999998</v>
      </c>
      <c r="U1595" s="290">
        <v>1940000000</v>
      </c>
      <c r="V1595" s="290">
        <v>27300000000000</v>
      </c>
      <c r="W1595" s="221">
        <v>97010639</v>
      </c>
      <c r="X1595" s="221">
        <v>-1.5911999999999999</v>
      </c>
      <c r="Y1595" s="221" t="s">
        <v>626</v>
      </c>
      <c r="Z1595" s="221" t="s">
        <v>626</v>
      </c>
    </row>
    <row r="1596" spans="1:26" x14ac:dyDescent="0.25">
      <c r="A1596" s="221" t="s">
        <v>2215</v>
      </c>
      <c r="B1596" s="221" t="s">
        <v>729</v>
      </c>
      <c r="C1596" s="221">
        <v>78.202200000000005</v>
      </c>
      <c r="D1596" s="221">
        <v>-1.7987</v>
      </c>
      <c r="E1596" s="221" t="s">
        <v>620</v>
      </c>
      <c r="F1596" s="221">
        <v>0.40529999999999999</v>
      </c>
      <c r="G1596" s="221">
        <v>6.6795999999999998</v>
      </c>
      <c r="H1596" s="221">
        <v>-0.76200000000000001</v>
      </c>
      <c r="I1596" s="221">
        <v>-20.098099999999999</v>
      </c>
      <c r="J1596" s="221">
        <v>0</v>
      </c>
      <c r="K1596" s="290">
        <v>9440000000</v>
      </c>
      <c r="L1596" s="221" t="s">
        <v>621</v>
      </c>
      <c r="M1596" s="221">
        <v>0</v>
      </c>
      <c r="N1596" s="221">
        <v>0</v>
      </c>
      <c r="O1596" s="221" t="s">
        <v>624</v>
      </c>
      <c r="P1596" s="221" t="s">
        <v>626</v>
      </c>
      <c r="Q1596" s="221" t="s">
        <v>626</v>
      </c>
      <c r="R1596" s="221" t="s">
        <v>1670</v>
      </c>
      <c r="S1596" s="221" t="s">
        <v>1671</v>
      </c>
      <c r="T1596" s="221">
        <v>0.40529999999999999</v>
      </c>
      <c r="U1596" s="290">
        <v>121000000</v>
      </c>
      <c r="V1596" s="290">
        <v>27300000000000</v>
      </c>
      <c r="W1596" s="221">
        <v>97010639</v>
      </c>
      <c r="X1596" s="221">
        <v>-1.0883</v>
      </c>
      <c r="Y1596" s="221" t="s">
        <v>626</v>
      </c>
      <c r="Z1596" s="221" t="s">
        <v>626</v>
      </c>
    </row>
    <row r="1597" spans="1:26" x14ac:dyDescent="0.25">
      <c r="A1597" s="221" t="s">
        <v>1537</v>
      </c>
      <c r="B1597" s="221" t="s">
        <v>729</v>
      </c>
      <c r="C1597" s="221">
        <v>1012.28</v>
      </c>
      <c r="D1597" s="221">
        <v>0</v>
      </c>
      <c r="E1597" s="221" t="s">
        <v>620</v>
      </c>
      <c r="F1597" s="221">
        <v>0.61</v>
      </c>
      <c r="G1597" s="221">
        <v>0</v>
      </c>
      <c r="H1597" s="221">
        <v>0</v>
      </c>
      <c r="I1597" s="221">
        <v>0</v>
      </c>
      <c r="J1597" s="221">
        <v>0.03</v>
      </c>
      <c r="K1597" s="290">
        <v>107000000000</v>
      </c>
      <c r="L1597" s="221" t="s">
        <v>621</v>
      </c>
      <c r="M1597" s="221">
        <v>0</v>
      </c>
      <c r="N1597" s="221">
        <v>0</v>
      </c>
      <c r="O1597" s="221" t="s">
        <v>624</v>
      </c>
      <c r="P1597" s="221" t="s">
        <v>626</v>
      </c>
      <c r="Q1597" s="221" t="s">
        <v>626</v>
      </c>
      <c r="R1597" s="221" t="s">
        <v>1669</v>
      </c>
      <c r="S1597" s="221" t="s">
        <v>1671</v>
      </c>
      <c r="T1597" s="221">
        <v>0</v>
      </c>
      <c r="U1597" s="290">
        <v>106000000</v>
      </c>
      <c r="V1597" s="290">
        <v>27300000000000</v>
      </c>
      <c r="W1597" s="221">
        <v>97010639</v>
      </c>
      <c r="X1597" s="221">
        <v>0</v>
      </c>
      <c r="Y1597" s="221" t="s">
        <v>626</v>
      </c>
      <c r="Z1597" s="221" t="s">
        <v>626</v>
      </c>
    </row>
    <row r="1598" spans="1:26" x14ac:dyDescent="0.25">
      <c r="A1598" s="221" t="s">
        <v>2265</v>
      </c>
      <c r="B1598" s="221" t="s">
        <v>729</v>
      </c>
      <c r="C1598" s="221">
        <v>1017.008</v>
      </c>
      <c r="D1598" s="221">
        <v>0</v>
      </c>
      <c r="E1598" s="221" t="s">
        <v>620</v>
      </c>
      <c r="F1598" s="221">
        <v>1.37</v>
      </c>
      <c r="G1598" s="221">
        <v>0</v>
      </c>
      <c r="H1598" s="221">
        <v>0</v>
      </c>
      <c r="I1598" s="221">
        <v>0</v>
      </c>
      <c r="J1598" s="221">
        <v>0</v>
      </c>
      <c r="K1598" s="290">
        <v>261000000000</v>
      </c>
      <c r="L1598" s="221" t="s">
        <v>621</v>
      </c>
      <c r="M1598" s="221">
        <v>0</v>
      </c>
      <c r="N1598" s="221">
        <v>0</v>
      </c>
      <c r="O1598" s="221" t="s">
        <v>624</v>
      </c>
      <c r="P1598" s="221" t="s">
        <v>626</v>
      </c>
      <c r="Q1598" s="221" t="s">
        <v>626</v>
      </c>
      <c r="R1598" s="221" t="s">
        <v>1669</v>
      </c>
      <c r="S1598" s="221" t="s">
        <v>1671</v>
      </c>
      <c r="T1598" s="221">
        <v>0</v>
      </c>
      <c r="U1598" s="290">
        <v>260000000</v>
      </c>
      <c r="V1598" s="290">
        <v>27300000000000</v>
      </c>
      <c r="W1598" s="221">
        <v>97010639</v>
      </c>
      <c r="X1598" s="221">
        <v>0</v>
      </c>
      <c r="Y1598" s="221" t="s">
        <v>626</v>
      </c>
      <c r="Z1598" s="221" t="s">
        <v>626</v>
      </c>
    </row>
    <row r="1599" spans="1:26" x14ac:dyDescent="0.25">
      <c r="A1599" s="221" t="s">
        <v>2266</v>
      </c>
      <c r="B1599" s="221" t="s">
        <v>729</v>
      </c>
      <c r="C1599" s="221">
        <v>1010.816</v>
      </c>
      <c r="D1599" s="221">
        <v>0</v>
      </c>
      <c r="E1599" s="221" t="s">
        <v>620</v>
      </c>
      <c r="F1599" s="221">
        <v>-1.23</v>
      </c>
      <c r="G1599" s="221">
        <v>0</v>
      </c>
      <c r="H1599" s="221">
        <v>0</v>
      </c>
      <c r="I1599" s="221">
        <v>0</v>
      </c>
      <c r="J1599" s="221">
        <v>0</v>
      </c>
      <c r="K1599" s="290">
        <v>122000000000</v>
      </c>
      <c r="L1599" s="221" t="s">
        <v>621</v>
      </c>
      <c r="M1599" s="221">
        <v>0</v>
      </c>
      <c r="N1599" s="221">
        <v>0</v>
      </c>
      <c r="O1599" s="221" t="s">
        <v>624</v>
      </c>
      <c r="P1599" s="221" t="s">
        <v>626</v>
      </c>
      <c r="Q1599" s="221" t="s">
        <v>626</v>
      </c>
      <c r="R1599" s="221" t="s">
        <v>1669</v>
      </c>
      <c r="S1599" s="221" t="s">
        <v>1671</v>
      </c>
      <c r="T1599" s="221">
        <v>0</v>
      </c>
      <c r="U1599" s="290">
        <v>120000000</v>
      </c>
      <c r="V1599" s="290">
        <v>27300000000000</v>
      </c>
      <c r="W1599" s="221">
        <v>97010639</v>
      </c>
      <c r="X1599" s="221">
        <v>0</v>
      </c>
      <c r="Y1599" s="221" t="s">
        <v>626</v>
      </c>
      <c r="Z1599" s="221" t="s">
        <v>626</v>
      </c>
    </row>
    <row r="1600" spans="1:26" x14ac:dyDescent="0.25">
      <c r="A1600" s="221" t="s">
        <v>1216</v>
      </c>
      <c r="B1600" s="221" t="s">
        <v>729</v>
      </c>
      <c r="C1600" s="221">
        <v>945.94920000000002</v>
      </c>
      <c r="D1600" s="221">
        <v>-2.9279999999999999</v>
      </c>
      <c r="E1600" s="221" t="s">
        <v>620</v>
      </c>
      <c r="F1600" s="221">
        <v>2.7768000000000002</v>
      </c>
      <c r="G1600" s="221">
        <v>14.3058</v>
      </c>
      <c r="H1600" s="221">
        <v>-5.1730999999999998</v>
      </c>
      <c r="I1600" s="221">
        <v>-17.068899999999999</v>
      </c>
      <c r="J1600" s="221">
        <v>-15.756500000000001</v>
      </c>
      <c r="K1600" s="290">
        <v>250000000000</v>
      </c>
      <c r="L1600" s="221" t="s">
        <v>621</v>
      </c>
      <c r="M1600" s="221">
        <v>-11.475199999999999</v>
      </c>
      <c r="N1600" s="221">
        <v>0</v>
      </c>
      <c r="O1600" s="221" t="s">
        <v>624</v>
      </c>
      <c r="P1600" s="221" t="s">
        <v>626</v>
      </c>
      <c r="Q1600" s="221" t="s">
        <v>626</v>
      </c>
      <c r="R1600" s="221" t="s">
        <v>1679</v>
      </c>
      <c r="S1600" s="221" t="s">
        <v>1671</v>
      </c>
      <c r="T1600" s="221">
        <v>2.7768000000000002</v>
      </c>
      <c r="U1600" s="290">
        <v>272000000</v>
      </c>
      <c r="V1600" s="290">
        <v>27300000000000</v>
      </c>
      <c r="W1600" s="221">
        <v>97010639</v>
      </c>
      <c r="X1600" s="221">
        <v>-1.5825</v>
      </c>
      <c r="Y1600" s="221" t="s">
        <v>626</v>
      </c>
      <c r="Z1600" s="221" t="s">
        <v>626</v>
      </c>
    </row>
    <row r="1601" spans="1:26" x14ac:dyDescent="0.25">
      <c r="A1601" s="221" t="s">
        <v>998</v>
      </c>
      <c r="B1601" s="221" t="s">
        <v>729</v>
      </c>
      <c r="C1601" s="221">
        <v>2698.0659999999998</v>
      </c>
      <c r="D1601" s="221">
        <v>7.7700000000000005E-2</v>
      </c>
      <c r="E1601" s="221" t="s">
        <v>620</v>
      </c>
      <c r="F1601" s="221">
        <v>0.19570000000000001</v>
      </c>
      <c r="G1601" s="221">
        <v>-8.1402999999999999</v>
      </c>
      <c r="H1601" s="221">
        <v>-10.0015</v>
      </c>
      <c r="I1601" s="221">
        <v>0.62409999999999999</v>
      </c>
      <c r="J1601" s="221">
        <v>-1.661</v>
      </c>
      <c r="K1601" s="290">
        <v>448000000000</v>
      </c>
      <c r="L1601" s="221" t="s">
        <v>621</v>
      </c>
      <c r="M1601" s="221">
        <v>21.8506</v>
      </c>
      <c r="N1601" s="221">
        <v>58.9313</v>
      </c>
      <c r="O1601" s="221" t="s">
        <v>624</v>
      </c>
      <c r="P1601" s="221" t="s">
        <v>634</v>
      </c>
      <c r="Q1601" s="221" t="s">
        <v>634</v>
      </c>
      <c r="R1601" s="221" t="s">
        <v>1662</v>
      </c>
      <c r="S1601" s="221" t="s">
        <v>1671</v>
      </c>
      <c r="T1601" s="221">
        <v>0.19570000000000001</v>
      </c>
      <c r="U1601" s="290">
        <v>166000000</v>
      </c>
      <c r="V1601" s="290">
        <v>27300000000000</v>
      </c>
      <c r="W1601" s="221">
        <v>97010639</v>
      </c>
      <c r="X1601" s="221">
        <v>-0.63080000000000003</v>
      </c>
      <c r="Y1601" s="221" t="s">
        <v>630</v>
      </c>
      <c r="Z1601" s="221" t="s">
        <v>632</v>
      </c>
    </row>
    <row r="1602" spans="1:26" x14ac:dyDescent="0.25">
      <c r="A1602" s="221" t="s">
        <v>1739</v>
      </c>
      <c r="B1602" s="221" t="s">
        <v>729</v>
      </c>
      <c r="C1602" s="221">
        <v>924.91010000000006</v>
      </c>
      <c r="D1602" s="221">
        <v>-3.0335999999999999</v>
      </c>
      <c r="E1602" s="221" t="s">
        <v>620</v>
      </c>
      <c r="F1602" s="221">
        <v>2.2488000000000001</v>
      </c>
      <c r="G1602" s="221">
        <v>15.412000000000001</v>
      </c>
      <c r="H1602" s="221">
        <v>-5.8650000000000002</v>
      </c>
      <c r="I1602" s="221">
        <v>-16.352499999999999</v>
      </c>
      <c r="J1602" s="221">
        <v>-16.348500000000001</v>
      </c>
      <c r="K1602" s="290">
        <v>45300000000</v>
      </c>
      <c r="L1602" s="221" t="s">
        <v>621</v>
      </c>
      <c r="M1602" s="221">
        <v>0</v>
      </c>
      <c r="N1602" s="221">
        <v>0</v>
      </c>
      <c r="O1602" s="221" t="s">
        <v>624</v>
      </c>
      <c r="P1602" s="221" t="s">
        <v>626</v>
      </c>
      <c r="Q1602" s="221" t="s">
        <v>626</v>
      </c>
      <c r="R1602" s="221" t="s">
        <v>1679</v>
      </c>
      <c r="S1602" s="221" t="s">
        <v>1671</v>
      </c>
      <c r="T1602" s="221">
        <v>2.2488000000000001</v>
      </c>
      <c r="U1602" s="221">
        <v>50048289</v>
      </c>
      <c r="V1602" s="290">
        <v>27300000000000</v>
      </c>
      <c r="W1602" s="221">
        <v>97010639</v>
      </c>
      <c r="X1602" s="221">
        <v>-1.41</v>
      </c>
      <c r="Y1602" s="221" t="s">
        <v>626</v>
      </c>
      <c r="Z1602" s="221" t="s">
        <v>626</v>
      </c>
    </row>
    <row r="1603" spans="1:26" x14ac:dyDescent="0.25">
      <c r="A1603" s="221" t="s">
        <v>2461</v>
      </c>
      <c r="B1603" s="221" t="s">
        <v>729</v>
      </c>
      <c r="C1603" s="221">
        <v>1012.5069999999999</v>
      </c>
      <c r="D1603" s="221">
        <v>1.77E-2</v>
      </c>
      <c r="E1603" s="221" t="s">
        <v>620</v>
      </c>
      <c r="F1603" s="221">
        <v>0.22539999999999999</v>
      </c>
      <c r="G1603" s="221">
        <v>0.68059999999999998</v>
      </c>
      <c r="H1603" s="221">
        <v>0</v>
      </c>
      <c r="I1603" s="221">
        <v>0</v>
      </c>
      <c r="J1603" s="221">
        <v>0</v>
      </c>
      <c r="K1603" s="290">
        <v>10100000000</v>
      </c>
      <c r="L1603" s="221" t="s">
        <v>621</v>
      </c>
      <c r="M1603" s="221">
        <v>0</v>
      </c>
      <c r="N1603" s="221">
        <v>0</v>
      </c>
      <c r="O1603" s="221" t="s">
        <v>624</v>
      </c>
      <c r="P1603" s="221" t="s">
        <v>626</v>
      </c>
      <c r="Q1603" s="221" t="s">
        <v>626</v>
      </c>
      <c r="R1603" s="221" t="s">
        <v>1667</v>
      </c>
      <c r="S1603" s="221" t="s">
        <v>1675</v>
      </c>
      <c r="T1603" s="221">
        <v>0.22539999999999999</v>
      </c>
      <c r="U1603" s="221">
        <v>10000000</v>
      </c>
      <c r="V1603" s="290">
        <v>27300000000000</v>
      </c>
      <c r="W1603" s="221">
        <v>97010639</v>
      </c>
      <c r="X1603" s="221">
        <v>4.1300000000000003E-2</v>
      </c>
      <c r="Y1603" s="221" t="s">
        <v>626</v>
      </c>
      <c r="Z1603" s="221" t="s">
        <v>626</v>
      </c>
    </row>
    <row r="1604" spans="1:26" x14ac:dyDescent="0.25">
      <c r="A1604" s="221" t="s">
        <v>999</v>
      </c>
      <c r="B1604" s="221" t="s">
        <v>729</v>
      </c>
      <c r="C1604" s="221">
        <v>1003.578</v>
      </c>
      <c r="D1604" s="221">
        <v>-3.3999999999999998E-3</v>
      </c>
      <c r="E1604" s="221" t="s">
        <v>620</v>
      </c>
      <c r="F1604" s="221">
        <v>-0.1163</v>
      </c>
      <c r="G1604" s="221">
        <v>118.5579</v>
      </c>
      <c r="H1604" s="221">
        <v>5.819</v>
      </c>
      <c r="I1604" s="221">
        <v>-11.9893</v>
      </c>
      <c r="J1604" s="221">
        <v>-12.112299999999999</v>
      </c>
      <c r="K1604" s="221">
        <v>48812421</v>
      </c>
      <c r="L1604" s="221" t="s">
        <v>621</v>
      </c>
      <c r="M1604" s="221">
        <v>-12.1488</v>
      </c>
      <c r="N1604" s="221">
        <v>-8.5371000000000006</v>
      </c>
      <c r="O1604" s="221" t="s">
        <v>624</v>
      </c>
      <c r="P1604" s="221" t="s">
        <v>2012</v>
      </c>
      <c r="Q1604" s="221" t="s">
        <v>2012</v>
      </c>
      <c r="R1604" s="221" t="s">
        <v>1668</v>
      </c>
      <c r="S1604" s="221" t="s">
        <v>1671</v>
      </c>
      <c r="T1604" s="221">
        <v>-0.1163</v>
      </c>
      <c r="U1604" s="221">
        <v>48581.83</v>
      </c>
      <c r="V1604" s="290">
        <v>27300000000000</v>
      </c>
      <c r="W1604" s="221">
        <v>97010639</v>
      </c>
      <c r="X1604" s="221">
        <v>-8.0000000000000002E-3</v>
      </c>
      <c r="Y1604" s="221" t="s">
        <v>2012</v>
      </c>
      <c r="Z1604" s="221" t="s">
        <v>2012</v>
      </c>
    </row>
    <row r="1605" spans="1:26" x14ac:dyDescent="0.25">
      <c r="A1605" s="221" t="s">
        <v>2371</v>
      </c>
      <c r="B1605" s="221" t="s">
        <v>729</v>
      </c>
      <c r="C1605" s="221">
        <v>1028.1880000000001</v>
      </c>
      <c r="D1605" s="221">
        <v>2.58E-2</v>
      </c>
      <c r="E1605" s="221" t="s">
        <v>620</v>
      </c>
      <c r="F1605" s="221">
        <v>0.28079999999999999</v>
      </c>
      <c r="G1605" s="221">
        <v>0.83020000000000005</v>
      </c>
      <c r="H1605" s="221">
        <v>1.6357999999999999</v>
      </c>
      <c r="I1605" s="221">
        <v>2.4249000000000001</v>
      </c>
      <c r="J1605" s="221">
        <v>0</v>
      </c>
      <c r="K1605" s="290">
        <v>10300000000</v>
      </c>
      <c r="L1605" s="221" t="s">
        <v>621</v>
      </c>
      <c r="M1605" s="221">
        <v>0</v>
      </c>
      <c r="N1605" s="221">
        <v>0</v>
      </c>
      <c r="O1605" s="221" t="s">
        <v>624</v>
      </c>
      <c r="P1605" s="221" t="s">
        <v>622</v>
      </c>
      <c r="Q1605" s="221" t="s">
        <v>626</v>
      </c>
      <c r="R1605" s="221" t="s">
        <v>1668</v>
      </c>
      <c r="S1605" s="221" t="s">
        <v>1673</v>
      </c>
      <c r="T1605" s="221">
        <v>0.28079999999999999</v>
      </c>
      <c r="U1605" s="221">
        <v>10000000</v>
      </c>
      <c r="V1605" s="290">
        <v>27300000000000</v>
      </c>
      <c r="W1605" s="221">
        <v>97010639</v>
      </c>
      <c r="X1605" s="221">
        <v>0.06</v>
      </c>
      <c r="Y1605" s="221" t="s">
        <v>626</v>
      </c>
      <c r="Z1605" s="221" t="s">
        <v>626</v>
      </c>
    </row>
    <row r="1606" spans="1:26" x14ac:dyDescent="0.25">
      <c r="A1606" s="221" t="s">
        <v>1217</v>
      </c>
      <c r="B1606" s="221" t="s">
        <v>729</v>
      </c>
      <c r="C1606" s="221">
        <v>1142.4469999999999</v>
      </c>
      <c r="D1606" s="221">
        <v>4.6199999999999998E-2</v>
      </c>
      <c r="E1606" s="221" t="s">
        <v>620</v>
      </c>
      <c r="F1606" s="221">
        <v>-0.12809999999999999</v>
      </c>
      <c r="G1606" s="221">
        <v>5.3587999999999996</v>
      </c>
      <c r="H1606" s="221">
        <v>5.8266</v>
      </c>
      <c r="I1606" s="221">
        <v>6.6284000000000001</v>
      </c>
      <c r="J1606" s="221">
        <v>11.8477</v>
      </c>
      <c r="K1606" s="290">
        <v>730000000000</v>
      </c>
      <c r="L1606" s="221" t="s">
        <v>621</v>
      </c>
      <c r="M1606" s="221">
        <v>5.5557999999999996</v>
      </c>
      <c r="N1606" s="221">
        <v>0</v>
      </c>
      <c r="O1606" s="221" t="s">
        <v>624</v>
      </c>
      <c r="P1606" s="221" t="s">
        <v>632</v>
      </c>
      <c r="Q1606" s="221" t="s">
        <v>630</v>
      </c>
      <c r="R1606" s="221" t="s">
        <v>1662</v>
      </c>
      <c r="S1606" s="221" t="s">
        <v>1671</v>
      </c>
      <c r="T1606" s="221">
        <v>-0.12809999999999999</v>
      </c>
      <c r="U1606" s="290">
        <v>638000000</v>
      </c>
      <c r="V1606" s="290">
        <v>27300000000000</v>
      </c>
      <c r="W1606" s="221">
        <v>97010639</v>
      </c>
      <c r="X1606" s="221">
        <v>-1.0243</v>
      </c>
      <c r="Y1606" s="221" t="s">
        <v>625</v>
      </c>
      <c r="Z1606" s="221" t="s">
        <v>626</v>
      </c>
    </row>
    <row r="1607" spans="1:26" x14ac:dyDescent="0.25">
      <c r="A1607" s="221" t="s">
        <v>1382</v>
      </c>
      <c r="B1607" s="221" t="s">
        <v>729</v>
      </c>
      <c r="C1607" s="221">
        <v>1368.952</v>
      </c>
      <c r="D1607" s="221">
        <v>4.1200000000000001E-2</v>
      </c>
      <c r="E1607" s="221" t="s">
        <v>620</v>
      </c>
      <c r="F1607" s="221">
        <v>0.63639999999999997</v>
      </c>
      <c r="G1607" s="221">
        <v>4.3936000000000002</v>
      </c>
      <c r="H1607" s="221">
        <v>4.5427</v>
      </c>
      <c r="I1607" s="221">
        <v>7.5323000000000002</v>
      </c>
      <c r="J1607" s="221">
        <v>11.5053</v>
      </c>
      <c r="K1607" s="290">
        <v>193000000000</v>
      </c>
      <c r="L1607" s="221" t="s">
        <v>621</v>
      </c>
      <c r="M1607" s="221">
        <v>24.8827</v>
      </c>
      <c r="N1607" s="221">
        <v>0</v>
      </c>
      <c r="O1607" s="221" t="s">
        <v>624</v>
      </c>
      <c r="P1607" s="221" t="s">
        <v>638</v>
      </c>
      <c r="Q1607" s="221" t="s">
        <v>637</v>
      </c>
      <c r="R1607" s="221" t="s">
        <v>1662</v>
      </c>
      <c r="S1607" s="221" t="s">
        <v>1673</v>
      </c>
      <c r="T1607" s="221">
        <v>0.63639999999999997</v>
      </c>
      <c r="U1607" s="290">
        <v>142000000</v>
      </c>
      <c r="V1607" s="290">
        <v>27300000000000</v>
      </c>
      <c r="W1607" s="221">
        <v>97010639</v>
      </c>
      <c r="X1607" s="221">
        <v>-0.39040000000000002</v>
      </c>
      <c r="Y1607" s="221" t="s">
        <v>632</v>
      </c>
      <c r="Z1607" s="221" t="s">
        <v>626</v>
      </c>
    </row>
    <row r="1608" spans="1:26" x14ac:dyDescent="0.25">
      <c r="A1608" s="221" t="s">
        <v>1280</v>
      </c>
      <c r="B1608" s="221" t="s">
        <v>729</v>
      </c>
      <c r="C1608" s="221">
        <v>1395.2629999999999</v>
      </c>
      <c r="D1608" s="221">
        <v>0.1075</v>
      </c>
      <c r="E1608" s="221" t="s">
        <v>620</v>
      </c>
      <c r="F1608" s="221">
        <v>0.90129999999999999</v>
      </c>
      <c r="G1608" s="221">
        <v>2.7974000000000001</v>
      </c>
      <c r="H1608" s="221">
        <v>3.7747999999999999</v>
      </c>
      <c r="I1608" s="221">
        <v>5.7182000000000004</v>
      </c>
      <c r="J1608" s="221">
        <v>9.3765000000000001</v>
      </c>
      <c r="K1608" s="290">
        <v>241000000000</v>
      </c>
      <c r="L1608" s="221" t="s">
        <v>621</v>
      </c>
      <c r="M1608" s="221">
        <v>29.5684</v>
      </c>
      <c r="N1608" s="221">
        <v>0</v>
      </c>
      <c r="O1608" s="221" t="s">
        <v>624</v>
      </c>
      <c r="P1608" s="221" t="s">
        <v>632</v>
      </c>
      <c r="Q1608" s="221" t="s">
        <v>627</v>
      </c>
      <c r="R1608" s="221" t="s">
        <v>1662</v>
      </c>
      <c r="S1608" s="221" t="s">
        <v>1692</v>
      </c>
      <c r="T1608" s="221">
        <v>0.90129999999999999</v>
      </c>
      <c r="U1608" s="290">
        <v>174000000</v>
      </c>
      <c r="V1608" s="290">
        <v>27300000000000</v>
      </c>
      <c r="W1608" s="221">
        <v>97010639</v>
      </c>
      <c r="X1608" s="221">
        <v>-4.5699999999999998E-2</v>
      </c>
      <c r="Y1608" s="221" t="s">
        <v>638</v>
      </c>
      <c r="Z1608" s="221" t="s">
        <v>626</v>
      </c>
    </row>
    <row r="1609" spans="1:26" x14ac:dyDescent="0.25">
      <c r="A1609" s="221" t="s">
        <v>1416</v>
      </c>
      <c r="B1609" s="221" t="s">
        <v>729</v>
      </c>
      <c r="C1609" s="221">
        <v>1342.6849999999999</v>
      </c>
      <c r="D1609" s="221">
        <v>5.3499999999999999E-2</v>
      </c>
      <c r="E1609" s="221" t="s">
        <v>620</v>
      </c>
      <c r="F1609" s="221">
        <v>0.35820000000000002</v>
      </c>
      <c r="G1609" s="221">
        <v>2.4100999999999999</v>
      </c>
      <c r="H1609" s="221">
        <v>4.6847000000000003</v>
      </c>
      <c r="I1609" s="221">
        <v>6.2343000000000002</v>
      </c>
      <c r="J1609" s="221">
        <v>9.8106000000000009</v>
      </c>
      <c r="K1609" s="290">
        <v>168000000000</v>
      </c>
      <c r="L1609" s="221" t="s">
        <v>621</v>
      </c>
      <c r="M1609" s="221">
        <v>33.6312</v>
      </c>
      <c r="N1609" s="221">
        <v>0</v>
      </c>
      <c r="O1609" s="221" t="s">
        <v>624</v>
      </c>
      <c r="P1609" s="221" t="s">
        <v>626</v>
      </c>
      <c r="Q1609" s="221" t="s">
        <v>626</v>
      </c>
      <c r="R1609" s="221" t="s">
        <v>1662</v>
      </c>
      <c r="S1609" s="221" t="s">
        <v>1671</v>
      </c>
      <c r="T1609" s="221">
        <v>0.35820000000000002</v>
      </c>
      <c r="U1609" s="290">
        <v>126000000</v>
      </c>
      <c r="V1609" s="290">
        <v>27300000000000</v>
      </c>
      <c r="W1609" s="221">
        <v>97010639</v>
      </c>
      <c r="X1609" s="221">
        <v>0.124</v>
      </c>
      <c r="Y1609" s="221" t="s">
        <v>626</v>
      </c>
      <c r="Z1609" s="221" t="s">
        <v>626</v>
      </c>
    </row>
    <row r="1610" spans="1:26" x14ac:dyDescent="0.25">
      <c r="A1610" s="221" t="s">
        <v>1218</v>
      </c>
      <c r="B1610" s="221" t="s">
        <v>729</v>
      </c>
      <c r="C1610" s="221">
        <v>1337.0129999999999</v>
      </c>
      <c r="D1610" s="221">
        <v>5.3199999999999997E-2</v>
      </c>
      <c r="E1610" s="221" t="s">
        <v>620</v>
      </c>
      <c r="F1610" s="221">
        <v>5.1494999999999997</v>
      </c>
      <c r="G1610" s="221">
        <v>7.4943</v>
      </c>
      <c r="H1610" s="221">
        <v>6.2119</v>
      </c>
      <c r="I1610" s="221">
        <v>8.1128</v>
      </c>
      <c r="J1610" s="221">
        <v>11.033899999999999</v>
      </c>
      <c r="K1610" s="290">
        <v>47200000000</v>
      </c>
      <c r="L1610" s="221" t="s">
        <v>621</v>
      </c>
      <c r="M1610" s="221">
        <v>24.7303</v>
      </c>
      <c r="N1610" s="221">
        <v>0</v>
      </c>
      <c r="O1610" s="221" t="s">
        <v>624</v>
      </c>
      <c r="P1610" s="221" t="s">
        <v>630</v>
      </c>
      <c r="Q1610" s="221" t="s">
        <v>630</v>
      </c>
      <c r="R1610" s="221" t="s">
        <v>1662</v>
      </c>
      <c r="S1610" s="221" t="s">
        <v>1671</v>
      </c>
      <c r="T1610" s="221">
        <v>5.1494999999999997</v>
      </c>
      <c r="U1610" s="221">
        <v>37094315</v>
      </c>
      <c r="V1610" s="290">
        <v>27300000000000</v>
      </c>
      <c r="W1610" s="221">
        <v>97010639</v>
      </c>
      <c r="X1610" s="221">
        <v>0.13009999999999999</v>
      </c>
      <c r="Y1610" s="221" t="s">
        <v>627</v>
      </c>
      <c r="Z1610" s="221" t="s">
        <v>626</v>
      </c>
    </row>
    <row r="1611" spans="1:26" x14ac:dyDescent="0.25">
      <c r="A1611" s="221" t="s">
        <v>1000</v>
      </c>
      <c r="B1611" s="221" t="s">
        <v>729</v>
      </c>
      <c r="C1611" s="221">
        <v>964.66639999999995</v>
      </c>
      <c r="D1611" s="221">
        <v>-2.5316000000000001</v>
      </c>
      <c r="E1611" s="221" t="s">
        <v>620</v>
      </c>
      <c r="F1611" s="221">
        <v>2.2589999999999999</v>
      </c>
      <c r="G1611" s="221">
        <v>12.9758</v>
      </c>
      <c r="H1611" s="221">
        <v>-4.3422999999999998</v>
      </c>
      <c r="I1611" s="221">
        <v>-17.883500000000002</v>
      </c>
      <c r="J1611" s="221">
        <v>-18.405200000000001</v>
      </c>
      <c r="K1611" s="290">
        <v>49200000000</v>
      </c>
      <c r="L1611" s="221" t="s">
        <v>621</v>
      </c>
      <c r="M1611" s="221">
        <v>-21.8658</v>
      </c>
      <c r="N1611" s="221">
        <v>-4.3266999999999998</v>
      </c>
      <c r="O1611" s="221" t="s">
        <v>624</v>
      </c>
      <c r="P1611" s="221" t="s">
        <v>630</v>
      </c>
      <c r="Q1611" s="221" t="s">
        <v>627</v>
      </c>
      <c r="R1611" s="221" t="s">
        <v>1667</v>
      </c>
      <c r="S1611" s="221" t="s">
        <v>1671</v>
      </c>
      <c r="T1611" s="221">
        <v>2.2589999999999999</v>
      </c>
      <c r="U1611" s="221">
        <v>52150867</v>
      </c>
      <c r="V1611" s="290">
        <v>27300000000000</v>
      </c>
      <c r="W1611" s="221">
        <v>97010639</v>
      </c>
      <c r="X1611" s="221">
        <v>-1.3764000000000001</v>
      </c>
      <c r="Y1611" s="221" t="s">
        <v>635</v>
      </c>
      <c r="Z1611" s="221" t="s">
        <v>626</v>
      </c>
    </row>
    <row r="1612" spans="1:26" x14ac:dyDescent="0.25">
      <c r="A1612" s="221" t="s">
        <v>1712</v>
      </c>
      <c r="B1612" s="221" t="s">
        <v>729</v>
      </c>
      <c r="C1612" s="221">
        <v>827.47730000000001</v>
      </c>
      <c r="D1612" s="221">
        <v>-2.6131000000000002</v>
      </c>
      <c r="E1612" s="221" t="s">
        <v>620</v>
      </c>
      <c r="F1612" s="221">
        <v>2.5724</v>
      </c>
      <c r="G1612" s="221">
        <v>14.252599999999999</v>
      </c>
      <c r="H1612" s="221">
        <v>-3.6284999999999998</v>
      </c>
      <c r="I1612" s="221">
        <v>-16.718299999999999</v>
      </c>
      <c r="J1612" s="221">
        <v>-15.9953</v>
      </c>
      <c r="K1612" s="290">
        <v>238000000000</v>
      </c>
      <c r="L1612" s="221" t="s">
        <v>621</v>
      </c>
      <c r="M1612" s="221">
        <v>0</v>
      </c>
      <c r="N1612" s="221">
        <v>0</v>
      </c>
      <c r="O1612" s="221" t="s">
        <v>624</v>
      </c>
      <c r="P1612" s="221" t="s">
        <v>635</v>
      </c>
      <c r="Q1612" s="221" t="s">
        <v>627</v>
      </c>
      <c r="R1612" s="221" t="s">
        <v>1667</v>
      </c>
      <c r="S1612" s="221" t="s">
        <v>1671</v>
      </c>
      <c r="T1612" s="221">
        <v>2.5724</v>
      </c>
      <c r="U1612" s="290">
        <v>295000000</v>
      </c>
      <c r="V1612" s="290">
        <v>27300000000000</v>
      </c>
      <c r="W1612" s="221">
        <v>97010639</v>
      </c>
      <c r="X1612" s="221">
        <v>-1.3906000000000001</v>
      </c>
      <c r="Y1612" s="221" t="s">
        <v>626</v>
      </c>
      <c r="Z1612" s="221" t="s">
        <v>626</v>
      </c>
    </row>
    <row r="1613" spans="1:26" x14ac:dyDescent="0.25">
      <c r="A1613" s="221" t="s">
        <v>1184</v>
      </c>
      <c r="B1613" s="221" t="s">
        <v>729</v>
      </c>
      <c r="C1613" s="221">
        <v>842.41570000000002</v>
      </c>
      <c r="D1613" s="221">
        <v>-2.5442</v>
      </c>
      <c r="E1613" s="221" t="s">
        <v>620</v>
      </c>
      <c r="F1613" s="221">
        <v>1.8677999999999999</v>
      </c>
      <c r="G1613" s="221">
        <v>14.148199999999999</v>
      </c>
      <c r="H1613" s="221">
        <v>-4.3102</v>
      </c>
      <c r="I1613" s="221">
        <v>-17.3735</v>
      </c>
      <c r="J1613" s="221">
        <v>-17.190000000000001</v>
      </c>
      <c r="K1613" s="290">
        <v>55900000000</v>
      </c>
      <c r="L1613" s="221" t="s">
        <v>621</v>
      </c>
      <c r="M1613" s="221">
        <v>-20.637899999999998</v>
      </c>
      <c r="N1613" s="221">
        <v>0</v>
      </c>
      <c r="O1613" s="221" t="s">
        <v>624</v>
      </c>
      <c r="P1613" s="221" t="s">
        <v>635</v>
      </c>
      <c r="Q1613" s="221" t="s">
        <v>630</v>
      </c>
      <c r="R1613" s="221" t="s">
        <v>1667</v>
      </c>
      <c r="S1613" s="221" t="s">
        <v>1671</v>
      </c>
      <c r="T1613" s="221">
        <v>1.8677999999999999</v>
      </c>
      <c r="U1613" s="221">
        <v>67631792</v>
      </c>
      <c r="V1613" s="290">
        <v>27300000000000</v>
      </c>
      <c r="W1613" s="221">
        <v>97010639</v>
      </c>
      <c r="X1613" s="221">
        <v>-1.5408999999999999</v>
      </c>
      <c r="Y1613" s="221" t="s">
        <v>630</v>
      </c>
      <c r="Z1613" s="221" t="s">
        <v>626</v>
      </c>
    </row>
    <row r="1614" spans="1:26" x14ac:dyDescent="0.25">
      <c r="A1614" s="221" t="s">
        <v>1281</v>
      </c>
      <c r="B1614" s="221" t="s">
        <v>729</v>
      </c>
      <c r="C1614" s="221">
        <v>1046.616</v>
      </c>
      <c r="D1614" s="221">
        <v>1.2008000000000001</v>
      </c>
      <c r="E1614" s="221" t="s">
        <v>620</v>
      </c>
      <c r="F1614" s="221">
        <v>3.3473999999999999</v>
      </c>
      <c r="G1614" s="221">
        <v>2.9588999999999999</v>
      </c>
      <c r="H1614" s="221">
        <v>7.5579999999999998</v>
      </c>
      <c r="I1614" s="221">
        <v>-6.0172999999999996</v>
      </c>
      <c r="J1614" s="221">
        <v>-2.976</v>
      </c>
      <c r="K1614" s="290">
        <v>91000000000</v>
      </c>
      <c r="L1614" s="221" t="s">
        <v>621</v>
      </c>
      <c r="M1614" s="221">
        <v>-4.7145000000000001</v>
      </c>
      <c r="N1614" s="221">
        <v>0</v>
      </c>
      <c r="O1614" s="221" t="s">
        <v>624</v>
      </c>
      <c r="P1614" s="221" t="s">
        <v>638</v>
      </c>
      <c r="Q1614" s="221" t="s">
        <v>637</v>
      </c>
      <c r="R1614" s="221" t="s">
        <v>1667</v>
      </c>
      <c r="S1614" s="221" t="s">
        <v>1671</v>
      </c>
      <c r="T1614" s="221">
        <v>3.3473999999999999</v>
      </c>
      <c r="U1614" s="221">
        <v>89855301</v>
      </c>
      <c r="V1614" s="290">
        <v>27300000000000</v>
      </c>
      <c r="W1614" s="221">
        <v>97010639</v>
      </c>
      <c r="X1614" s="221">
        <v>0.38719999999999999</v>
      </c>
      <c r="Y1614" s="221" t="s">
        <v>638</v>
      </c>
      <c r="Z1614" s="221" t="s">
        <v>626</v>
      </c>
    </row>
    <row r="1615" spans="1:26" x14ac:dyDescent="0.25">
      <c r="A1615" s="221" t="s">
        <v>1433</v>
      </c>
      <c r="B1615" s="221" t="s">
        <v>729</v>
      </c>
      <c r="C1615" s="221">
        <v>821.32209999999998</v>
      </c>
      <c r="D1615" s="221">
        <v>-1.5585</v>
      </c>
      <c r="E1615" s="221" t="s">
        <v>620</v>
      </c>
      <c r="F1615" s="221">
        <v>1.3869</v>
      </c>
      <c r="G1615" s="221">
        <v>13.2943</v>
      </c>
      <c r="H1615" s="221">
        <v>-1.1442000000000001</v>
      </c>
      <c r="I1615" s="221">
        <v>-16.933900000000001</v>
      </c>
      <c r="J1615" s="221">
        <v>-12.3863</v>
      </c>
      <c r="K1615" s="290">
        <v>8590000000</v>
      </c>
      <c r="L1615" s="221" t="s">
        <v>621</v>
      </c>
      <c r="M1615" s="221">
        <v>-17.3169</v>
      </c>
      <c r="N1615" s="221">
        <v>0</v>
      </c>
      <c r="O1615" s="221" t="s">
        <v>618</v>
      </c>
      <c r="P1615" s="221" t="s">
        <v>2012</v>
      </c>
      <c r="Q1615" s="221" t="s">
        <v>2012</v>
      </c>
      <c r="R1615" s="221" t="s">
        <v>1667</v>
      </c>
      <c r="S1615" s="221" t="s">
        <v>1671</v>
      </c>
      <c r="T1615" s="221">
        <v>1.3869</v>
      </c>
      <c r="U1615" s="221">
        <v>10606260</v>
      </c>
      <c r="V1615" s="290">
        <v>27300000000000</v>
      </c>
      <c r="W1615" s="221">
        <v>97010639</v>
      </c>
      <c r="X1615" s="221">
        <v>-1.7100000000000001E-2</v>
      </c>
      <c r="Y1615" s="221" t="s">
        <v>626</v>
      </c>
      <c r="Z1615" s="221" t="s">
        <v>626</v>
      </c>
    </row>
    <row r="1616" spans="1:26" x14ac:dyDescent="0.25">
      <c r="A1616" s="221" t="s">
        <v>1081</v>
      </c>
      <c r="B1616" s="221" t="s">
        <v>729</v>
      </c>
      <c r="C1616" s="221">
        <v>415.66609999999997</v>
      </c>
      <c r="D1616" s="221">
        <v>-0.4667</v>
      </c>
      <c r="E1616" s="221" t="s">
        <v>620</v>
      </c>
      <c r="F1616" s="221">
        <v>-0.29289999999999999</v>
      </c>
      <c r="G1616" s="221">
        <v>3.3388</v>
      </c>
      <c r="H1616" s="221">
        <v>-2.9748999999999999</v>
      </c>
      <c r="I1616" s="221">
        <v>-12.985300000000001</v>
      </c>
      <c r="J1616" s="221">
        <v>-29.924299999999999</v>
      </c>
      <c r="K1616" s="290">
        <v>33600000000</v>
      </c>
      <c r="L1616" s="221" t="s">
        <v>621</v>
      </c>
      <c r="M1616" s="221">
        <v>-67.779600000000002</v>
      </c>
      <c r="N1616" s="221">
        <v>0</v>
      </c>
      <c r="O1616" s="221" t="s">
        <v>624</v>
      </c>
      <c r="P1616" s="221" t="s">
        <v>651</v>
      </c>
      <c r="Q1616" s="221" t="s">
        <v>635</v>
      </c>
      <c r="R1616" s="221" t="s">
        <v>1667</v>
      </c>
      <c r="S1616" s="221" t="s">
        <v>1671</v>
      </c>
      <c r="T1616" s="221">
        <v>-0.29289999999999999</v>
      </c>
      <c r="U1616" s="221">
        <v>80511897</v>
      </c>
      <c r="V1616" s="290">
        <v>27300000000000</v>
      </c>
      <c r="W1616" s="221">
        <v>97010639</v>
      </c>
      <c r="X1616" s="221">
        <v>-0.502</v>
      </c>
      <c r="Y1616" s="221" t="s">
        <v>664</v>
      </c>
      <c r="Z1616" s="221" t="s">
        <v>626</v>
      </c>
    </row>
    <row r="1617" spans="1:26" x14ac:dyDescent="0.25">
      <c r="A1617" s="221" t="s">
        <v>1001</v>
      </c>
      <c r="B1617" s="221" t="s">
        <v>729</v>
      </c>
      <c r="C1617" s="221">
        <v>1237.672</v>
      </c>
      <c r="D1617" s="221">
        <v>-1.9970000000000001</v>
      </c>
      <c r="E1617" s="221" t="s">
        <v>620</v>
      </c>
      <c r="F1617" s="221">
        <v>1.3493999999999999</v>
      </c>
      <c r="G1617" s="221">
        <v>6.8560999999999996</v>
      </c>
      <c r="H1617" s="221">
        <v>-16.2987</v>
      </c>
      <c r="I1617" s="221">
        <v>-31.505500000000001</v>
      </c>
      <c r="J1617" s="221">
        <v>-36.135399999999997</v>
      </c>
      <c r="K1617" s="290">
        <v>1240000000000</v>
      </c>
      <c r="L1617" s="221" t="s">
        <v>621</v>
      </c>
      <c r="M1617" s="221">
        <v>-14.1768</v>
      </c>
      <c r="N1617" s="221">
        <v>5.3682999999999996</v>
      </c>
      <c r="O1617" s="221" t="s">
        <v>624</v>
      </c>
      <c r="P1617" s="221" t="s">
        <v>625</v>
      </c>
      <c r="Q1617" s="221" t="s">
        <v>625</v>
      </c>
      <c r="R1617" s="221" t="s">
        <v>1667</v>
      </c>
      <c r="S1617" s="221" t="s">
        <v>1671</v>
      </c>
      <c r="T1617" s="221">
        <v>1.3493999999999999</v>
      </c>
      <c r="U1617" s="290">
        <v>1010000000</v>
      </c>
      <c r="V1617" s="290">
        <v>27300000000000</v>
      </c>
      <c r="W1617" s="221">
        <v>97010639</v>
      </c>
      <c r="X1617" s="221">
        <v>-1.1536</v>
      </c>
      <c r="Y1617" s="221" t="s">
        <v>651</v>
      </c>
      <c r="Z1617" s="221" t="s">
        <v>627</v>
      </c>
    </row>
    <row r="1618" spans="1:26" x14ac:dyDescent="0.25">
      <c r="A1618" s="221" t="s">
        <v>1002</v>
      </c>
      <c r="B1618" s="221" t="s">
        <v>729</v>
      </c>
      <c r="C1618" s="221">
        <v>6665.5739999999996</v>
      </c>
      <c r="D1618" s="221">
        <v>-1.4096</v>
      </c>
      <c r="E1618" s="221" t="s">
        <v>620</v>
      </c>
      <c r="F1618" s="221">
        <v>1.9418</v>
      </c>
      <c r="G1618" s="221">
        <v>9.51</v>
      </c>
      <c r="H1618" s="221">
        <v>3.9982000000000002</v>
      </c>
      <c r="I1618" s="221">
        <v>-4.9043999999999999</v>
      </c>
      <c r="J1618" s="221">
        <v>-5.0217999999999998</v>
      </c>
      <c r="K1618" s="290">
        <v>191000000000</v>
      </c>
      <c r="L1618" s="221" t="s">
        <v>621</v>
      </c>
      <c r="M1618" s="221">
        <v>9.5335999999999999</v>
      </c>
      <c r="N1618" s="221">
        <v>36.279499999999999</v>
      </c>
      <c r="O1618" s="221" t="s">
        <v>624</v>
      </c>
      <c r="P1618" s="221" t="s">
        <v>630</v>
      </c>
      <c r="Q1618" s="221" t="s">
        <v>630</v>
      </c>
      <c r="R1618" s="221" t="s">
        <v>1665</v>
      </c>
      <c r="S1618" s="221" t="s">
        <v>1671</v>
      </c>
      <c r="T1618" s="221">
        <v>1.9418</v>
      </c>
      <c r="U1618" s="221">
        <v>29286055</v>
      </c>
      <c r="V1618" s="290">
        <v>27300000000000</v>
      </c>
      <c r="W1618" s="221">
        <v>97010639</v>
      </c>
      <c r="X1618" s="221">
        <v>-0.25119999999999998</v>
      </c>
      <c r="Y1618" s="221" t="s">
        <v>627</v>
      </c>
      <c r="Z1618" s="221" t="s">
        <v>627</v>
      </c>
    </row>
    <row r="1619" spans="1:26" x14ac:dyDescent="0.25">
      <c r="A1619" s="221" t="s">
        <v>1003</v>
      </c>
      <c r="B1619" s="221" t="s">
        <v>729</v>
      </c>
      <c r="C1619" s="221">
        <v>1376.144</v>
      </c>
      <c r="D1619" s="221">
        <v>-1.462</v>
      </c>
      <c r="E1619" s="221" t="s">
        <v>620</v>
      </c>
      <c r="F1619" s="221">
        <v>2.3727999999999998</v>
      </c>
      <c r="G1619" s="221">
        <v>10.9551</v>
      </c>
      <c r="H1619" s="221">
        <v>0.1103</v>
      </c>
      <c r="I1619" s="221">
        <v>-10.6105</v>
      </c>
      <c r="J1619" s="221">
        <v>-9.6358999999999995</v>
      </c>
      <c r="K1619" s="290">
        <v>52400000000</v>
      </c>
      <c r="L1619" s="221" t="s">
        <v>621</v>
      </c>
      <c r="M1619" s="221">
        <v>2.7942</v>
      </c>
      <c r="N1619" s="221">
        <v>32.590699999999998</v>
      </c>
      <c r="O1619" s="221" t="s">
        <v>624</v>
      </c>
      <c r="P1619" s="221" t="s">
        <v>635</v>
      </c>
      <c r="Q1619" s="221" t="s">
        <v>635</v>
      </c>
      <c r="R1619" s="221" t="s">
        <v>1665</v>
      </c>
      <c r="S1619" s="221" t="s">
        <v>1671</v>
      </c>
      <c r="T1619" s="221">
        <v>2.3727999999999998</v>
      </c>
      <c r="U1619" s="221">
        <v>38977186</v>
      </c>
      <c r="V1619" s="290">
        <v>27300000000000</v>
      </c>
      <c r="W1619" s="221">
        <v>97010639</v>
      </c>
      <c r="X1619" s="221">
        <v>-0.31909999999999999</v>
      </c>
      <c r="Y1619" s="221" t="s">
        <v>630</v>
      </c>
      <c r="Z1619" s="221" t="s">
        <v>630</v>
      </c>
    </row>
    <row r="1620" spans="1:26" x14ac:dyDescent="0.25">
      <c r="A1620" s="221" t="s">
        <v>1004</v>
      </c>
      <c r="B1620" s="221" t="s">
        <v>729</v>
      </c>
      <c r="C1620" s="221">
        <v>1171.758</v>
      </c>
      <c r="D1620" s="221">
        <v>-1.5573999999999999</v>
      </c>
      <c r="E1620" s="221" t="s">
        <v>620</v>
      </c>
      <c r="F1620" s="221">
        <v>1.7734000000000001</v>
      </c>
      <c r="G1620" s="221">
        <v>9.2691999999999997</v>
      </c>
      <c r="H1620" s="221">
        <v>2.5547</v>
      </c>
      <c r="I1620" s="221">
        <v>-7.4406999999999996</v>
      </c>
      <c r="J1620" s="221">
        <v>-6.8037000000000001</v>
      </c>
      <c r="K1620" s="290">
        <v>14800000000</v>
      </c>
      <c r="L1620" s="221" t="s">
        <v>621</v>
      </c>
      <c r="M1620" s="221">
        <v>0.70109999999999995</v>
      </c>
      <c r="N1620" s="221">
        <v>27.541799999999999</v>
      </c>
      <c r="O1620" s="221" t="s">
        <v>618</v>
      </c>
      <c r="P1620" s="221" t="s">
        <v>630</v>
      </c>
      <c r="Q1620" s="221" t="s">
        <v>630</v>
      </c>
      <c r="R1620" s="221" t="s">
        <v>1665</v>
      </c>
      <c r="S1620" s="221" t="s">
        <v>1692</v>
      </c>
      <c r="T1620" s="221">
        <v>1.7734000000000001</v>
      </c>
      <c r="U1620" s="221">
        <v>12882519</v>
      </c>
      <c r="V1620" s="290">
        <v>27300000000000</v>
      </c>
      <c r="W1620" s="221">
        <v>97010639</v>
      </c>
      <c r="X1620" s="221">
        <v>-0.43230000000000002</v>
      </c>
      <c r="Y1620" s="221" t="s">
        <v>625</v>
      </c>
      <c r="Z1620" s="221" t="s">
        <v>625</v>
      </c>
    </row>
    <row r="1621" spans="1:26" x14ac:dyDescent="0.25">
      <c r="A1621" s="221" t="s">
        <v>1434</v>
      </c>
      <c r="B1621" s="221" t="s">
        <v>729</v>
      </c>
      <c r="C1621" s="221">
        <v>1003.399</v>
      </c>
      <c r="D1621" s="221">
        <v>-1.1229</v>
      </c>
      <c r="E1621" s="221" t="s">
        <v>620</v>
      </c>
      <c r="F1621" s="221">
        <v>1.3918999999999999</v>
      </c>
      <c r="G1621" s="221">
        <v>6.9802</v>
      </c>
      <c r="H1621" s="221">
        <v>2.5236000000000001</v>
      </c>
      <c r="I1621" s="221">
        <v>-6.5058999999999996</v>
      </c>
      <c r="J1621" s="221">
        <v>-3.5562</v>
      </c>
      <c r="K1621" s="290">
        <v>9970000000</v>
      </c>
      <c r="L1621" s="221" t="s">
        <v>621</v>
      </c>
      <c r="M1621" s="221">
        <v>0.43</v>
      </c>
      <c r="N1621" s="221">
        <v>0</v>
      </c>
      <c r="O1621" s="221" t="s">
        <v>618</v>
      </c>
      <c r="P1621" s="221" t="s">
        <v>2012</v>
      </c>
      <c r="Q1621" s="221" t="s">
        <v>2012</v>
      </c>
      <c r="R1621" s="221" t="s">
        <v>1665</v>
      </c>
      <c r="S1621" s="221" t="s">
        <v>1671</v>
      </c>
      <c r="T1621" s="221">
        <v>1.3918999999999999</v>
      </c>
      <c r="U1621" s="221">
        <v>10077705</v>
      </c>
      <c r="V1621" s="290">
        <v>27300000000000</v>
      </c>
      <c r="W1621" s="221">
        <v>97010639</v>
      </c>
      <c r="X1621" s="221">
        <v>-0.22420000000000001</v>
      </c>
      <c r="Y1621" s="221" t="s">
        <v>626</v>
      </c>
      <c r="Z1621" s="221" t="s">
        <v>626</v>
      </c>
    </row>
    <row r="1622" spans="1:26" x14ac:dyDescent="0.25">
      <c r="A1622" s="221" t="s">
        <v>1417</v>
      </c>
      <c r="B1622" s="221" t="s">
        <v>729</v>
      </c>
      <c r="C1622" s="221">
        <v>1055.731</v>
      </c>
      <c r="D1622" s="221">
        <v>0.22650000000000001</v>
      </c>
      <c r="E1622" s="221" t="s">
        <v>620</v>
      </c>
      <c r="F1622" s="221">
        <v>-0.34889999999999999</v>
      </c>
      <c r="G1622" s="221">
        <v>3.15</v>
      </c>
      <c r="H1622" s="221">
        <v>5.0101000000000004</v>
      </c>
      <c r="I1622" s="221">
        <v>6.2196999999999996</v>
      </c>
      <c r="J1622" s="221">
        <v>8.7388999999999992</v>
      </c>
      <c r="K1622" s="290">
        <v>29900000000</v>
      </c>
      <c r="L1622" s="221" t="s">
        <v>621</v>
      </c>
      <c r="M1622" s="221">
        <v>15.190099999999999</v>
      </c>
      <c r="N1622" s="221">
        <v>0</v>
      </c>
      <c r="O1622" s="221" t="s">
        <v>618</v>
      </c>
      <c r="P1622" s="221" t="s">
        <v>651</v>
      </c>
      <c r="Q1622" s="221" t="s">
        <v>632</v>
      </c>
      <c r="R1622" s="221" t="s">
        <v>1662</v>
      </c>
      <c r="S1622" s="221" t="s">
        <v>1671</v>
      </c>
      <c r="T1622" s="221">
        <v>-0.34889999999999999</v>
      </c>
      <c r="U1622" s="221">
        <v>28207764</v>
      </c>
      <c r="V1622" s="290">
        <v>27300000000000</v>
      </c>
      <c r="W1622" s="221">
        <v>97010639</v>
      </c>
      <c r="X1622" s="221">
        <v>-0.156</v>
      </c>
      <c r="Y1622" s="221" t="s">
        <v>635</v>
      </c>
      <c r="Z1622" s="221" t="s">
        <v>626</v>
      </c>
    </row>
    <row r="1623" spans="1:26" x14ac:dyDescent="0.25">
      <c r="A1623" s="221" t="s">
        <v>1005</v>
      </c>
      <c r="B1623" s="221" t="s">
        <v>729</v>
      </c>
      <c r="C1623" s="221">
        <v>637.21990000000005</v>
      </c>
      <c r="D1623" s="221">
        <v>-2.0666000000000002</v>
      </c>
      <c r="E1623" s="221" t="s">
        <v>620</v>
      </c>
      <c r="F1623" s="221">
        <v>-3.04E-2</v>
      </c>
      <c r="G1623" s="221">
        <v>8.5861999999999998</v>
      </c>
      <c r="H1623" s="221">
        <v>-18.9694</v>
      </c>
      <c r="I1623" s="221">
        <v>-36.569400000000002</v>
      </c>
      <c r="J1623" s="221">
        <v>-42.897399999999998</v>
      </c>
      <c r="K1623" s="290">
        <v>56400000000</v>
      </c>
      <c r="L1623" s="221" t="s">
        <v>621</v>
      </c>
      <c r="M1623" s="221">
        <v>-22.3507</v>
      </c>
      <c r="N1623" s="221">
        <v>-24.644500000000001</v>
      </c>
      <c r="O1623" s="221" t="s">
        <v>618</v>
      </c>
      <c r="P1623" s="221" t="s">
        <v>664</v>
      </c>
      <c r="Q1623" s="221" t="s">
        <v>623</v>
      </c>
      <c r="R1623" s="221" t="s">
        <v>1667</v>
      </c>
      <c r="S1623" s="221" t="s">
        <v>1692</v>
      </c>
      <c r="T1623" s="221">
        <v>-3.04E-2</v>
      </c>
      <c r="U1623" s="221">
        <v>88472223</v>
      </c>
      <c r="V1623" s="290">
        <v>27300000000000</v>
      </c>
      <c r="W1623" s="221">
        <v>97010639</v>
      </c>
      <c r="X1623" s="221">
        <v>-1.3866000000000001</v>
      </c>
      <c r="Y1623" s="221" t="s">
        <v>630</v>
      </c>
      <c r="Z1623" s="221" t="s">
        <v>623</v>
      </c>
    </row>
    <row r="1624" spans="1:26" x14ac:dyDescent="0.25">
      <c r="A1624" s="221" t="s">
        <v>1435</v>
      </c>
      <c r="B1624" s="221" t="s">
        <v>729</v>
      </c>
      <c r="C1624" s="221">
        <v>1000.777</v>
      </c>
      <c r="D1624" s="221">
        <v>0</v>
      </c>
      <c r="E1624" s="221" t="s">
        <v>620</v>
      </c>
      <c r="F1624" s="221">
        <v>-0.57999999999999996</v>
      </c>
      <c r="G1624" s="221">
        <v>0</v>
      </c>
      <c r="H1624" s="221">
        <v>0</v>
      </c>
      <c r="I1624" s="221">
        <v>0</v>
      </c>
      <c r="J1624" s="221">
        <v>0</v>
      </c>
      <c r="K1624" s="290">
        <v>182000000000</v>
      </c>
      <c r="L1624" s="221" t="s">
        <v>621</v>
      </c>
      <c r="M1624" s="221">
        <v>0</v>
      </c>
      <c r="N1624" s="221">
        <v>0</v>
      </c>
      <c r="O1624" s="221" t="s">
        <v>624</v>
      </c>
      <c r="P1624" s="221" t="s">
        <v>626</v>
      </c>
      <c r="Q1624" s="221" t="s">
        <v>626</v>
      </c>
      <c r="R1624" s="221" t="s">
        <v>1669</v>
      </c>
      <c r="S1624" s="221" t="s">
        <v>1671</v>
      </c>
      <c r="T1624" s="221">
        <v>0</v>
      </c>
      <c r="U1624" s="290">
        <v>181000000</v>
      </c>
      <c r="V1624" s="290">
        <v>27300000000000</v>
      </c>
      <c r="W1624" s="221">
        <v>97010639</v>
      </c>
      <c r="X1624" s="221">
        <v>0</v>
      </c>
      <c r="Y1624" s="221" t="s">
        <v>626</v>
      </c>
      <c r="Z1624" s="221" t="s">
        <v>626</v>
      </c>
    </row>
    <row r="1625" spans="1:26" x14ac:dyDescent="0.25">
      <c r="A1625" s="221" t="s">
        <v>2216</v>
      </c>
      <c r="B1625" s="221" t="s">
        <v>729</v>
      </c>
      <c r="C1625" s="221">
        <v>991.98119999999994</v>
      </c>
      <c r="D1625" s="221">
        <v>0</v>
      </c>
      <c r="E1625" s="221" t="s">
        <v>620</v>
      </c>
      <c r="F1625" s="221">
        <v>-0.75</v>
      </c>
      <c r="G1625" s="221">
        <v>0</v>
      </c>
      <c r="H1625" s="221">
        <v>0</v>
      </c>
      <c r="I1625" s="221">
        <v>0</v>
      </c>
      <c r="J1625" s="221">
        <v>0</v>
      </c>
      <c r="K1625" s="290">
        <v>560000000000</v>
      </c>
      <c r="L1625" s="221" t="s">
        <v>621</v>
      </c>
      <c r="M1625" s="221">
        <v>0</v>
      </c>
      <c r="N1625" s="221">
        <v>0</v>
      </c>
      <c r="O1625" s="221" t="s">
        <v>624</v>
      </c>
      <c r="P1625" s="221" t="s">
        <v>626</v>
      </c>
      <c r="Q1625" s="221" t="s">
        <v>626</v>
      </c>
      <c r="R1625" s="221" t="s">
        <v>1669</v>
      </c>
      <c r="S1625" s="221" t="s">
        <v>1671</v>
      </c>
      <c r="T1625" s="221">
        <v>0</v>
      </c>
      <c r="U1625" s="290">
        <v>560000000</v>
      </c>
      <c r="V1625" s="290">
        <v>27300000000000</v>
      </c>
      <c r="W1625" s="221">
        <v>97010639</v>
      </c>
      <c r="X1625" s="221">
        <v>0</v>
      </c>
      <c r="Y1625" s="221" t="s">
        <v>626</v>
      </c>
      <c r="Z1625" s="221" t="s">
        <v>626</v>
      </c>
    </row>
    <row r="1626" spans="1:26" x14ac:dyDescent="0.25">
      <c r="A1626" s="221" t="s">
        <v>2372</v>
      </c>
      <c r="B1626" s="221" t="s">
        <v>729</v>
      </c>
      <c r="C1626" s="221">
        <v>1029.9469999999999</v>
      </c>
      <c r="D1626" s="221">
        <v>0</v>
      </c>
      <c r="E1626" s="221" t="s">
        <v>620</v>
      </c>
      <c r="F1626" s="221">
        <v>0.38</v>
      </c>
      <c r="G1626" s="221">
        <v>0</v>
      </c>
      <c r="H1626" s="221">
        <v>0</v>
      </c>
      <c r="I1626" s="221">
        <v>0</v>
      </c>
      <c r="J1626" s="221">
        <v>0</v>
      </c>
      <c r="K1626" s="290">
        <v>449000000000</v>
      </c>
      <c r="L1626" s="221" t="s">
        <v>621</v>
      </c>
      <c r="M1626" s="221">
        <v>0</v>
      </c>
      <c r="N1626" s="221">
        <v>0</v>
      </c>
      <c r="O1626" s="221" t="s">
        <v>624</v>
      </c>
      <c r="P1626" s="221" t="s">
        <v>626</v>
      </c>
      <c r="Q1626" s="221" t="s">
        <v>626</v>
      </c>
      <c r="R1626" s="221" t="s">
        <v>1669</v>
      </c>
      <c r="S1626" s="221" t="s">
        <v>1675</v>
      </c>
      <c r="T1626" s="221">
        <v>0</v>
      </c>
      <c r="U1626" s="290">
        <v>438000000</v>
      </c>
      <c r="V1626" s="290">
        <v>27300000000000</v>
      </c>
      <c r="W1626" s="221">
        <v>97010639</v>
      </c>
      <c r="X1626" s="221">
        <v>0</v>
      </c>
      <c r="Y1626" s="221" t="s">
        <v>626</v>
      </c>
      <c r="Z1626" s="221" t="s">
        <v>626</v>
      </c>
    </row>
    <row r="1627" spans="1:26" x14ac:dyDescent="0.25">
      <c r="A1627" s="221" t="s">
        <v>2490</v>
      </c>
      <c r="B1627" s="221" t="s">
        <v>729</v>
      </c>
      <c r="C1627" s="221">
        <v>1000.691</v>
      </c>
      <c r="D1627" s="221">
        <v>0</v>
      </c>
      <c r="E1627" s="221" t="s">
        <v>620</v>
      </c>
      <c r="F1627" s="221">
        <v>1.43</v>
      </c>
      <c r="G1627" s="221">
        <v>0</v>
      </c>
      <c r="H1627" s="221">
        <v>0</v>
      </c>
      <c r="I1627" s="221">
        <v>0</v>
      </c>
      <c r="J1627" s="221">
        <v>0</v>
      </c>
      <c r="K1627" s="290">
        <v>534000000000</v>
      </c>
      <c r="L1627" s="221" t="s">
        <v>621</v>
      </c>
      <c r="M1627" s="221">
        <v>0</v>
      </c>
      <c r="N1627" s="221">
        <v>0</v>
      </c>
      <c r="O1627" s="221" t="s">
        <v>624</v>
      </c>
      <c r="P1627" s="221" t="s">
        <v>626</v>
      </c>
      <c r="Q1627" s="221" t="s">
        <v>626</v>
      </c>
      <c r="R1627" s="221" t="s">
        <v>1669</v>
      </c>
      <c r="S1627" s="221" t="s">
        <v>1675</v>
      </c>
      <c r="T1627" s="221">
        <v>0</v>
      </c>
      <c r="U1627" s="290">
        <v>541000000</v>
      </c>
      <c r="V1627" s="290">
        <v>27300000000000</v>
      </c>
      <c r="W1627" s="221">
        <v>97010639</v>
      </c>
      <c r="X1627" s="221">
        <v>0</v>
      </c>
      <c r="Y1627" s="221" t="s">
        <v>626</v>
      </c>
      <c r="Z1627" s="221" t="s">
        <v>626</v>
      </c>
    </row>
    <row r="1628" spans="1:26" x14ac:dyDescent="0.25">
      <c r="A1628" s="221" t="s">
        <v>1952</v>
      </c>
      <c r="B1628" s="221" t="s">
        <v>729</v>
      </c>
      <c r="C1628" s="221">
        <v>1.0134000000000001</v>
      </c>
      <c r="D1628" s="221">
        <v>-9.9000000000000008E-3</v>
      </c>
      <c r="E1628" s="221" t="s">
        <v>636</v>
      </c>
      <c r="F1628" s="221">
        <v>-6.9000000000000006E-2</v>
      </c>
      <c r="G1628" s="221">
        <v>-0.19700000000000001</v>
      </c>
      <c r="H1628" s="221">
        <v>-0.22639999999999999</v>
      </c>
      <c r="I1628" s="221">
        <v>-5.9200000000000003E-2</v>
      </c>
      <c r="J1628" s="221">
        <v>0.3664</v>
      </c>
      <c r="K1628" s="221">
        <v>725064.8</v>
      </c>
      <c r="L1628" s="221" t="s">
        <v>621</v>
      </c>
      <c r="M1628" s="221">
        <v>0</v>
      </c>
      <c r="N1628" s="221">
        <v>0</v>
      </c>
      <c r="O1628" s="221" t="s">
        <v>624</v>
      </c>
      <c r="P1628" s="221" t="s">
        <v>626</v>
      </c>
      <c r="Q1628" s="221" t="s">
        <v>626</v>
      </c>
      <c r="R1628" s="221" t="s">
        <v>1665</v>
      </c>
      <c r="S1628" s="221" t="s">
        <v>1671</v>
      </c>
      <c r="T1628" s="221">
        <v>-6.9000000000000006E-2</v>
      </c>
      <c r="U1628" s="221">
        <v>715000</v>
      </c>
      <c r="V1628" s="290">
        <v>27300000000000</v>
      </c>
      <c r="W1628" s="221">
        <v>97010639</v>
      </c>
      <c r="X1628" s="221">
        <v>-1.9699999999999999E-2</v>
      </c>
      <c r="Y1628" s="221" t="s">
        <v>626</v>
      </c>
      <c r="Z1628" s="221" t="s">
        <v>626</v>
      </c>
    </row>
    <row r="1629" spans="1:26" x14ac:dyDescent="0.25">
      <c r="A1629" s="221" t="s">
        <v>1489</v>
      </c>
      <c r="B1629" s="221" t="s">
        <v>729</v>
      </c>
      <c r="C1629" s="221">
        <v>1.0780000000000001</v>
      </c>
      <c r="D1629" s="221">
        <v>0.14860000000000001</v>
      </c>
      <c r="E1629" s="221" t="s">
        <v>636</v>
      </c>
      <c r="F1629" s="221">
        <v>2.452</v>
      </c>
      <c r="G1629" s="221">
        <v>5.9980000000000002</v>
      </c>
      <c r="H1629" s="221">
        <v>-1.7947</v>
      </c>
      <c r="I1629" s="221">
        <v>0.4098</v>
      </c>
      <c r="J1629" s="221">
        <v>0.41920000000000002</v>
      </c>
      <c r="K1629" s="221">
        <v>1846398</v>
      </c>
      <c r="L1629" s="221" t="s">
        <v>621</v>
      </c>
      <c r="M1629" s="221">
        <v>0</v>
      </c>
      <c r="N1629" s="221">
        <v>0</v>
      </c>
      <c r="O1629" s="221" t="s">
        <v>624</v>
      </c>
      <c r="P1629" s="221" t="s">
        <v>623</v>
      </c>
      <c r="Q1629" s="221" t="s">
        <v>623</v>
      </c>
      <c r="R1629" s="221" t="s">
        <v>1662</v>
      </c>
      <c r="S1629" s="221" t="s">
        <v>1671</v>
      </c>
      <c r="T1629" s="221">
        <v>2.452</v>
      </c>
      <c r="U1629" s="221">
        <v>1754877</v>
      </c>
      <c r="V1629" s="290">
        <v>27300000000000</v>
      </c>
      <c r="W1629" s="221">
        <v>97010639</v>
      </c>
      <c r="X1629" s="221">
        <v>0.21379999999999999</v>
      </c>
      <c r="Y1629" s="221" t="s">
        <v>626</v>
      </c>
      <c r="Z1629" s="221" t="s">
        <v>626</v>
      </c>
    </row>
    <row r="1630" spans="1:26" x14ac:dyDescent="0.25">
      <c r="A1630" s="221" t="s">
        <v>1454</v>
      </c>
      <c r="B1630" s="221" t="s">
        <v>729</v>
      </c>
      <c r="C1630" s="221">
        <v>1256.73</v>
      </c>
      <c r="D1630" s="221">
        <v>6.6600000000000006E-2</v>
      </c>
      <c r="E1630" s="221" t="s">
        <v>620</v>
      </c>
      <c r="F1630" s="221">
        <v>0.41410000000000002</v>
      </c>
      <c r="G1630" s="221">
        <v>4.4332000000000003</v>
      </c>
      <c r="H1630" s="221">
        <v>-0.50190000000000001</v>
      </c>
      <c r="I1630" s="221">
        <v>0.52869999999999995</v>
      </c>
      <c r="J1630" s="221">
        <v>4.9184000000000001</v>
      </c>
      <c r="K1630" s="290">
        <v>232000000000</v>
      </c>
      <c r="L1630" s="221" t="s">
        <v>621</v>
      </c>
      <c r="M1630" s="221">
        <v>0</v>
      </c>
      <c r="N1630" s="221">
        <v>0</v>
      </c>
      <c r="O1630" s="221" t="s">
        <v>624</v>
      </c>
      <c r="P1630" s="221" t="s">
        <v>623</v>
      </c>
      <c r="Q1630" s="221" t="s">
        <v>635</v>
      </c>
      <c r="R1630" s="221" t="s">
        <v>1662</v>
      </c>
      <c r="S1630" s="221" t="s">
        <v>1671</v>
      </c>
      <c r="T1630" s="221">
        <v>0.41410000000000002</v>
      </c>
      <c r="U1630" s="290">
        <v>185000000</v>
      </c>
      <c r="V1630" s="290">
        <v>27300000000000</v>
      </c>
      <c r="W1630" s="221">
        <v>97010639</v>
      </c>
      <c r="X1630" s="221">
        <v>-0.76880000000000004</v>
      </c>
      <c r="Y1630" s="221" t="s">
        <v>626</v>
      </c>
      <c r="Z1630" s="221" t="s">
        <v>626</v>
      </c>
    </row>
    <row r="1631" spans="1:26" x14ac:dyDescent="0.25">
      <c r="A1631" s="221" t="s">
        <v>1006</v>
      </c>
      <c r="B1631" s="221" t="s">
        <v>962</v>
      </c>
      <c r="C1631" s="221">
        <v>3629.8490000000002</v>
      </c>
      <c r="D1631" s="221">
        <v>-0.84819999999999995</v>
      </c>
      <c r="E1631" s="221" t="s">
        <v>620</v>
      </c>
      <c r="F1631" s="221">
        <v>0.36080000000000001</v>
      </c>
      <c r="G1631" s="221">
        <v>6.5968</v>
      </c>
      <c r="H1631" s="221">
        <v>5.0945999999999998</v>
      </c>
      <c r="I1631" s="221">
        <v>4.4291</v>
      </c>
      <c r="J1631" s="221">
        <v>6.8982000000000001</v>
      </c>
      <c r="K1631" s="290">
        <v>179000000000</v>
      </c>
      <c r="L1631" s="221" t="s">
        <v>621</v>
      </c>
      <c r="M1631" s="221">
        <v>37.562100000000001</v>
      </c>
      <c r="N1631" s="221">
        <v>51.395000000000003</v>
      </c>
      <c r="O1631" s="221" t="s">
        <v>624</v>
      </c>
      <c r="P1631" s="221" t="s">
        <v>651</v>
      </c>
      <c r="Q1631" s="221" t="s">
        <v>632</v>
      </c>
      <c r="R1631" s="221" t="s">
        <v>1665</v>
      </c>
      <c r="S1631" s="221" t="s">
        <v>1671</v>
      </c>
      <c r="T1631" s="221">
        <v>0.36080000000000001</v>
      </c>
      <c r="U1631" s="221">
        <v>49463010</v>
      </c>
      <c r="V1631" s="290">
        <v>702000000000</v>
      </c>
      <c r="W1631" s="221">
        <v>30004074</v>
      </c>
      <c r="X1631" s="221">
        <v>-0.85399999999999998</v>
      </c>
      <c r="Y1631" s="221" t="s">
        <v>653</v>
      </c>
      <c r="Z1631" s="221" t="s">
        <v>637</v>
      </c>
    </row>
    <row r="1632" spans="1:26" x14ac:dyDescent="0.25">
      <c r="A1632" s="221" t="s">
        <v>1602</v>
      </c>
      <c r="B1632" s="221" t="s">
        <v>962</v>
      </c>
      <c r="C1632" s="221">
        <v>1085.3230000000001</v>
      </c>
      <c r="D1632" s="221">
        <v>0.10539999999999999</v>
      </c>
      <c r="E1632" s="221" t="s">
        <v>620</v>
      </c>
      <c r="F1632" s="221">
        <v>0.90890000000000004</v>
      </c>
      <c r="G1632" s="221">
        <v>5.8243999999999998</v>
      </c>
      <c r="H1632" s="221">
        <v>-4.1319999999999997</v>
      </c>
      <c r="I1632" s="221">
        <v>-13.7674</v>
      </c>
      <c r="J1632" s="221">
        <v>-16.022500000000001</v>
      </c>
      <c r="K1632" s="290">
        <v>213000000000</v>
      </c>
      <c r="L1632" s="221" t="s">
        <v>621</v>
      </c>
      <c r="M1632" s="221">
        <v>0</v>
      </c>
      <c r="N1632" s="221">
        <v>0</v>
      </c>
      <c r="O1632" s="221" t="s">
        <v>624</v>
      </c>
      <c r="P1632" s="221" t="s">
        <v>630</v>
      </c>
      <c r="Q1632" s="221" t="s">
        <v>625</v>
      </c>
      <c r="R1632" s="221" t="s">
        <v>1665</v>
      </c>
      <c r="S1632" s="221" t="s">
        <v>1671</v>
      </c>
      <c r="T1632" s="221">
        <v>0.90890000000000004</v>
      </c>
      <c r="U1632" s="290">
        <v>198000000</v>
      </c>
      <c r="V1632" s="290">
        <v>702000000000</v>
      </c>
      <c r="W1632" s="221">
        <v>30004074</v>
      </c>
      <c r="X1632" s="221">
        <v>2.4299999999999999E-2</v>
      </c>
      <c r="Y1632" s="221" t="s">
        <v>626</v>
      </c>
      <c r="Z1632" s="221" t="s">
        <v>626</v>
      </c>
    </row>
    <row r="1633" spans="1:26" x14ac:dyDescent="0.25">
      <c r="A1633" s="221" t="s">
        <v>1876</v>
      </c>
      <c r="B1633" s="221" t="s">
        <v>962</v>
      </c>
      <c r="C1633" s="221">
        <v>1098.3869999999999</v>
      </c>
      <c r="D1633" s="221">
        <v>0</v>
      </c>
      <c r="E1633" s="221" t="s">
        <v>620</v>
      </c>
      <c r="F1633" s="221">
        <v>1.72</v>
      </c>
      <c r="G1633" s="221">
        <v>0</v>
      </c>
      <c r="H1633" s="221">
        <v>0</v>
      </c>
      <c r="I1633" s="221">
        <v>0</v>
      </c>
      <c r="J1633" s="221">
        <v>8.2799999999999994</v>
      </c>
      <c r="K1633" s="290">
        <v>141000000000</v>
      </c>
      <c r="L1633" s="221" t="s">
        <v>621</v>
      </c>
      <c r="M1633" s="221">
        <v>0</v>
      </c>
      <c r="N1633" s="221">
        <v>0</v>
      </c>
      <c r="O1633" s="221" t="s">
        <v>624</v>
      </c>
      <c r="P1633" s="221" t="s">
        <v>626</v>
      </c>
      <c r="Q1633" s="221" t="s">
        <v>626</v>
      </c>
      <c r="R1633" s="221" t="s">
        <v>1669</v>
      </c>
      <c r="S1633" s="221" t="s">
        <v>1671</v>
      </c>
      <c r="T1633" s="221">
        <v>0</v>
      </c>
      <c r="U1633" s="290">
        <v>130000000</v>
      </c>
      <c r="V1633" s="290">
        <v>702000000000</v>
      </c>
      <c r="W1633" s="221">
        <v>30004074</v>
      </c>
      <c r="X1633" s="221">
        <v>0</v>
      </c>
      <c r="Y1633" s="221" t="s">
        <v>626</v>
      </c>
      <c r="Z1633" s="221" t="s">
        <v>626</v>
      </c>
    </row>
    <row r="1634" spans="1:26" x14ac:dyDescent="0.25">
      <c r="A1634" s="221" t="s">
        <v>1299</v>
      </c>
      <c r="B1634" s="221" t="s">
        <v>962</v>
      </c>
      <c r="C1634" s="221">
        <v>758.35289999999998</v>
      </c>
      <c r="D1634" s="221">
        <v>-0.41239999999999999</v>
      </c>
      <c r="E1634" s="221" t="s">
        <v>620</v>
      </c>
      <c r="F1634" s="221">
        <v>1.7588999999999999</v>
      </c>
      <c r="G1634" s="221">
        <v>10.133599999999999</v>
      </c>
      <c r="H1634" s="221">
        <v>-14.4977</v>
      </c>
      <c r="I1634" s="221">
        <v>-34.231299999999997</v>
      </c>
      <c r="J1634" s="221">
        <v>-22.810300000000002</v>
      </c>
      <c r="K1634" s="290">
        <v>23400000000</v>
      </c>
      <c r="L1634" s="221" t="s">
        <v>621</v>
      </c>
      <c r="M1634" s="221">
        <v>-23.067699999999999</v>
      </c>
      <c r="N1634" s="221">
        <v>0</v>
      </c>
      <c r="O1634" s="221" t="s">
        <v>624</v>
      </c>
      <c r="P1634" s="221" t="s">
        <v>634</v>
      </c>
      <c r="Q1634" s="221" t="s">
        <v>630</v>
      </c>
      <c r="R1634" s="221" t="s">
        <v>1667</v>
      </c>
      <c r="S1634" s="221" t="s">
        <v>1672</v>
      </c>
      <c r="T1634" s="221">
        <v>1.7588999999999999</v>
      </c>
      <c r="U1634" s="221">
        <v>31430985</v>
      </c>
      <c r="V1634" s="290">
        <v>702000000000</v>
      </c>
      <c r="W1634" s="221">
        <v>30004074</v>
      </c>
      <c r="X1634" s="221">
        <v>1.0619000000000001</v>
      </c>
      <c r="Y1634" s="221" t="s">
        <v>630</v>
      </c>
      <c r="Z1634" s="221" t="s">
        <v>626</v>
      </c>
    </row>
    <row r="1635" spans="1:26" x14ac:dyDescent="0.25">
      <c r="A1635" s="221" t="s">
        <v>1490</v>
      </c>
      <c r="B1635" s="221" t="s">
        <v>962</v>
      </c>
      <c r="C1635" s="221">
        <v>708.923</v>
      </c>
      <c r="D1635" s="221">
        <v>-0.80700000000000005</v>
      </c>
      <c r="E1635" s="221" t="s">
        <v>620</v>
      </c>
      <c r="F1635" s="221">
        <v>-2.2349000000000001</v>
      </c>
      <c r="G1635" s="221">
        <v>9.7588000000000008</v>
      </c>
      <c r="H1635" s="221">
        <v>-11.742100000000001</v>
      </c>
      <c r="I1635" s="221">
        <v>-24.2836</v>
      </c>
      <c r="J1635" s="221">
        <v>-24.274999999999999</v>
      </c>
      <c r="K1635" s="290">
        <v>12500000000</v>
      </c>
      <c r="L1635" s="221" t="s">
        <v>621</v>
      </c>
      <c r="M1635" s="221">
        <v>0</v>
      </c>
      <c r="N1635" s="221">
        <v>0</v>
      </c>
      <c r="O1635" s="221" t="s">
        <v>624</v>
      </c>
      <c r="P1635" s="221" t="s">
        <v>625</v>
      </c>
      <c r="Q1635" s="221" t="s">
        <v>625</v>
      </c>
      <c r="R1635" s="221" t="s">
        <v>1667</v>
      </c>
      <c r="S1635" s="221" t="s">
        <v>1671</v>
      </c>
      <c r="T1635" s="221">
        <v>-2.2349000000000001</v>
      </c>
      <c r="U1635" s="221">
        <v>17292059</v>
      </c>
      <c r="V1635" s="290">
        <v>702000000000</v>
      </c>
      <c r="W1635" s="221">
        <v>30004074</v>
      </c>
      <c r="X1635" s="221">
        <v>-2.9394999999999998</v>
      </c>
      <c r="Y1635" s="221" t="s">
        <v>626</v>
      </c>
      <c r="Z1635" s="221" t="s">
        <v>626</v>
      </c>
    </row>
    <row r="1636" spans="1:26" x14ac:dyDescent="0.25">
      <c r="A1636" s="221" t="s">
        <v>2373</v>
      </c>
      <c r="B1636" s="221" t="s">
        <v>962</v>
      </c>
      <c r="C1636" s="221">
        <v>167.34870000000001</v>
      </c>
      <c r="D1636" s="221">
        <v>-3.0739000000000001</v>
      </c>
      <c r="E1636" s="221" t="s">
        <v>620</v>
      </c>
      <c r="F1636" s="221">
        <v>2.3592</v>
      </c>
      <c r="G1636" s="221">
        <v>15.904299999999999</v>
      </c>
      <c r="H1636" s="221">
        <v>-7.2655000000000003</v>
      </c>
      <c r="I1636" s="221">
        <v>0</v>
      </c>
      <c r="J1636" s="221">
        <v>0</v>
      </c>
      <c r="K1636" s="290">
        <v>9320000000</v>
      </c>
      <c r="L1636" s="221" t="s">
        <v>621</v>
      </c>
      <c r="M1636" s="221">
        <v>0</v>
      </c>
      <c r="N1636" s="221">
        <v>0</v>
      </c>
      <c r="O1636" s="221" t="s">
        <v>624</v>
      </c>
      <c r="P1636" s="221" t="s">
        <v>626</v>
      </c>
      <c r="Q1636" s="221" t="s">
        <v>626</v>
      </c>
      <c r="R1636" s="221" t="s">
        <v>1670</v>
      </c>
      <c r="S1636" s="221" t="s">
        <v>1672</v>
      </c>
      <c r="T1636" s="221">
        <v>2.3592</v>
      </c>
      <c r="U1636" s="221">
        <v>57000000</v>
      </c>
      <c r="V1636" s="290">
        <v>702000000000</v>
      </c>
      <c r="W1636" s="221">
        <v>30004074</v>
      </c>
      <c r="X1636" s="221">
        <v>-1.3393999999999999</v>
      </c>
      <c r="Y1636" s="221" t="s">
        <v>626</v>
      </c>
      <c r="Z1636" s="221" t="s">
        <v>626</v>
      </c>
    </row>
    <row r="1637" spans="1:26" x14ac:dyDescent="0.25">
      <c r="A1637" s="221" t="s">
        <v>1418</v>
      </c>
      <c r="B1637" s="221" t="s">
        <v>962</v>
      </c>
      <c r="C1637" s="221">
        <v>1.0987</v>
      </c>
      <c r="D1637" s="221">
        <v>-0.1363</v>
      </c>
      <c r="E1637" s="221" t="s">
        <v>636</v>
      </c>
      <c r="F1637" s="221">
        <v>1.5528</v>
      </c>
      <c r="G1637" s="221">
        <v>2.5642999999999998</v>
      </c>
      <c r="H1637" s="221">
        <v>-7.8045999999999998</v>
      </c>
      <c r="I1637" s="221">
        <v>-6.0590000000000002</v>
      </c>
      <c r="J1637" s="221">
        <v>-6.1670999999999996</v>
      </c>
      <c r="K1637" s="221">
        <v>22081978</v>
      </c>
      <c r="L1637" s="221" t="s">
        <v>621</v>
      </c>
      <c r="M1637" s="221">
        <v>9.8699999999999992</v>
      </c>
      <c r="N1637" s="221">
        <v>0</v>
      </c>
      <c r="O1637" s="221" t="s">
        <v>624</v>
      </c>
      <c r="P1637" s="221" t="s">
        <v>634</v>
      </c>
      <c r="Q1637" s="221" t="s">
        <v>622</v>
      </c>
      <c r="R1637" s="221" t="s">
        <v>1662</v>
      </c>
      <c r="S1637" s="221" t="s">
        <v>1673</v>
      </c>
      <c r="T1637" s="221">
        <v>1.5528</v>
      </c>
      <c r="U1637" s="221">
        <v>20410803</v>
      </c>
      <c r="V1637" s="290">
        <v>702000000000</v>
      </c>
      <c r="W1637" s="221">
        <v>30004074</v>
      </c>
      <c r="X1637" s="221">
        <v>0.32869999999999999</v>
      </c>
      <c r="Y1637" s="221" t="s">
        <v>622</v>
      </c>
      <c r="Z1637" s="221" t="s">
        <v>626</v>
      </c>
    </row>
    <row r="1638" spans="1:26" x14ac:dyDescent="0.25">
      <c r="A1638" s="221" t="s">
        <v>1383</v>
      </c>
      <c r="B1638" s="221" t="s">
        <v>962</v>
      </c>
      <c r="C1638" s="221">
        <v>1412.1030000000001</v>
      </c>
      <c r="D1638" s="221">
        <v>0.151</v>
      </c>
      <c r="E1638" s="221" t="s">
        <v>620</v>
      </c>
      <c r="F1638" s="221">
        <v>0.55820000000000003</v>
      </c>
      <c r="G1638" s="221">
        <v>5.2409999999999997</v>
      </c>
      <c r="H1638" s="221">
        <v>4.5987999999999998</v>
      </c>
      <c r="I1638" s="221">
        <v>7.242</v>
      </c>
      <c r="J1638" s="221">
        <v>11.8352</v>
      </c>
      <c r="K1638" s="290">
        <v>11000000000</v>
      </c>
      <c r="L1638" s="221" t="s">
        <v>621</v>
      </c>
      <c r="M1638" s="221">
        <v>22.909099999999999</v>
      </c>
      <c r="N1638" s="221">
        <v>0</v>
      </c>
      <c r="O1638" s="221" t="s">
        <v>624</v>
      </c>
      <c r="P1638" s="221" t="s">
        <v>632</v>
      </c>
      <c r="Q1638" s="221" t="s">
        <v>632</v>
      </c>
      <c r="R1638" s="221" t="s">
        <v>1662</v>
      </c>
      <c r="S1638" s="221" t="s">
        <v>1673</v>
      </c>
      <c r="T1638" s="221">
        <v>0.55820000000000003</v>
      </c>
      <c r="U1638" s="221">
        <v>7837808</v>
      </c>
      <c r="V1638" s="290">
        <v>702000000000</v>
      </c>
      <c r="W1638" s="221">
        <v>30004074</v>
      </c>
      <c r="X1638" s="221">
        <v>-0.56340000000000001</v>
      </c>
      <c r="Y1638" s="221" t="s">
        <v>635</v>
      </c>
      <c r="Z1638" s="221" t="s">
        <v>626</v>
      </c>
    </row>
    <row r="1639" spans="1:26" x14ac:dyDescent="0.25">
      <c r="A1639" s="221" t="s">
        <v>1538</v>
      </c>
      <c r="B1639" s="221" t="s">
        <v>962</v>
      </c>
      <c r="C1639" s="221">
        <v>1165.26</v>
      </c>
      <c r="D1639" s="221">
        <v>2.2800000000000001E-2</v>
      </c>
      <c r="E1639" s="221" t="s">
        <v>620</v>
      </c>
      <c r="F1639" s="221">
        <v>0.35670000000000002</v>
      </c>
      <c r="G1639" s="221">
        <v>1.3693</v>
      </c>
      <c r="H1639" s="221">
        <v>2.4091</v>
      </c>
      <c r="I1639" s="221">
        <v>3.3018999999999998</v>
      </c>
      <c r="J1639" s="221">
        <v>5.3939000000000004</v>
      </c>
      <c r="K1639" s="290">
        <v>36500000000</v>
      </c>
      <c r="L1639" s="221" t="s">
        <v>621</v>
      </c>
      <c r="M1639" s="221">
        <v>0</v>
      </c>
      <c r="N1639" s="221">
        <v>0</v>
      </c>
      <c r="O1639" s="221" t="s">
        <v>624</v>
      </c>
      <c r="P1639" s="221" t="s">
        <v>630</v>
      </c>
      <c r="Q1639" s="221" t="s">
        <v>630</v>
      </c>
      <c r="R1639" s="221" t="s">
        <v>1668</v>
      </c>
      <c r="S1639" s="221" t="s">
        <v>1671</v>
      </c>
      <c r="T1639" s="221">
        <v>0.35670000000000002</v>
      </c>
      <c r="U1639" s="221">
        <v>31461326</v>
      </c>
      <c r="V1639" s="290">
        <v>702000000000</v>
      </c>
      <c r="W1639" s="221">
        <v>30004074</v>
      </c>
      <c r="X1639" s="221">
        <v>2.3300000000000001E-2</v>
      </c>
      <c r="Y1639" s="221" t="s">
        <v>626</v>
      </c>
      <c r="Z1639" s="221" t="s">
        <v>626</v>
      </c>
    </row>
    <row r="1640" spans="1:26" x14ac:dyDescent="0.25">
      <c r="A1640" s="221" t="s">
        <v>2462</v>
      </c>
      <c r="B1640" s="221" t="s">
        <v>962</v>
      </c>
      <c r="C1640" s="221">
        <v>1.0400210000000001</v>
      </c>
      <c r="D1640" s="221">
        <v>0</v>
      </c>
      <c r="E1640" s="221" t="s">
        <v>636</v>
      </c>
      <c r="F1640" s="221">
        <v>1.74</v>
      </c>
      <c r="G1640" s="221">
        <v>0</v>
      </c>
      <c r="H1640" s="221">
        <v>0</v>
      </c>
      <c r="I1640" s="221">
        <v>0</v>
      </c>
      <c r="J1640" s="221">
        <v>0</v>
      </c>
      <c r="K1640" s="221">
        <v>7922096</v>
      </c>
      <c r="L1640" s="221" t="s">
        <v>621</v>
      </c>
      <c r="M1640" s="221">
        <v>0</v>
      </c>
      <c r="N1640" s="221">
        <v>0</v>
      </c>
      <c r="O1640" s="221" t="s">
        <v>624</v>
      </c>
      <c r="P1640" s="221" t="s">
        <v>626</v>
      </c>
      <c r="Q1640" s="221" t="s">
        <v>626</v>
      </c>
      <c r="R1640" s="221" t="s">
        <v>1669</v>
      </c>
      <c r="S1640" s="221" t="s">
        <v>1699</v>
      </c>
      <c r="T1640" s="221">
        <v>0</v>
      </c>
      <c r="U1640" s="221">
        <v>7750000</v>
      </c>
      <c r="V1640" s="290">
        <v>702000000000</v>
      </c>
      <c r="W1640" s="221">
        <v>30004074</v>
      </c>
      <c r="X1640" s="221">
        <v>0</v>
      </c>
      <c r="Y1640" s="221" t="s">
        <v>626</v>
      </c>
      <c r="Z1640" s="221" t="s">
        <v>626</v>
      </c>
    </row>
    <row r="1641" spans="1:26" x14ac:dyDescent="0.25">
      <c r="A1641" s="221" t="s">
        <v>2374</v>
      </c>
      <c r="B1641" s="221" t="s">
        <v>962</v>
      </c>
      <c r="C1641" s="221">
        <v>1010.562</v>
      </c>
      <c r="D1641" s="221">
        <v>0</v>
      </c>
      <c r="E1641" s="221" t="s">
        <v>620</v>
      </c>
      <c r="F1641" s="221">
        <v>-1.45</v>
      </c>
      <c r="G1641" s="221">
        <v>0</v>
      </c>
      <c r="H1641" s="221">
        <v>0</v>
      </c>
      <c r="I1641" s="221">
        <v>0</v>
      </c>
      <c r="J1641" s="221">
        <v>0</v>
      </c>
      <c r="K1641" s="290">
        <v>39800000000</v>
      </c>
      <c r="L1641" s="221" t="s">
        <v>621</v>
      </c>
      <c r="M1641" s="221">
        <v>0</v>
      </c>
      <c r="N1641" s="221">
        <v>0</v>
      </c>
      <c r="O1641" s="221" t="s">
        <v>624</v>
      </c>
      <c r="P1641" s="221" t="s">
        <v>626</v>
      </c>
      <c r="Q1641" s="221" t="s">
        <v>626</v>
      </c>
      <c r="R1641" s="221" t="s">
        <v>1669</v>
      </c>
      <c r="S1641" s="221" t="s">
        <v>1975</v>
      </c>
      <c r="T1641" s="221">
        <v>0</v>
      </c>
      <c r="U1641" s="221">
        <v>38837000</v>
      </c>
      <c r="V1641" s="290">
        <v>702000000000</v>
      </c>
      <c r="W1641" s="221">
        <v>30004074</v>
      </c>
      <c r="X1641" s="221">
        <v>0</v>
      </c>
      <c r="Y1641" s="221" t="s">
        <v>626</v>
      </c>
      <c r="Z1641" s="221" t="s">
        <v>626</v>
      </c>
    </row>
    <row r="1642" spans="1:26" x14ac:dyDescent="0.25">
      <c r="A1642" s="221" t="s">
        <v>2665</v>
      </c>
      <c r="B1642" s="221" t="s">
        <v>962</v>
      </c>
      <c r="C1642" s="221">
        <v>1048.845</v>
      </c>
      <c r="D1642" s="221">
        <v>0</v>
      </c>
      <c r="E1642" s="221" t="s">
        <v>620</v>
      </c>
      <c r="F1642" s="221">
        <v>0</v>
      </c>
      <c r="G1642" s="221">
        <v>0</v>
      </c>
      <c r="H1642" s="221">
        <v>0</v>
      </c>
      <c r="I1642" s="221">
        <v>0</v>
      </c>
      <c r="J1642" s="221">
        <v>0</v>
      </c>
      <c r="K1642" s="221">
        <v>0</v>
      </c>
      <c r="L1642" s="221" t="s">
        <v>621</v>
      </c>
      <c r="M1642" s="221">
        <v>0</v>
      </c>
      <c r="N1642" s="221">
        <v>0</v>
      </c>
      <c r="O1642" s="221" t="s">
        <v>624</v>
      </c>
      <c r="R1642" s="221" t="s">
        <v>1669</v>
      </c>
      <c r="S1642" s="221" t="s">
        <v>1671</v>
      </c>
      <c r="T1642" s="221">
        <v>0</v>
      </c>
      <c r="U1642" s="221">
        <v>0</v>
      </c>
      <c r="V1642" s="290">
        <v>702000000000</v>
      </c>
      <c r="W1642" s="221">
        <v>30004074</v>
      </c>
      <c r="X1642" s="221">
        <v>0</v>
      </c>
    </row>
    <row r="1643" spans="1:26" x14ac:dyDescent="0.25">
      <c r="A1643" s="221" t="s">
        <v>1282</v>
      </c>
      <c r="B1643" s="221" t="s">
        <v>975</v>
      </c>
      <c r="C1643" s="221">
        <v>1436.03</v>
      </c>
      <c r="D1643" s="221">
        <v>-1.4535</v>
      </c>
      <c r="E1643" s="221" t="s">
        <v>620</v>
      </c>
      <c r="F1643" s="221">
        <v>1.6889000000000001</v>
      </c>
      <c r="G1643" s="221">
        <v>3.3702999999999999</v>
      </c>
      <c r="H1643" s="221">
        <v>-3.1901000000000002</v>
      </c>
      <c r="I1643" s="221">
        <v>-11.3233</v>
      </c>
      <c r="J1643" s="221">
        <v>-14.2012</v>
      </c>
      <c r="K1643" s="290">
        <v>61800000000</v>
      </c>
      <c r="L1643" s="221" t="s">
        <v>621</v>
      </c>
      <c r="M1643" s="221">
        <v>28.169599999999999</v>
      </c>
      <c r="N1643" s="221">
        <v>0</v>
      </c>
      <c r="O1643" s="221" t="s">
        <v>624</v>
      </c>
      <c r="P1643" s="221" t="s">
        <v>625</v>
      </c>
      <c r="Q1643" s="221" t="s">
        <v>635</v>
      </c>
      <c r="R1643" s="221" t="s">
        <v>1665</v>
      </c>
      <c r="S1643" s="221" t="s">
        <v>2089</v>
      </c>
      <c r="T1643" s="221">
        <v>1.6889000000000001</v>
      </c>
      <c r="U1643" s="221">
        <v>43733524</v>
      </c>
      <c r="V1643" s="290">
        <v>12100000000000</v>
      </c>
      <c r="W1643" s="221">
        <v>4291289</v>
      </c>
      <c r="X1643" s="221">
        <v>-0.98939999999999995</v>
      </c>
      <c r="Y1643" s="221" t="s">
        <v>653</v>
      </c>
      <c r="Z1643" s="221" t="s">
        <v>626</v>
      </c>
    </row>
    <row r="1644" spans="1:26" x14ac:dyDescent="0.25">
      <c r="A1644" s="221" t="s">
        <v>1242</v>
      </c>
      <c r="B1644" s="221" t="s">
        <v>975</v>
      </c>
      <c r="C1644" s="221">
        <v>1371.14</v>
      </c>
      <c r="D1644" s="221">
        <v>6.9999999999999999E-4</v>
      </c>
      <c r="E1644" s="221" t="s">
        <v>620</v>
      </c>
      <c r="F1644" s="221">
        <v>2.0815999999999999</v>
      </c>
      <c r="G1644" s="221">
        <v>6.3418999999999999</v>
      </c>
      <c r="H1644" s="221">
        <v>4.5027999999999997</v>
      </c>
      <c r="I1644" s="221">
        <v>6.6512000000000002</v>
      </c>
      <c r="J1644" s="221">
        <v>11.864000000000001</v>
      </c>
      <c r="K1644" s="290">
        <v>173000000000</v>
      </c>
      <c r="L1644" s="221" t="s">
        <v>621</v>
      </c>
      <c r="M1644" s="221">
        <v>19.758800000000001</v>
      </c>
      <c r="N1644" s="221">
        <v>0</v>
      </c>
      <c r="O1644" s="221" t="s">
        <v>624</v>
      </c>
      <c r="P1644" s="221" t="s">
        <v>630</v>
      </c>
      <c r="Q1644" s="221" t="s">
        <v>638</v>
      </c>
      <c r="R1644" s="221" t="s">
        <v>1662</v>
      </c>
      <c r="S1644" s="221" t="s">
        <v>2089</v>
      </c>
      <c r="T1644" s="221">
        <v>2.0815999999999999</v>
      </c>
      <c r="U1644" s="290">
        <v>129000000</v>
      </c>
      <c r="V1644" s="290">
        <v>12100000000000</v>
      </c>
      <c r="W1644" s="221">
        <v>4291289</v>
      </c>
      <c r="X1644" s="221">
        <v>-0.19939999999999999</v>
      </c>
      <c r="Y1644" s="221" t="s">
        <v>627</v>
      </c>
      <c r="Z1644" s="221" t="s">
        <v>626</v>
      </c>
    </row>
    <row r="1645" spans="1:26" x14ac:dyDescent="0.25">
      <c r="A1645" s="221" t="s">
        <v>1901</v>
      </c>
      <c r="B1645" s="221" t="s">
        <v>975</v>
      </c>
      <c r="C1645" s="221">
        <v>1119.29</v>
      </c>
      <c r="D1645" s="221">
        <v>-1.6571</v>
      </c>
      <c r="E1645" s="221" t="s">
        <v>620</v>
      </c>
      <c r="F1645" s="221">
        <v>-0.69379999999999997</v>
      </c>
      <c r="G1645" s="221">
        <v>9.2693999999999992</v>
      </c>
      <c r="H1645" s="221">
        <v>-3.3144</v>
      </c>
      <c r="I1645" s="221">
        <v>-14.6928</v>
      </c>
      <c r="J1645" s="221">
        <v>-18.7971</v>
      </c>
      <c r="K1645" s="290">
        <v>45300000000</v>
      </c>
      <c r="L1645" s="221" t="s">
        <v>621</v>
      </c>
      <c r="M1645" s="221">
        <v>11.5642</v>
      </c>
      <c r="N1645" s="221">
        <v>0</v>
      </c>
      <c r="O1645" s="221" t="s">
        <v>624</v>
      </c>
      <c r="P1645" s="221" t="s">
        <v>625</v>
      </c>
      <c r="Q1645" s="221" t="s">
        <v>635</v>
      </c>
      <c r="R1645" s="221" t="s">
        <v>1665</v>
      </c>
      <c r="S1645" s="221" t="s">
        <v>2089</v>
      </c>
      <c r="T1645" s="221">
        <v>-0.69379999999999997</v>
      </c>
      <c r="U1645" s="221">
        <v>40173720</v>
      </c>
      <c r="V1645" s="290">
        <v>12100000000000</v>
      </c>
      <c r="W1645" s="221">
        <v>4291289</v>
      </c>
      <c r="X1645" s="221">
        <v>-1.4215</v>
      </c>
      <c r="Y1645" s="221" t="s">
        <v>626</v>
      </c>
      <c r="Z1645" s="221" t="s">
        <v>626</v>
      </c>
    </row>
    <row r="1646" spans="1:26" x14ac:dyDescent="0.25">
      <c r="A1646" s="221" t="s">
        <v>1384</v>
      </c>
      <c r="B1646" s="221" t="s">
        <v>975</v>
      </c>
      <c r="C1646" s="221">
        <v>1344.1030000000001</v>
      </c>
      <c r="D1646" s="221">
        <v>3.15E-2</v>
      </c>
      <c r="E1646" s="221" t="s">
        <v>620</v>
      </c>
      <c r="F1646" s="221">
        <v>-1.4028</v>
      </c>
      <c r="G1646" s="221">
        <v>2.6476000000000002</v>
      </c>
      <c r="H1646" s="221">
        <v>0.29620000000000002</v>
      </c>
      <c r="I1646" s="221">
        <v>2.9466999999999999</v>
      </c>
      <c r="J1646" s="221">
        <v>6.8674999999999997</v>
      </c>
      <c r="K1646" s="290">
        <v>114000000000</v>
      </c>
      <c r="L1646" s="221" t="s">
        <v>621</v>
      </c>
      <c r="M1646" s="221">
        <v>18.245000000000001</v>
      </c>
      <c r="N1646" s="221">
        <v>0</v>
      </c>
      <c r="O1646" s="221" t="s">
        <v>624</v>
      </c>
      <c r="P1646" s="221" t="s">
        <v>635</v>
      </c>
      <c r="Q1646" s="221" t="s">
        <v>630</v>
      </c>
      <c r="R1646" s="221" t="s">
        <v>1662</v>
      </c>
      <c r="S1646" s="221" t="s">
        <v>1673</v>
      </c>
      <c r="T1646" s="221">
        <v>-1.4028</v>
      </c>
      <c r="U1646" s="221">
        <v>83488518</v>
      </c>
      <c r="V1646" s="290">
        <v>12100000000000</v>
      </c>
      <c r="W1646" s="221">
        <v>4291289</v>
      </c>
      <c r="X1646" s="221">
        <v>-1.8889</v>
      </c>
      <c r="Y1646" s="221" t="s">
        <v>627</v>
      </c>
      <c r="Z1646" s="221" t="s">
        <v>626</v>
      </c>
    </row>
    <row r="1647" spans="1:26" x14ac:dyDescent="0.25">
      <c r="A1647" s="221" t="s">
        <v>2463</v>
      </c>
      <c r="B1647" s="221" t="s">
        <v>975</v>
      </c>
      <c r="C1647" s="221">
        <v>939.81500000000005</v>
      </c>
      <c r="D1647" s="221">
        <v>-0.1229</v>
      </c>
      <c r="E1647" s="221" t="s">
        <v>620</v>
      </c>
      <c r="F1647" s="221">
        <v>0.79579999999999995</v>
      </c>
      <c r="G1647" s="221">
        <v>3.9456000000000002</v>
      </c>
      <c r="H1647" s="221">
        <v>0</v>
      </c>
      <c r="I1647" s="221">
        <v>0</v>
      </c>
      <c r="J1647" s="221">
        <v>0</v>
      </c>
      <c r="K1647" s="290">
        <v>198000000000</v>
      </c>
      <c r="L1647" s="221" t="s">
        <v>621</v>
      </c>
      <c r="M1647" s="221">
        <v>0</v>
      </c>
      <c r="N1647" s="221">
        <v>0</v>
      </c>
      <c r="O1647" s="221" t="s">
        <v>624</v>
      </c>
      <c r="P1647" s="221" t="s">
        <v>626</v>
      </c>
      <c r="Q1647" s="221" t="s">
        <v>626</v>
      </c>
      <c r="R1647" s="221" t="s">
        <v>1665</v>
      </c>
      <c r="S1647" s="221" t="s">
        <v>2094</v>
      </c>
      <c r="T1647" s="221">
        <v>0.79579999999999995</v>
      </c>
      <c r="U1647" s="290">
        <v>212000000</v>
      </c>
      <c r="V1647" s="290">
        <v>12100000000000</v>
      </c>
      <c r="W1647" s="221">
        <v>4291289</v>
      </c>
      <c r="X1647" s="221">
        <v>0.32790000000000002</v>
      </c>
      <c r="Y1647" s="221" t="s">
        <v>626</v>
      </c>
      <c r="Z1647" s="221" t="s">
        <v>626</v>
      </c>
    </row>
    <row r="1648" spans="1:26" x14ac:dyDescent="0.25">
      <c r="A1648" s="221" t="s">
        <v>1007</v>
      </c>
      <c r="B1648" s="221" t="s">
        <v>975</v>
      </c>
      <c r="C1648" s="221">
        <v>1882.8</v>
      </c>
      <c r="D1648" s="221">
        <v>-1.9139999999999999</v>
      </c>
      <c r="E1648" s="221" t="s">
        <v>620</v>
      </c>
      <c r="F1648" s="221">
        <v>3.1682999999999999</v>
      </c>
      <c r="G1648" s="221">
        <v>19.090699999999998</v>
      </c>
      <c r="H1648" s="221">
        <v>2.0310999999999999</v>
      </c>
      <c r="I1648" s="221">
        <v>-12.6128</v>
      </c>
      <c r="J1648" s="221">
        <v>-15.025</v>
      </c>
      <c r="K1648" s="290">
        <v>1490000000000</v>
      </c>
      <c r="L1648" s="221" t="s">
        <v>621</v>
      </c>
      <c r="M1648" s="221">
        <v>1.6095999999999999</v>
      </c>
      <c r="N1648" s="221">
        <v>91.207400000000007</v>
      </c>
      <c r="O1648" s="221" t="s">
        <v>624</v>
      </c>
      <c r="P1648" s="221" t="s">
        <v>632</v>
      </c>
      <c r="Q1648" s="221" t="s">
        <v>651</v>
      </c>
      <c r="R1648" s="221" t="s">
        <v>1667</v>
      </c>
      <c r="S1648" s="221" t="s">
        <v>2089</v>
      </c>
      <c r="T1648" s="221">
        <v>3.1682999999999999</v>
      </c>
      <c r="U1648" s="290">
        <v>818000000</v>
      </c>
      <c r="V1648" s="290">
        <v>12100000000000</v>
      </c>
      <c r="W1648" s="221">
        <v>4291289</v>
      </c>
      <c r="X1648" s="221">
        <v>-1.5488</v>
      </c>
      <c r="Y1648" s="221" t="s">
        <v>637</v>
      </c>
      <c r="Z1648" s="221" t="s">
        <v>653</v>
      </c>
    </row>
    <row r="1649" spans="1:26" x14ac:dyDescent="0.25">
      <c r="A1649" s="221" t="s">
        <v>1577</v>
      </c>
      <c r="B1649" s="221" t="s">
        <v>975</v>
      </c>
      <c r="C1649" s="221">
        <v>768.89599999999996</v>
      </c>
      <c r="D1649" s="221">
        <v>0.33960000000000001</v>
      </c>
      <c r="E1649" s="221" t="s">
        <v>620</v>
      </c>
      <c r="F1649" s="221">
        <v>14.9275</v>
      </c>
      <c r="G1649" s="221">
        <v>-0.1474</v>
      </c>
      <c r="H1649" s="221">
        <v>-21.551600000000001</v>
      </c>
      <c r="I1649" s="221">
        <v>-32.018999999999998</v>
      </c>
      <c r="J1649" s="221">
        <v>-31.668900000000001</v>
      </c>
      <c r="K1649" s="290">
        <v>49800000000</v>
      </c>
      <c r="L1649" s="221" t="s">
        <v>621</v>
      </c>
      <c r="M1649" s="221">
        <v>0</v>
      </c>
      <c r="N1649" s="221">
        <v>0</v>
      </c>
      <c r="O1649" s="221" t="s">
        <v>624</v>
      </c>
      <c r="P1649" s="221" t="s">
        <v>664</v>
      </c>
      <c r="Q1649" s="221" t="s">
        <v>622</v>
      </c>
      <c r="R1649" s="221" t="s">
        <v>1667</v>
      </c>
      <c r="S1649" s="221" t="s">
        <v>2094</v>
      </c>
      <c r="T1649" s="221">
        <v>14.9275</v>
      </c>
      <c r="U1649" s="221">
        <v>74423622</v>
      </c>
      <c r="V1649" s="290">
        <v>12100000000000</v>
      </c>
      <c r="W1649" s="221">
        <v>4291289</v>
      </c>
      <c r="X1649" s="221">
        <v>-0.1008</v>
      </c>
      <c r="Y1649" s="221" t="s">
        <v>626</v>
      </c>
      <c r="Z1649" s="221" t="s">
        <v>626</v>
      </c>
    </row>
    <row r="1650" spans="1:26" x14ac:dyDescent="0.25">
      <c r="A1650" s="221" t="s">
        <v>1008</v>
      </c>
      <c r="B1650" s="221" t="s">
        <v>975</v>
      </c>
      <c r="C1650" s="221">
        <v>4004.93</v>
      </c>
      <c r="D1650" s="221">
        <v>-0.32900000000000001</v>
      </c>
      <c r="E1650" s="221" t="s">
        <v>620</v>
      </c>
      <c r="F1650" s="221">
        <v>-1.2942</v>
      </c>
      <c r="G1650" s="221">
        <v>0.10970000000000001</v>
      </c>
      <c r="H1650" s="221">
        <v>-5.4946000000000002</v>
      </c>
      <c r="I1650" s="221">
        <v>-12.1959</v>
      </c>
      <c r="J1650" s="221">
        <v>-14.02</v>
      </c>
      <c r="K1650" s="290">
        <v>202000000000</v>
      </c>
      <c r="L1650" s="221" t="s">
        <v>621</v>
      </c>
      <c r="M1650" s="221">
        <v>8.3562999999999992</v>
      </c>
      <c r="N1650" s="221">
        <v>49.378599999999999</v>
      </c>
      <c r="O1650" s="221" t="s">
        <v>624</v>
      </c>
      <c r="P1650" s="221" t="s">
        <v>635</v>
      </c>
      <c r="Q1650" s="221" t="s">
        <v>630</v>
      </c>
      <c r="R1650" s="221" t="s">
        <v>1665</v>
      </c>
      <c r="S1650" s="221" t="s">
        <v>2089</v>
      </c>
      <c r="T1650" s="221">
        <v>-1.2942</v>
      </c>
      <c r="U1650" s="221">
        <v>49666914</v>
      </c>
      <c r="V1650" s="290">
        <v>12100000000000</v>
      </c>
      <c r="W1650" s="221">
        <v>4291289</v>
      </c>
      <c r="X1650" s="221">
        <v>-0.37169999999999997</v>
      </c>
      <c r="Y1650" s="221" t="s">
        <v>651</v>
      </c>
      <c r="Z1650" s="221" t="s">
        <v>638</v>
      </c>
    </row>
    <row r="1651" spans="1:26" x14ac:dyDescent="0.25">
      <c r="A1651" s="221" t="s">
        <v>1009</v>
      </c>
      <c r="B1651" s="221" t="s">
        <v>975</v>
      </c>
      <c r="C1651" s="221">
        <v>1262.73</v>
      </c>
      <c r="D1651" s="221">
        <v>-0.50819999999999999</v>
      </c>
      <c r="E1651" s="221" t="s">
        <v>620</v>
      </c>
      <c r="F1651" s="221">
        <v>-0.57240000000000002</v>
      </c>
      <c r="G1651" s="221">
        <v>2.8391000000000002</v>
      </c>
      <c r="H1651" s="221">
        <v>-13.1721</v>
      </c>
      <c r="I1651" s="221">
        <v>-19.908000000000001</v>
      </c>
      <c r="J1651" s="221">
        <v>-25.3569</v>
      </c>
      <c r="K1651" s="290">
        <v>266000000000</v>
      </c>
      <c r="L1651" s="221" t="s">
        <v>621</v>
      </c>
      <c r="M1651" s="221">
        <v>6.2332000000000001</v>
      </c>
      <c r="N1651" s="221">
        <v>46.713200000000001</v>
      </c>
      <c r="O1651" s="221" t="s">
        <v>624</v>
      </c>
      <c r="P1651" s="221" t="s">
        <v>627</v>
      </c>
      <c r="Q1651" s="221" t="s">
        <v>651</v>
      </c>
      <c r="R1651" s="221" t="s">
        <v>1667</v>
      </c>
      <c r="S1651" s="221" t="s">
        <v>2089</v>
      </c>
      <c r="T1651" s="221">
        <v>-0.57240000000000002</v>
      </c>
      <c r="U1651" s="290">
        <v>210000000</v>
      </c>
      <c r="V1651" s="290">
        <v>12100000000000</v>
      </c>
      <c r="W1651" s="221">
        <v>4291289</v>
      </c>
      <c r="X1651" s="221">
        <v>-1.0245</v>
      </c>
      <c r="Y1651" s="221" t="s">
        <v>653</v>
      </c>
      <c r="Z1651" s="221" t="s">
        <v>653</v>
      </c>
    </row>
    <row r="1652" spans="1:26" x14ac:dyDescent="0.25">
      <c r="A1652" s="221" t="s">
        <v>1010</v>
      </c>
      <c r="B1652" s="221" t="s">
        <v>975</v>
      </c>
      <c r="C1652" s="221">
        <v>1504.62</v>
      </c>
      <c r="D1652" s="221">
        <v>4.65E-2</v>
      </c>
      <c r="E1652" s="221" t="s">
        <v>620</v>
      </c>
      <c r="F1652" s="221">
        <v>0.53190000000000004</v>
      </c>
      <c r="G1652" s="221">
        <v>1.6388</v>
      </c>
      <c r="H1652" s="221">
        <v>3.3180000000000001</v>
      </c>
      <c r="I1652" s="221">
        <v>4.5296000000000003</v>
      </c>
      <c r="J1652" s="221">
        <v>7.0461999999999998</v>
      </c>
      <c r="K1652" s="290">
        <v>6110000000000</v>
      </c>
      <c r="L1652" s="221" t="s">
        <v>621</v>
      </c>
      <c r="M1652" s="221">
        <v>21.265899999999998</v>
      </c>
      <c r="N1652" s="221">
        <v>41.463900000000002</v>
      </c>
      <c r="O1652" s="221" t="s">
        <v>624</v>
      </c>
      <c r="P1652" s="221" t="s">
        <v>653</v>
      </c>
      <c r="Q1652" s="221" t="s">
        <v>653</v>
      </c>
      <c r="R1652" s="221" t="s">
        <v>1668</v>
      </c>
      <c r="S1652" s="221" t="s">
        <v>2089</v>
      </c>
      <c r="T1652" s="221">
        <v>0.53190000000000004</v>
      </c>
      <c r="U1652" s="290">
        <v>4080000000</v>
      </c>
      <c r="V1652" s="290">
        <v>12100000000000</v>
      </c>
      <c r="W1652" s="221">
        <v>4291289</v>
      </c>
      <c r="X1652" s="221">
        <v>0.11840000000000001</v>
      </c>
      <c r="Y1652" s="221" t="s">
        <v>653</v>
      </c>
      <c r="Z1652" s="221" t="s">
        <v>653</v>
      </c>
    </row>
    <row r="1653" spans="1:26" x14ac:dyDescent="0.25">
      <c r="A1653" s="221" t="s">
        <v>1929</v>
      </c>
      <c r="B1653" s="221" t="s">
        <v>975</v>
      </c>
      <c r="C1653" s="221">
        <v>903.09799999999996</v>
      </c>
      <c r="D1653" s="221">
        <v>-0.55489999999999995</v>
      </c>
      <c r="E1653" s="221" t="s">
        <v>620</v>
      </c>
      <c r="F1653" s="221">
        <v>1.4489000000000001</v>
      </c>
      <c r="G1653" s="221">
        <v>11.0839</v>
      </c>
      <c r="H1653" s="221">
        <v>1.8872</v>
      </c>
      <c r="I1653" s="221">
        <v>-5.5464000000000002</v>
      </c>
      <c r="J1653" s="221">
        <v>-14.005599999999999</v>
      </c>
      <c r="K1653" s="290">
        <v>9730000000</v>
      </c>
      <c r="L1653" s="221" t="s">
        <v>621</v>
      </c>
      <c r="M1653" s="221">
        <v>-17.970800000000001</v>
      </c>
      <c r="N1653" s="221">
        <v>-1.1415999999999999</v>
      </c>
      <c r="O1653" s="221" t="s">
        <v>624</v>
      </c>
      <c r="P1653" s="221" t="s">
        <v>2012</v>
      </c>
      <c r="Q1653" s="221" t="s">
        <v>2012</v>
      </c>
      <c r="R1653" s="221" t="s">
        <v>1665</v>
      </c>
      <c r="S1653" s="221" t="s">
        <v>2094</v>
      </c>
      <c r="T1653" s="221">
        <v>1.4489000000000001</v>
      </c>
      <c r="U1653" s="221">
        <v>10927651</v>
      </c>
      <c r="V1653" s="290">
        <v>12100000000000</v>
      </c>
      <c r="W1653" s="221">
        <v>4291289</v>
      </c>
      <c r="X1653" s="221">
        <v>-0.4733</v>
      </c>
      <c r="Y1653" s="221" t="s">
        <v>626</v>
      </c>
      <c r="Z1653" s="221" t="s">
        <v>626</v>
      </c>
    </row>
    <row r="1654" spans="1:26" x14ac:dyDescent="0.25">
      <c r="A1654" s="221" t="s">
        <v>1902</v>
      </c>
      <c r="B1654" s="221" t="s">
        <v>975</v>
      </c>
      <c r="C1654" s="221">
        <v>1013.699</v>
      </c>
      <c r="D1654" s="221">
        <v>0</v>
      </c>
      <c r="E1654" s="221" t="s">
        <v>620</v>
      </c>
      <c r="F1654" s="221">
        <v>-1.43</v>
      </c>
      <c r="G1654" s="221">
        <v>0</v>
      </c>
      <c r="H1654" s="221">
        <v>0</v>
      </c>
      <c r="I1654" s="221">
        <v>0</v>
      </c>
      <c r="J1654" s="221">
        <v>-0.12</v>
      </c>
      <c r="K1654" s="290">
        <v>142000000000</v>
      </c>
      <c r="L1654" s="221" t="s">
        <v>621</v>
      </c>
      <c r="M1654" s="221">
        <v>0</v>
      </c>
      <c r="N1654" s="221">
        <v>0</v>
      </c>
      <c r="O1654" s="221" t="s">
        <v>624</v>
      </c>
      <c r="P1654" s="221" t="s">
        <v>626</v>
      </c>
      <c r="Q1654" s="221" t="s">
        <v>626</v>
      </c>
      <c r="R1654" s="221" t="s">
        <v>1669</v>
      </c>
      <c r="S1654" s="221" t="s">
        <v>2094</v>
      </c>
      <c r="T1654" s="221">
        <v>0</v>
      </c>
      <c r="U1654" s="290">
        <v>139000000</v>
      </c>
      <c r="V1654" s="290">
        <v>12100000000000</v>
      </c>
      <c r="W1654" s="221">
        <v>4291289</v>
      </c>
      <c r="X1654" s="221">
        <v>0</v>
      </c>
      <c r="Y1654" s="221" t="s">
        <v>626</v>
      </c>
      <c r="Z1654" s="221" t="s">
        <v>626</v>
      </c>
    </row>
    <row r="1655" spans="1:26" x14ac:dyDescent="0.25">
      <c r="A1655" s="221" t="s">
        <v>2030</v>
      </c>
      <c r="B1655" s="221" t="s">
        <v>975</v>
      </c>
      <c r="C1655" s="221">
        <v>926.94799999999998</v>
      </c>
      <c r="D1655" s="221">
        <v>0</v>
      </c>
      <c r="E1655" s="221" t="s">
        <v>620</v>
      </c>
      <c r="F1655" s="221">
        <v>-2.42</v>
      </c>
      <c r="G1655" s="221">
        <v>0</v>
      </c>
      <c r="H1655" s="221">
        <v>0</v>
      </c>
      <c r="I1655" s="221">
        <v>0</v>
      </c>
      <c r="J1655" s="221">
        <v>-8.8699999999999992</v>
      </c>
      <c r="K1655" s="290">
        <v>284000000000</v>
      </c>
      <c r="L1655" s="221" t="s">
        <v>621</v>
      </c>
      <c r="M1655" s="221">
        <v>0</v>
      </c>
      <c r="N1655" s="221">
        <v>0</v>
      </c>
      <c r="O1655" s="221" t="s">
        <v>624</v>
      </c>
      <c r="P1655" s="221" t="s">
        <v>626</v>
      </c>
      <c r="Q1655" s="221" t="s">
        <v>626</v>
      </c>
      <c r="R1655" s="221" t="s">
        <v>1669</v>
      </c>
      <c r="S1655" s="221" t="s">
        <v>2094</v>
      </c>
      <c r="T1655" s="221">
        <v>0</v>
      </c>
      <c r="U1655" s="290">
        <v>299000000</v>
      </c>
      <c r="V1655" s="290">
        <v>12100000000000</v>
      </c>
      <c r="W1655" s="221">
        <v>4291289</v>
      </c>
      <c r="X1655" s="221">
        <v>0</v>
      </c>
      <c r="Y1655" s="221" t="s">
        <v>626</v>
      </c>
      <c r="Z1655" s="221" t="s">
        <v>626</v>
      </c>
    </row>
    <row r="1656" spans="1:26" x14ac:dyDescent="0.25">
      <c r="A1656" s="221" t="s">
        <v>2136</v>
      </c>
      <c r="B1656" s="221" t="s">
        <v>975</v>
      </c>
      <c r="C1656" s="221">
        <v>958.48599999999999</v>
      </c>
      <c r="D1656" s="221">
        <v>0</v>
      </c>
      <c r="E1656" s="221" t="s">
        <v>620</v>
      </c>
      <c r="F1656" s="221">
        <v>4.07</v>
      </c>
      <c r="G1656" s="221">
        <v>0</v>
      </c>
      <c r="H1656" s="221">
        <v>0</v>
      </c>
      <c r="I1656" s="221">
        <v>0</v>
      </c>
      <c r="J1656" s="221">
        <v>-2.8</v>
      </c>
      <c r="K1656" s="290">
        <v>212000000000</v>
      </c>
      <c r="L1656" s="221" t="s">
        <v>621</v>
      </c>
      <c r="M1656" s="221">
        <v>0</v>
      </c>
      <c r="N1656" s="221">
        <v>0</v>
      </c>
      <c r="O1656" s="221" t="s">
        <v>624</v>
      </c>
      <c r="P1656" s="221" t="s">
        <v>626</v>
      </c>
      <c r="Q1656" s="221" t="s">
        <v>626</v>
      </c>
      <c r="R1656" s="221" t="s">
        <v>1669</v>
      </c>
      <c r="S1656" s="221" t="s">
        <v>2094</v>
      </c>
      <c r="T1656" s="221">
        <v>0</v>
      </c>
      <c r="U1656" s="290">
        <v>230000000</v>
      </c>
      <c r="V1656" s="290">
        <v>12100000000000</v>
      </c>
      <c r="W1656" s="221">
        <v>4291289</v>
      </c>
      <c r="X1656" s="221">
        <v>0</v>
      </c>
      <c r="Y1656" s="221" t="s">
        <v>626</v>
      </c>
      <c r="Z1656" s="221" t="s">
        <v>626</v>
      </c>
    </row>
    <row r="1657" spans="1:26" x14ac:dyDescent="0.25">
      <c r="A1657" s="221" t="s">
        <v>2217</v>
      </c>
      <c r="B1657" s="221" t="s">
        <v>975</v>
      </c>
      <c r="C1657" s="221">
        <v>917.54399999999998</v>
      </c>
      <c r="D1657" s="221">
        <v>0</v>
      </c>
      <c r="E1657" s="221" t="s">
        <v>620</v>
      </c>
      <c r="F1657" s="221">
        <v>-0.44</v>
      </c>
      <c r="G1657" s="221">
        <v>0</v>
      </c>
      <c r="H1657" s="221">
        <v>0</v>
      </c>
      <c r="I1657" s="221">
        <v>0</v>
      </c>
      <c r="J1657" s="221">
        <v>0</v>
      </c>
      <c r="K1657" s="290">
        <v>186000000000</v>
      </c>
      <c r="L1657" s="221" t="s">
        <v>621</v>
      </c>
      <c r="M1657" s="221">
        <v>0</v>
      </c>
      <c r="N1657" s="221">
        <v>0</v>
      </c>
      <c r="O1657" s="221" t="s">
        <v>624</v>
      </c>
      <c r="P1657" s="221" t="s">
        <v>626</v>
      </c>
      <c r="Q1657" s="221" t="s">
        <v>626</v>
      </c>
      <c r="R1657" s="221" t="s">
        <v>1669</v>
      </c>
      <c r="S1657" s="221" t="s">
        <v>2094</v>
      </c>
      <c r="T1657" s="221">
        <v>0</v>
      </c>
      <c r="U1657" s="290">
        <v>201000000</v>
      </c>
      <c r="V1657" s="290">
        <v>12100000000000</v>
      </c>
      <c r="W1657" s="221">
        <v>4291289</v>
      </c>
      <c r="X1657" s="221">
        <v>0</v>
      </c>
      <c r="Y1657" s="221" t="s">
        <v>626</v>
      </c>
      <c r="Z1657" s="221" t="s">
        <v>626</v>
      </c>
    </row>
    <row r="1658" spans="1:26" x14ac:dyDescent="0.25">
      <c r="A1658" s="221" t="s">
        <v>2176</v>
      </c>
      <c r="B1658" s="221" t="s">
        <v>975</v>
      </c>
      <c r="C1658" s="221">
        <v>1000.859</v>
      </c>
      <c r="D1658" s="221">
        <v>0</v>
      </c>
      <c r="E1658" s="221" t="s">
        <v>620</v>
      </c>
      <c r="F1658" s="221">
        <v>-0.05</v>
      </c>
      <c r="G1658" s="221">
        <v>0</v>
      </c>
      <c r="H1658" s="221">
        <v>0</v>
      </c>
      <c r="I1658" s="221">
        <v>0</v>
      </c>
      <c r="J1658" s="221">
        <v>-0.14000000000000001</v>
      </c>
      <c r="K1658" s="290">
        <v>150000000000</v>
      </c>
      <c r="L1658" s="221" t="s">
        <v>621</v>
      </c>
      <c r="M1658" s="221">
        <v>0</v>
      </c>
      <c r="N1658" s="221">
        <v>0</v>
      </c>
      <c r="O1658" s="221" t="s">
        <v>624</v>
      </c>
      <c r="P1658" s="221" t="s">
        <v>626</v>
      </c>
      <c r="Q1658" s="221" t="s">
        <v>626</v>
      </c>
      <c r="R1658" s="221" t="s">
        <v>1669</v>
      </c>
      <c r="S1658" s="221" t="s">
        <v>1671</v>
      </c>
      <c r="T1658" s="221">
        <v>0</v>
      </c>
      <c r="U1658" s="290">
        <v>150000000</v>
      </c>
      <c r="V1658" s="290">
        <v>12100000000000</v>
      </c>
      <c r="W1658" s="221">
        <v>4291289</v>
      </c>
      <c r="X1658" s="221">
        <v>0</v>
      </c>
      <c r="Y1658" s="221" t="s">
        <v>626</v>
      </c>
      <c r="Z1658" s="221" t="s">
        <v>626</v>
      </c>
    </row>
    <row r="1659" spans="1:26" x14ac:dyDescent="0.25">
      <c r="A1659" s="221" t="s">
        <v>2375</v>
      </c>
      <c r="B1659" s="221" t="s">
        <v>975</v>
      </c>
      <c r="C1659" s="221">
        <v>1005.075</v>
      </c>
      <c r="D1659" s="221">
        <v>0</v>
      </c>
      <c r="E1659" s="221" t="s">
        <v>620</v>
      </c>
      <c r="F1659" s="221">
        <v>0.73</v>
      </c>
      <c r="G1659" s="221">
        <v>0</v>
      </c>
      <c r="H1659" s="221">
        <v>0</v>
      </c>
      <c r="I1659" s="221">
        <v>0</v>
      </c>
      <c r="J1659" s="221">
        <v>0</v>
      </c>
      <c r="K1659" s="290">
        <v>124000000000</v>
      </c>
      <c r="L1659" s="221" t="s">
        <v>621</v>
      </c>
      <c r="M1659" s="221">
        <v>0</v>
      </c>
      <c r="N1659" s="221">
        <v>0</v>
      </c>
      <c r="O1659" s="221" t="s">
        <v>624</v>
      </c>
      <c r="P1659" s="221" t="s">
        <v>626</v>
      </c>
      <c r="Q1659" s="221" t="s">
        <v>626</v>
      </c>
      <c r="R1659" s="221" t="s">
        <v>1669</v>
      </c>
      <c r="S1659" s="221" t="s">
        <v>1671</v>
      </c>
      <c r="T1659" s="221">
        <v>0</v>
      </c>
      <c r="U1659" s="290">
        <v>124000000</v>
      </c>
      <c r="V1659" s="290">
        <v>12100000000000</v>
      </c>
      <c r="W1659" s="221">
        <v>4291289</v>
      </c>
      <c r="X1659" s="221">
        <v>0</v>
      </c>
      <c r="Y1659" s="221" t="s">
        <v>626</v>
      </c>
      <c r="Z1659" s="221" t="s">
        <v>626</v>
      </c>
    </row>
    <row r="1660" spans="1:26" x14ac:dyDescent="0.25">
      <c r="A1660" s="221" t="s">
        <v>2267</v>
      </c>
      <c r="B1660" s="221" t="s">
        <v>975</v>
      </c>
      <c r="C1660" s="221">
        <v>971.875</v>
      </c>
      <c r="D1660" s="221">
        <v>0</v>
      </c>
      <c r="E1660" s="221" t="s">
        <v>620</v>
      </c>
      <c r="F1660" s="221">
        <v>0.09</v>
      </c>
      <c r="G1660" s="221">
        <v>0</v>
      </c>
      <c r="H1660" s="221">
        <v>0</v>
      </c>
      <c r="I1660" s="221">
        <v>0</v>
      </c>
      <c r="J1660" s="221">
        <v>0</v>
      </c>
      <c r="K1660" s="290">
        <v>138000000000</v>
      </c>
      <c r="L1660" s="221" t="s">
        <v>621</v>
      </c>
      <c r="M1660" s="221">
        <v>0</v>
      </c>
      <c r="N1660" s="221">
        <v>0</v>
      </c>
      <c r="O1660" s="221" t="s">
        <v>624</v>
      </c>
      <c r="P1660" s="221" t="s">
        <v>626</v>
      </c>
      <c r="Q1660" s="221" t="s">
        <v>626</v>
      </c>
      <c r="R1660" s="221" t="s">
        <v>1669</v>
      </c>
      <c r="S1660" s="221" t="s">
        <v>2094</v>
      </c>
      <c r="T1660" s="221">
        <v>0</v>
      </c>
      <c r="U1660" s="290">
        <v>142000000</v>
      </c>
      <c r="V1660" s="290">
        <v>12100000000000</v>
      </c>
      <c r="W1660" s="221">
        <v>4291289</v>
      </c>
      <c r="X1660" s="221">
        <v>0</v>
      </c>
      <c r="Y1660" s="221" t="s">
        <v>626</v>
      </c>
      <c r="Z1660" s="221" t="s">
        <v>626</v>
      </c>
    </row>
    <row r="1661" spans="1:26" x14ac:dyDescent="0.25">
      <c r="A1661" s="221" t="s">
        <v>2376</v>
      </c>
      <c r="B1661" s="221" t="s">
        <v>975</v>
      </c>
      <c r="C1661" s="221">
        <v>1039.181</v>
      </c>
      <c r="D1661" s="221">
        <v>0</v>
      </c>
      <c r="E1661" s="221" t="s">
        <v>620</v>
      </c>
      <c r="F1661" s="221">
        <v>1.02</v>
      </c>
      <c r="G1661" s="221">
        <v>0</v>
      </c>
      <c r="H1661" s="221">
        <v>0</v>
      </c>
      <c r="I1661" s="221">
        <v>0</v>
      </c>
      <c r="J1661" s="221">
        <v>0</v>
      </c>
      <c r="K1661" s="290">
        <v>145000000000</v>
      </c>
      <c r="L1661" s="221" t="s">
        <v>621</v>
      </c>
      <c r="M1661" s="221">
        <v>0</v>
      </c>
      <c r="N1661" s="221">
        <v>0</v>
      </c>
      <c r="O1661" s="221" t="s">
        <v>624</v>
      </c>
      <c r="P1661" s="221" t="s">
        <v>626</v>
      </c>
      <c r="Q1661" s="221" t="s">
        <v>626</v>
      </c>
      <c r="R1661" s="221" t="s">
        <v>1669</v>
      </c>
      <c r="S1661" s="221" t="s">
        <v>2094</v>
      </c>
      <c r="T1661" s="221">
        <v>0</v>
      </c>
      <c r="U1661" s="290">
        <v>141000000</v>
      </c>
      <c r="V1661" s="290">
        <v>12100000000000</v>
      </c>
      <c r="W1661" s="221">
        <v>4291289</v>
      </c>
      <c r="X1661" s="221">
        <v>0</v>
      </c>
      <c r="Y1661" s="221" t="s">
        <v>626</v>
      </c>
      <c r="Z1661" s="221" t="s">
        <v>626</v>
      </c>
    </row>
    <row r="1662" spans="1:26" x14ac:dyDescent="0.25">
      <c r="A1662" s="221" t="s">
        <v>2587</v>
      </c>
      <c r="B1662" s="221" t="s">
        <v>975</v>
      </c>
      <c r="C1662" s="221">
        <v>1016.32</v>
      </c>
      <c r="D1662" s="221">
        <v>0</v>
      </c>
      <c r="E1662" s="221" t="s">
        <v>620</v>
      </c>
      <c r="F1662" s="221">
        <v>1.64</v>
      </c>
      <c r="G1662" s="221">
        <v>0</v>
      </c>
      <c r="H1662" s="221">
        <v>0</v>
      </c>
      <c r="I1662" s="221">
        <v>0</v>
      </c>
      <c r="J1662" s="221">
        <v>0</v>
      </c>
      <c r="K1662" s="290">
        <v>162000000000</v>
      </c>
      <c r="L1662" s="221" t="s">
        <v>621</v>
      </c>
      <c r="M1662" s="221">
        <v>0</v>
      </c>
      <c r="N1662" s="221">
        <v>0</v>
      </c>
      <c r="O1662" s="221" t="s">
        <v>624</v>
      </c>
      <c r="P1662" s="221" t="s">
        <v>626</v>
      </c>
      <c r="Q1662" s="221" t="s">
        <v>626</v>
      </c>
      <c r="R1662" s="221" t="s">
        <v>1669</v>
      </c>
      <c r="S1662" s="221" t="s">
        <v>2089</v>
      </c>
      <c r="T1662" s="221">
        <v>0</v>
      </c>
      <c r="U1662" s="290">
        <v>162000000</v>
      </c>
      <c r="V1662" s="290">
        <v>12100000000000</v>
      </c>
      <c r="W1662" s="221">
        <v>4291289</v>
      </c>
      <c r="X1662" s="221">
        <v>0</v>
      </c>
      <c r="Y1662" s="221" t="s">
        <v>626</v>
      </c>
      <c r="Z1662" s="221" t="s">
        <v>626</v>
      </c>
    </row>
    <row r="1663" spans="1:26" x14ac:dyDescent="0.25">
      <c r="A1663" s="221" t="s">
        <v>2491</v>
      </c>
      <c r="B1663" s="221" t="s">
        <v>975</v>
      </c>
      <c r="C1663" s="221">
        <v>984.21100000000001</v>
      </c>
      <c r="D1663" s="221">
        <v>0</v>
      </c>
      <c r="E1663" s="221" t="s">
        <v>620</v>
      </c>
      <c r="F1663" s="221">
        <v>-0.26</v>
      </c>
      <c r="G1663" s="221">
        <v>0</v>
      </c>
      <c r="H1663" s="221">
        <v>0</v>
      </c>
      <c r="I1663" s="221">
        <v>0</v>
      </c>
      <c r="J1663" s="221">
        <v>0</v>
      </c>
      <c r="K1663" s="290">
        <v>85700000000</v>
      </c>
      <c r="L1663" s="221" t="s">
        <v>621</v>
      </c>
      <c r="M1663" s="221">
        <v>0</v>
      </c>
      <c r="N1663" s="221">
        <v>0</v>
      </c>
      <c r="O1663" s="221" t="s">
        <v>624</v>
      </c>
      <c r="P1663" s="221" t="s">
        <v>626</v>
      </c>
      <c r="Q1663" s="221" t="s">
        <v>626</v>
      </c>
      <c r="R1663" s="221" t="s">
        <v>1669</v>
      </c>
      <c r="S1663" s="221" t="s">
        <v>2094</v>
      </c>
      <c r="T1663" s="221">
        <v>0</v>
      </c>
      <c r="U1663" s="221">
        <v>86900000</v>
      </c>
      <c r="V1663" s="290">
        <v>12100000000000</v>
      </c>
      <c r="W1663" s="221">
        <v>4291289</v>
      </c>
      <c r="X1663" s="221">
        <v>0</v>
      </c>
      <c r="Y1663" s="221" t="s">
        <v>626</v>
      </c>
      <c r="Z1663" s="221" t="s">
        <v>626</v>
      </c>
    </row>
    <row r="1664" spans="1:26" x14ac:dyDescent="0.25">
      <c r="A1664" s="221" t="s">
        <v>2666</v>
      </c>
      <c r="B1664" s="221" t="s">
        <v>975</v>
      </c>
      <c r="C1664" s="221">
        <v>1020.15</v>
      </c>
      <c r="D1664" s="221">
        <v>0</v>
      </c>
      <c r="E1664" s="221" t="s">
        <v>620</v>
      </c>
      <c r="F1664" s="221">
        <v>0</v>
      </c>
      <c r="G1664" s="221">
        <v>0</v>
      </c>
      <c r="H1664" s="221">
        <v>0</v>
      </c>
      <c r="I1664" s="221">
        <v>0</v>
      </c>
      <c r="J1664" s="221">
        <v>0</v>
      </c>
      <c r="K1664" s="221">
        <v>0</v>
      </c>
      <c r="L1664" s="221" t="s">
        <v>621</v>
      </c>
      <c r="M1664" s="221">
        <v>0</v>
      </c>
      <c r="N1664" s="221">
        <v>0</v>
      </c>
      <c r="O1664" s="221" t="s">
        <v>624</v>
      </c>
      <c r="R1664" s="221" t="s">
        <v>1669</v>
      </c>
      <c r="S1664" s="221" t="s">
        <v>2094</v>
      </c>
      <c r="T1664" s="221">
        <v>0</v>
      </c>
      <c r="U1664" s="221">
        <v>0</v>
      </c>
      <c r="V1664" s="290">
        <v>12100000000000</v>
      </c>
      <c r="W1664" s="221">
        <v>4291289</v>
      </c>
      <c r="X1664" s="221">
        <v>0</v>
      </c>
    </row>
    <row r="1665" spans="1:26" x14ac:dyDescent="0.25">
      <c r="A1665" s="221" t="s">
        <v>1185</v>
      </c>
      <c r="B1665" s="221" t="s">
        <v>975</v>
      </c>
      <c r="C1665" s="221">
        <v>1008.742</v>
      </c>
      <c r="D1665" s="221">
        <v>0</v>
      </c>
      <c r="E1665" s="221" t="s">
        <v>620</v>
      </c>
      <c r="F1665" s="221">
        <v>0.51</v>
      </c>
      <c r="G1665" s="221">
        <v>0</v>
      </c>
      <c r="H1665" s="221">
        <v>0</v>
      </c>
      <c r="I1665" s="221">
        <v>0</v>
      </c>
      <c r="J1665" s="221">
        <v>0.08</v>
      </c>
      <c r="K1665" s="290">
        <v>301000000000</v>
      </c>
      <c r="L1665" s="221" t="s">
        <v>621</v>
      </c>
      <c r="M1665" s="221">
        <v>0</v>
      </c>
      <c r="N1665" s="221">
        <v>0</v>
      </c>
      <c r="O1665" s="221" t="s">
        <v>624</v>
      </c>
      <c r="P1665" s="221" t="s">
        <v>626</v>
      </c>
      <c r="Q1665" s="221" t="s">
        <v>626</v>
      </c>
      <c r="R1665" s="221" t="s">
        <v>1669</v>
      </c>
      <c r="S1665" s="221" t="s">
        <v>2094</v>
      </c>
      <c r="T1665" s="221">
        <v>0</v>
      </c>
      <c r="U1665" s="290">
        <v>300000000</v>
      </c>
      <c r="V1665" s="290">
        <v>12100000000000</v>
      </c>
      <c r="W1665" s="221">
        <v>4291289</v>
      </c>
      <c r="X1665" s="221">
        <v>0</v>
      </c>
      <c r="Y1665" s="221" t="s">
        <v>626</v>
      </c>
      <c r="Z1665" s="221" t="s">
        <v>626</v>
      </c>
    </row>
    <row r="1666" spans="1:26" x14ac:dyDescent="0.25">
      <c r="A1666" s="221" t="s">
        <v>1011</v>
      </c>
      <c r="B1666" s="221" t="s">
        <v>975</v>
      </c>
      <c r="C1666" s="221">
        <v>761.83609999999999</v>
      </c>
      <c r="D1666" s="221">
        <v>-1.2649999999999999</v>
      </c>
      <c r="E1666" s="221" t="s">
        <v>620</v>
      </c>
      <c r="F1666" s="221">
        <v>2.5924999999999998</v>
      </c>
      <c r="G1666" s="221">
        <v>7.7266000000000004</v>
      </c>
      <c r="H1666" s="221">
        <v>-8.2025000000000006</v>
      </c>
      <c r="I1666" s="221">
        <v>-18.943200000000001</v>
      </c>
      <c r="J1666" s="221">
        <v>-22.4344</v>
      </c>
      <c r="K1666" s="290">
        <v>74000000000</v>
      </c>
      <c r="L1666" s="221" t="s">
        <v>621</v>
      </c>
      <c r="M1666" s="221">
        <v>-20.072600000000001</v>
      </c>
      <c r="N1666" s="221">
        <v>0</v>
      </c>
      <c r="O1666" s="221" t="s">
        <v>624</v>
      </c>
      <c r="P1666" s="221" t="s">
        <v>625</v>
      </c>
      <c r="Q1666" s="221" t="s">
        <v>630</v>
      </c>
      <c r="R1666" s="221" t="s">
        <v>1667</v>
      </c>
      <c r="S1666" s="221" t="s">
        <v>1675</v>
      </c>
      <c r="T1666" s="221">
        <v>2.5924999999999998</v>
      </c>
      <c r="U1666" s="221">
        <v>99586202</v>
      </c>
      <c r="V1666" s="290">
        <v>12100000000000</v>
      </c>
      <c r="W1666" s="221">
        <v>4291289</v>
      </c>
      <c r="X1666" s="221">
        <v>-1.0122</v>
      </c>
      <c r="Y1666" s="221" t="s">
        <v>630</v>
      </c>
      <c r="Z1666" s="221" t="s">
        <v>626</v>
      </c>
    </row>
    <row r="1667" spans="1:26" x14ac:dyDescent="0.25">
      <c r="A1667" s="221" t="s">
        <v>2082</v>
      </c>
      <c r="B1667" s="221" t="s">
        <v>975</v>
      </c>
      <c r="C1667" s="221">
        <v>804.41</v>
      </c>
      <c r="D1667" s="221">
        <v>-0.35799999999999998</v>
      </c>
      <c r="E1667" s="221" t="s">
        <v>620</v>
      </c>
      <c r="F1667" s="221">
        <v>-1.7154</v>
      </c>
      <c r="G1667" s="221">
        <v>4.3239000000000001</v>
      </c>
      <c r="H1667" s="221">
        <v>-8.2853999999999992</v>
      </c>
      <c r="I1667" s="221">
        <v>-16.956399999999999</v>
      </c>
      <c r="J1667" s="221">
        <v>-22.805800000000001</v>
      </c>
      <c r="K1667" s="290">
        <v>135000000000</v>
      </c>
      <c r="L1667" s="221" t="s">
        <v>621</v>
      </c>
      <c r="M1667" s="221">
        <v>0</v>
      </c>
      <c r="N1667" s="221">
        <v>0</v>
      </c>
      <c r="O1667" s="221" t="s">
        <v>618</v>
      </c>
      <c r="P1667" s="221" t="s">
        <v>623</v>
      </c>
      <c r="Q1667" s="221" t="s">
        <v>622</v>
      </c>
      <c r="R1667" s="221" t="s">
        <v>1665</v>
      </c>
      <c r="S1667" s="221" t="s">
        <v>1663</v>
      </c>
      <c r="T1667" s="221">
        <v>-1.7154</v>
      </c>
      <c r="U1667" s="290">
        <v>165000000</v>
      </c>
      <c r="V1667" s="290">
        <v>12100000000000</v>
      </c>
      <c r="W1667" s="221">
        <v>4291289</v>
      </c>
      <c r="X1667" s="221">
        <v>7.46E-2</v>
      </c>
      <c r="Y1667" s="221" t="s">
        <v>626</v>
      </c>
      <c r="Z1667" s="221" t="s">
        <v>626</v>
      </c>
    </row>
    <row r="1668" spans="1:26" x14ac:dyDescent="0.25">
      <c r="A1668" s="221" t="s">
        <v>1012</v>
      </c>
      <c r="B1668" s="221" t="s">
        <v>975</v>
      </c>
      <c r="C1668" s="221">
        <v>1204.6500000000001</v>
      </c>
      <c r="D1668" s="221">
        <v>-1.2922</v>
      </c>
      <c r="E1668" s="221" t="s">
        <v>620</v>
      </c>
      <c r="F1668" s="221">
        <v>-0.44869999999999999</v>
      </c>
      <c r="G1668" s="221">
        <v>4.4886999999999997</v>
      </c>
      <c r="H1668" s="221">
        <v>-11.4963</v>
      </c>
      <c r="I1668" s="221">
        <v>-23.5871</v>
      </c>
      <c r="J1668" s="221">
        <v>-30.331199999999999</v>
      </c>
      <c r="K1668" s="290">
        <v>134000000000</v>
      </c>
      <c r="L1668" s="221" t="s">
        <v>621</v>
      </c>
      <c r="M1668" s="221">
        <v>-1.7956000000000001</v>
      </c>
      <c r="N1668" s="221">
        <v>50.873600000000003</v>
      </c>
      <c r="O1668" s="221" t="s">
        <v>618</v>
      </c>
      <c r="P1668" s="221" t="s">
        <v>625</v>
      </c>
      <c r="Q1668" s="221" t="s">
        <v>630</v>
      </c>
      <c r="R1668" s="221" t="s">
        <v>1667</v>
      </c>
      <c r="S1668" s="221" t="s">
        <v>2089</v>
      </c>
      <c r="T1668" s="221">
        <v>-0.44869999999999999</v>
      </c>
      <c r="U1668" s="290">
        <v>111000000</v>
      </c>
      <c r="V1668" s="290">
        <v>12100000000000</v>
      </c>
      <c r="W1668" s="221">
        <v>4291289</v>
      </c>
      <c r="X1668" s="221">
        <v>-0.67200000000000004</v>
      </c>
      <c r="Y1668" s="221" t="s">
        <v>637</v>
      </c>
      <c r="Z1668" s="221" t="s">
        <v>653</v>
      </c>
    </row>
    <row r="1669" spans="1:26" x14ac:dyDescent="0.25">
      <c r="A1669" s="221" t="s">
        <v>1877</v>
      </c>
      <c r="B1669" s="221" t="s">
        <v>975</v>
      </c>
      <c r="C1669" s="221">
        <v>1145.02</v>
      </c>
      <c r="D1669" s="221">
        <v>4.8099999999999997E-2</v>
      </c>
      <c r="E1669" s="221" t="s">
        <v>620</v>
      </c>
      <c r="F1669" s="221">
        <v>0.5444</v>
      </c>
      <c r="G1669" s="221">
        <v>1.681</v>
      </c>
      <c r="H1669" s="221">
        <v>3.3309000000000002</v>
      </c>
      <c r="I1669" s="221">
        <v>4.5613999999999999</v>
      </c>
      <c r="J1669" s="221">
        <v>7.1056999999999997</v>
      </c>
      <c r="K1669" s="290">
        <v>567000000000</v>
      </c>
      <c r="L1669" s="221" t="s">
        <v>621</v>
      </c>
      <c r="M1669" s="221">
        <v>0</v>
      </c>
      <c r="N1669" s="221">
        <v>0</v>
      </c>
      <c r="O1669" s="221" t="s">
        <v>618</v>
      </c>
      <c r="P1669" s="221" t="s">
        <v>653</v>
      </c>
      <c r="Q1669" s="221" t="s">
        <v>653</v>
      </c>
      <c r="R1669" s="221" t="s">
        <v>1668</v>
      </c>
      <c r="S1669" s="221" t="s">
        <v>2089</v>
      </c>
      <c r="T1669" s="221">
        <v>0.5444</v>
      </c>
      <c r="U1669" s="290">
        <v>498000000</v>
      </c>
      <c r="V1669" s="290">
        <v>12100000000000</v>
      </c>
      <c r="W1669" s="221">
        <v>4291289</v>
      </c>
      <c r="X1669" s="221">
        <v>0.125</v>
      </c>
      <c r="Y1669" s="221" t="s">
        <v>626</v>
      </c>
      <c r="Z1669" s="221" t="s">
        <v>626</v>
      </c>
    </row>
    <row r="1670" spans="1:26" x14ac:dyDescent="0.25">
      <c r="A1670" s="221" t="s">
        <v>2429</v>
      </c>
      <c r="B1670" s="221" t="s">
        <v>975</v>
      </c>
      <c r="C1670" s="221">
        <v>1044.9100000000001</v>
      </c>
      <c r="D1670" s="221">
        <v>6.4199999999999993E-2</v>
      </c>
      <c r="E1670" s="221" t="s">
        <v>620</v>
      </c>
      <c r="F1670" s="221">
        <v>0.84740000000000004</v>
      </c>
      <c r="G1670" s="221">
        <v>2.2536999999999998</v>
      </c>
      <c r="H1670" s="221">
        <v>4.4450000000000003</v>
      </c>
      <c r="I1670" s="221">
        <v>0</v>
      </c>
      <c r="J1670" s="221">
        <v>0</v>
      </c>
      <c r="K1670" s="290">
        <v>43800000000</v>
      </c>
      <c r="L1670" s="221" t="s">
        <v>621</v>
      </c>
      <c r="M1670" s="221">
        <v>0</v>
      </c>
      <c r="N1670" s="221">
        <v>0</v>
      </c>
      <c r="O1670" s="221" t="s">
        <v>624</v>
      </c>
      <c r="P1670" s="221" t="s">
        <v>626</v>
      </c>
      <c r="Q1670" s="221" t="s">
        <v>626</v>
      </c>
      <c r="R1670" s="221" t="s">
        <v>1662</v>
      </c>
      <c r="S1670" s="221" t="s">
        <v>1663</v>
      </c>
      <c r="T1670" s="221">
        <v>0.84740000000000004</v>
      </c>
      <c r="U1670" s="221">
        <v>42295195</v>
      </c>
      <c r="V1670" s="290">
        <v>12100000000000</v>
      </c>
      <c r="W1670" s="221">
        <v>4291289</v>
      </c>
      <c r="X1670" s="221">
        <v>0.26869999999999999</v>
      </c>
      <c r="Y1670" s="221" t="s">
        <v>626</v>
      </c>
      <c r="Z1670" s="221" t="s">
        <v>626</v>
      </c>
    </row>
    <row r="1671" spans="1:26" x14ac:dyDescent="0.25">
      <c r="A1671" s="221" t="s">
        <v>2667</v>
      </c>
      <c r="B1671" s="221" t="s">
        <v>975</v>
      </c>
      <c r="C1671" s="221">
        <v>1.0158</v>
      </c>
      <c r="D1671" s="221">
        <v>0.68389999999999995</v>
      </c>
      <c r="E1671" s="221" t="s">
        <v>620</v>
      </c>
      <c r="F1671" s="221">
        <v>0</v>
      </c>
      <c r="G1671" s="221">
        <v>0</v>
      </c>
      <c r="H1671" s="221">
        <v>0</v>
      </c>
      <c r="I1671" s="221">
        <v>0</v>
      </c>
      <c r="J1671" s="221">
        <v>0</v>
      </c>
      <c r="K1671" s="221">
        <v>0</v>
      </c>
      <c r="L1671" s="221" t="s">
        <v>621</v>
      </c>
      <c r="M1671" s="221">
        <v>0</v>
      </c>
      <c r="N1671" s="221">
        <v>0</v>
      </c>
      <c r="O1671" s="221" t="s">
        <v>624</v>
      </c>
      <c r="R1671" s="221" t="s">
        <v>1665</v>
      </c>
      <c r="S1671" s="221" t="s">
        <v>2089</v>
      </c>
      <c r="T1671" s="221">
        <v>0</v>
      </c>
      <c r="U1671" s="221">
        <v>0</v>
      </c>
      <c r="V1671" s="290">
        <v>12100000000000</v>
      </c>
      <c r="W1671" s="221">
        <v>4291289</v>
      </c>
      <c r="X1671" s="221">
        <v>1.0646</v>
      </c>
    </row>
    <row r="1672" spans="1:26" x14ac:dyDescent="0.25">
      <c r="A1672" s="221" t="s">
        <v>1013</v>
      </c>
      <c r="B1672" s="221" t="s">
        <v>223</v>
      </c>
      <c r="C1672" s="221">
        <v>2322.21</v>
      </c>
      <c r="D1672" s="221">
        <v>-1.5691999999999999</v>
      </c>
      <c r="E1672" s="221" t="s">
        <v>620</v>
      </c>
      <c r="F1672" s="221">
        <v>2.6414</v>
      </c>
      <c r="G1672" s="221">
        <v>12.9123</v>
      </c>
      <c r="H1672" s="221">
        <v>-1.2498</v>
      </c>
      <c r="I1672" s="221">
        <v>-10.7241</v>
      </c>
      <c r="J1672" s="221">
        <v>-9.3424999999999994</v>
      </c>
      <c r="K1672" s="290">
        <v>31000000000</v>
      </c>
      <c r="L1672" s="221" t="s">
        <v>621</v>
      </c>
      <c r="M1672" s="221">
        <v>-5.9757999999999996</v>
      </c>
      <c r="N1672" s="221">
        <v>19.312200000000001</v>
      </c>
      <c r="O1672" s="221" t="s">
        <v>624</v>
      </c>
      <c r="P1672" s="221" t="s">
        <v>625</v>
      </c>
      <c r="Q1672" s="221" t="s">
        <v>635</v>
      </c>
      <c r="R1672" s="221" t="s">
        <v>1665</v>
      </c>
      <c r="S1672" s="221" t="s">
        <v>2091</v>
      </c>
      <c r="T1672" s="221">
        <v>2.6414</v>
      </c>
      <c r="U1672" s="221">
        <v>13702875</v>
      </c>
      <c r="V1672" s="290">
        <v>14500000000000</v>
      </c>
      <c r="W1672" s="290">
        <v>480000000</v>
      </c>
      <c r="X1672" s="221">
        <v>-0.753</v>
      </c>
      <c r="Y1672" s="221" t="s">
        <v>635</v>
      </c>
      <c r="Z1672" s="221" t="s">
        <v>630</v>
      </c>
    </row>
    <row r="1673" spans="1:26" x14ac:dyDescent="0.25">
      <c r="A1673" s="221" t="s">
        <v>1539</v>
      </c>
      <c r="B1673" s="221" t="s">
        <v>223</v>
      </c>
      <c r="C1673" s="221">
        <v>934.71100000000001</v>
      </c>
      <c r="D1673" s="221">
        <v>-1.0427999999999999</v>
      </c>
      <c r="E1673" s="221" t="s">
        <v>620</v>
      </c>
      <c r="F1673" s="221">
        <v>1.1434</v>
      </c>
      <c r="G1673" s="221">
        <v>6.0240999999999998</v>
      </c>
      <c r="H1673" s="221">
        <v>-1.9649000000000001</v>
      </c>
      <c r="I1673" s="221">
        <v>-5.3105000000000002</v>
      </c>
      <c r="J1673" s="221">
        <v>-4.0538999999999996</v>
      </c>
      <c r="K1673" s="290">
        <v>277000000000</v>
      </c>
      <c r="L1673" s="221" t="s">
        <v>621</v>
      </c>
      <c r="M1673" s="221">
        <v>0</v>
      </c>
      <c r="N1673" s="221">
        <v>0</v>
      </c>
      <c r="O1673" s="221" t="s">
        <v>624</v>
      </c>
      <c r="P1673" s="221" t="s">
        <v>627</v>
      </c>
      <c r="Q1673" s="221" t="s">
        <v>627</v>
      </c>
      <c r="R1673" s="221" t="s">
        <v>1665</v>
      </c>
      <c r="S1673" s="221" t="s">
        <v>1671</v>
      </c>
      <c r="T1673" s="221">
        <v>1.1434</v>
      </c>
      <c r="U1673" s="290">
        <v>300000000</v>
      </c>
      <c r="V1673" s="290">
        <v>14500000000000</v>
      </c>
      <c r="W1673" s="290">
        <v>480000000</v>
      </c>
      <c r="X1673" s="221">
        <v>-1.0178</v>
      </c>
      <c r="Y1673" s="221" t="s">
        <v>626</v>
      </c>
      <c r="Z1673" s="221" t="s">
        <v>626</v>
      </c>
    </row>
    <row r="1674" spans="1:26" x14ac:dyDescent="0.25">
      <c r="A1674" s="221" t="s">
        <v>1578</v>
      </c>
      <c r="B1674" s="221" t="s">
        <v>223</v>
      </c>
      <c r="C1674" s="221">
        <v>1050.3030000000001</v>
      </c>
      <c r="D1674" s="221">
        <v>0</v>
      </c>
      <c r="E1674" s="221" t="s">
        <v>620</v>
      </c>
      <c r="F1674" s="221">
        <v>-0.83</v>
      </c>
      <c r="G1674" s="221">
        <v>0</v>
      </c>
      <c r="H1674" s="221">
        <v>0</v>
      </c>
      <c r="I1674" s="221">
        <v>0</v>
      </c>
      <c r="J1674" s="221">
        <v>2.44</v>
      </c>
      <c r="K1674" s="290">
        <v>65700000000</v>
      </c>
      <c r="L1674" s="221" t="s">
        <v>621</v>
      </c>
      <c r="M1674" s="221">
        <v>0</v>
      </c>
      <c r="N1674" s="221">
        <v>0</v>
      </c>
      <c r="O1674" s="221" t="s">
        <v>624</v>
      </c>
      <c r="P1674" s="221" t="s">
        <v>626</v>
      </c>
      <c r="Q1674" s="221" t="s">
        <v>626</v>
      </c>
      <c r="R1674" s="221" t="s">
        <v>1669</v>
      </c>
      <c r="S1674" s="221" t="s">
        <v>1675</v>
      </c>
      <c r="T1674" s="221">
        <v>0</v>
      </c>
      <c r="U1674" s="221">
        <v>62000000</v>
      </c>
      <c r="V1674" s="290">
        <v>14500000000000</v>
      </c>
      <c r="W1674" s="290">
        <v>480000000</v>
      </c>
      <c r="X1674" s="221">
        <v>0</v>
      </c>
      <c r="Y1674" s="221" t="s">
        <v>626</v>
      </c>
      <c r="Z1674" s="221" t="s">
        <v>626</v>
      </c>
    </row>
    <row r="1675" spans="1:26" x14ac:dyDescent="0.25">
      <c r="A1675" s="221" t="s">
        <v>2009</v>
      </c>
      <c r="B1675" s="221" t="s">
        <v>223</v>
      </c>
      <c r="C1675" s="221">
        <v>1067.2819999999999</v>
      </c>
      <c r="D1675" s="221">
        <v>0</v>
      </c>
      <c r="E1675" s="221" t="s">
        <v>620</v>
      </c>
      <c r="F1675" s="221">
        <v>-0.63</v>
      </c>
      <c r="G1675" s="221">
        <v>0</v>
      </c>
      <c r="H1675" s="221">
        <v>0</v>
      </c>
      <c r="I1675" s="221">
        <v>0</v>
      </c>
      <c r="J1675" s="221">
        <v>1.53</v>
      </c>
      <c r="K1675" s="290">
        <v>32500000000</v>
      </c>
      <c r="L1675" s="221" t="s">
        <v>621</v>
      </c>
      <c r="M1675" s="221">
        <v>0</v>
      </c>
      <c r="N1675" s="221">
        <v>0</v>
      </c>
      <c r="O1675" s="221" t="s">
        <v>624</v>
      </c>
      <c r="P1675" s="221" t="s">
        <v>626</v>
      </c>
      <c r="Q1675" s="221" t="s">
        <v>626</v>
      </c>
      <c r="R1675" s="221" t="s">
        <v>1669</v>
      </c>
      <c r="S1675" s="221" t="s">
        <v>1975</v>
      </c>
      <c r="T1675" s="221">
        <v>0</v>
      </c>
      <c r="U1675" s="221">
        <v>30302379</v>
      </c>
      <c r="V1675" s="290">
        <v>14500000000000</v>
      </c>
      <c r="W1675" s="290">
        <v>480000000</v>
      </c>
      <c r="X1675" s="221">
        <v>0</v>
      </c>
      <c r="Y1675" s="221" t="s">
        <v>626</v>
      </c>
      <c r="Z1675" s="221" t="s">
        <v>626</v>
      </c>
    </row>
    <row r="1676" spans="1:26" x14ac:dyDescent="0.25">
      <c r="A1676" s="221" t="s">
        <v>1603</v>
      </c>
      <c r="B1676" s="221" t="s">
        <v>223</v>
      </c>
      <c r="C1676" s="221">
        <v>1025.3679999999999</v>
      </c>
      <c r="D1676" s="221">
        <v>0</v>
      </c>
      <c r="E1676" s="221" t="s">
        <v>620</v>
      </c>
      <c r="F1676" s="221">
        <v>0.47</v>
      </c>
      <c r="G1676" s="221">
        <v>0</v>
      </c>
      <c r="H1676" s="221">
        <v>0</v>
      </c>
      <c r="I1676" s="221">
        <v>0</v>
      </c>
      <c r="J1676" s="221">
        <v>1.17</v>
      </c>
      <c r="K1676" s="290">
        <v>144000000000</v>
      </c>
      <c r="L1676" s="221" t="s">
        <v>621</v>
      </c>
      <c r="M1676" s="221">
        <v>0</v>
      </c>
      <c r="N1676" s="221">
        <v>0</v>
      </c>
      <c r="O1676" s="221" t="s">
        <v>624</v>
      </c>
      <c r="P1676" s="221" t="s">
        <v>626</v>
      </c>
      <c r="Q1676" s="221" t="s">
        <v>626</v>
      </c>
      <c r="R1676" s="221" t="s">
        <v>1669</v>
      </c>
      <c r="S1676" s="221" t="s">
        <v>2094</v>
      </c>
      <c r="T1676" s="221">
        <v>0</v>
      </c>
      <c r="U1676" s="290">
        <v>141000000</v>
      </c>
      <c r="V1676" s="290">
        <v>14500000000000</v>
      </c>
      <c r="W1676" s="290">
        <v>480000000</v>
      </c>
      <c r="X1676" s="221">
        <v>0</v>
      </c>
      <c r="Y1676" s="221" t="s">
        <v>626</v>
      </c>
      <c r="Z1676" s="221" t="s">
        <v>626</v>
      </c>
    </row>
    <row r="1677" spans="1:26" x14ac:dyDescent="0.25">
      <c r="A1677" s="221" t="s">
        <v>1740</v>
      </c>
      <c r="B1677" s="221" t="s">
        <v>223</v>
      </c>
      <c r="C1677" s="221">
        <v>1016.4589999999999</v>
      </c>
      <c r="D1677" s="221">
        <v>0</v>
      </c>
      <c r="E1677" s="221" t="s">
        <v>620</v>
      </c>
      <c r="F1677" s="221">
        <v>0.6</v>
      </c>
      <c r="G1677" s="221">
        <v>0</v>
      </c>
      <c r="H1677" s="221">
        <v>0</v>
      </c>
      <c r="I1677" s="221">
        <v>0</v>
      </c>
      <c r="J1677" s="221">
        <v>8.7100000000000009</v>
      </c>
      <c r="K1677" s="290">
        <v>103000000000</v>
      </c>
      <c r="L1677" s="221" t="s">
        <v>621</v>
      </c>
      <c r="M1677" s="221">
        <v>0</v>
      </c>
      <c r="N1677" s="221">
        <v>0</v>
      </c>
      <c r="O1677" s="221" t="s">
        <v>624</v>
      </c>
      <c r="P1677" s="221" t="s">
        <v>626</v>
      </c>
      <c r="Q1677" s="221" t="s">
        <v>626</v>
      </c>
      <c r="R1677" s="221" t="s">
        <v>1669</v>
      </c>
      <c r="S1677" s="221" t="s">
        <v>1699</v>
      </c>
      <c r="T1677" s="221">
        <v>0</v>
      </c>
      <c r="U1677" s="290">
        <v>100000000</v>
      </c>
      <c r="V1677" s="290">
        <v>14500000000000</v>
      </c>
      <c r="W1677" s="290">
        <v>480000000</v>
      </c>
      <c r="X1677" s="221">
        <v>0</v>
      </c>
      <c r="Y1677" s="221" t="s">
        <v>626</v>
      </c>
      <c r="Z1677" s="221" t="s">
        <v>626</v>
      </c>
    </row>
    <row r="1678" spans="1:26" x14ac:dyDescent="0.25">
      <c r="A1678" s="221" t="s">
        <v>1604</v>
      </c>
      <c r="B1678" s="221" t="s">
        <v>223</v>
      </c>
      <c r="C1678" s="221">
        <v>1034.44</v>
      </c>
      <c r="D1678" s="221">
        <v>0</v>
      </c>
      <c r="E1678" s="221" t="s">
        <v>620</v>
      </c>
      <c r="F1678" s="221">
        <v>0.43</v>
      </c>
      <c r="G1678" s="221">
        <v>0</v>
      </c>
      <c r="H1678" s="221">
        <v>0</v>
      </c>
      <c r="I1678" s="221">
        <v>0</v>
      </c>
      <c r="J1678" s="221">
        <v>5.15</v>
      </c>
      <c r="K1678" s="290">
        <v>1080000000000</v>
      </c>
      <c r="L1678" s="221" t="s">
        <v>621</v>
      </c>
      <c r="M1678" s="221">
        <v>0</v>
      </c>
      <c r="N1678" s="221">
        <v>0</v>
      </c>
      <c r="O1678" s="221" t="s">
        <v>624</v>
      </c>
      <c r="P1678" s="221" t="s">
        <v>626</v>
      </c>
      <c r="Q1678" s="221" t="s">
        <v>626</v>
      </c>
      <c r="R1678" s="221" t="s">
        <v>1669</v>
      </c>
      <c r="S1678" s="221" t="s">
        <v>1663</v>
      </c>
      <c r="T1678" s="221">
        <v>0</v>
      </c>
      <c r="U1678" s="290">
        <v>1000000000</v>
      </c>
      <c r="V1678" s="290">
        <v>14500000000000</v>
      </c>
      <c r="W1678" s="290">
        <v>480000000</v>
      </c>
      <c r="X1678" s="221">
        <v>0</v>
      </c>
      <c r="Y1678" s="221" t="s">
        <v>626</v>
      </c>
      <c r="Z1678" s="221" t="s">
        <v>626</v>
      </c>
    </row>
    <row r="1679" spans="1:26" x14ac:dyDescent="0.25">
      <c r="A1679" s="221" t="s">
        <v>1741</v>
      </c>
      <c r="B1679" s="221" t="s">
        <v>223</v>
      </c>
      <c r="C1679" s="221">
        <v>1019.905</v>
      </c>
      <c r="D1679" s="221">
        <v>0</v>
      </c>
      <c r="E1679" s="221" t="s">
        <v>620</v>
      </c>
      <c r="F1679" s="221">
        <v>-1.04</v>
      </c>
      <c r="G1679" s="221">
        <v>0</v>
      </c>
      <c r="H1679" s="221">
        <v>0</v>
      </c>
      <c r="I1679" s="221">
        <v>0</v>
      </c>
      <c r="J1679" s="221">
        <v>2.02</v>
      </c>
      <c r="K1679" s="290">
        <v>263000000000</v>
      </c>
      <c r="L1679" s="221" t="s">
        <v>621</v>
      </c>
      <c r="M1679" s="221">
        <v>0</v>
      </c>
      <c r="N1679" s="221">
        <v>0</v>
      </c>
      <c r="O1679" s="221" t="s">
        <v>624</v>
      </c>
      <c r="P1679" s="221" t="s">
        <v>626</v>
      </c>
      <c r="Q1679" s="221" t="s">
        <v>626</v>
      </c>
      <c r="R1679" s="221" t="s">
        <v>1669</v>
      </c>
      <c r="S1679" s="221" t="s">
        <v>2094</v>
      </c>
      <c r="T1679" s="221">
        <v>0</v>
      </c>
      <c r="U1679" s="290">
        <v>255000000</v>
      </c>
      <c r="V1679" s="290">
        <v>14500000000000</v>
      </c>
      <c r="W1679" s="290">
        <v>480000000</v>
      </c>
      <c r="X1679" s="221">
        <v>0</v>
      </c>
      <c r="Y1679" s="221" t="s">
        <v>626</v>
      </c>
      <c r="Z1679" s="221" t="s">
        <v>626</v>
      </c>
    </row>
    <row r="1680" spans="1:26" x14ac:dyDescent="0.25">
      <c r="A1680" s="221" t="s">
        <v>1785</v>
      </c>
      <c r="B1680" s="221" t="s">
        <v>223</v>
      </c>
      <c r="C1680" s="221">
        <v>1117.4290000000001</v>
      </c>
      <c r="D1680" s="221">
        <v>0</v>
      </c>
      <c r="E1680" s="221" t="s">
        <v>620</v>
      </c>
      <c r="F1680" s="221">
        <v>0.81</v>
      </c>
      <c r="G1680" s="221">
        <v>0</v>
      </c>
      <c r="H1680" s="221">
        <v>0</v>
      </c>
      <c r="I1680" s="221">
        <v>0</v>
      </c>
      <c r="J1680" s="221">
        <v>7.76</v>
      </c>
      <c r="K1680" s="290">
        <v>500000000000</v>
      </c>
      <c r="L1680" s="221" t="s">
        <v>621</v>
      </c>
      <c r="M1680" s="221">
        <v>0</v>
      </c>
      <c r="N1680" s="221">
        <v>0</v>
      </c>
      <c r="O1680" s="221" t="s">
        <v>624</v>
      </c>
      <c r="P1680" s="221" t="s">
        <v>626</v>
      </c>
      <c r="Q1680" s="221" t="s">
        <v>626</v>
      </c>
      <c r="R1680" s="221" t="s">
        <v>1669</v>
      </c>
      <c r="S1680" s="221" t="s">
        <v>1672</v>
      </c>
      <c r="T1680" s="221">
        <v>0</v>
      </c>
      <c r="U1680" s="290">
        <v>451000000</v>
      </c>
      <c r="V1680" s="290">
        <v>14500000000000</v>
      </c>
      <c r="W1680" s="290">
        <v>480000000</v>
      </c>
      <c r="X1680" s="221">
        <v>0</v>
      </c>
      <c r="Y1680" s="221" t="s">
        <v>626</v>
      </c>
      <c r="Z1680" s="221" t="s">
        <v>626</v>
      </c>
    </row>
    <row r="1681" spans="1:26" x14ac:dyDescent="0.25">
      <c r="A1681" s="221" t="s">
        <v>2031</v>
      </c>
      <c r="B1681" s="221" t="s">
        <v>223</v>
      </c>
      <c r="C1681" s="221">
        <v>1008.747</v>
      </c>
      <c r="D1681" s="221">
        <v>0</v>
      </c>
      <c r="E1681" s="221" t="s">
        <v>620</v>
      </c>
      <c r="F1681" s="221">
        <v>0.33</v>
      </c>
      <c r="G1681" s="221">
        <v>0</v>
      </c>
      <c r="H1681" s="221">
        <v>0</v>
      </c>
      <c r="I1681" s="221">
        <v>0</v>
      </c>
      <c r="J1681" s="221">
        <v>2.2000000000000002</v>
      </c>
      <c r="K1681" s="290">
        <v>107000000000</v>
      </c>
      <c r="L1681" s="221" t="s">
        <v>621</v>
      </c>
      <c r="M1681" s="221">
        <v>0</v>
      </c>
      <c r="N1681" s="221">
        <v>0</v>
      </c>
      <c r="O1681" s="221" t="s">
        <v>624</v>
      </c>
      <c r="P1681" s="221" t="s">
        <v>626</v>
      </c>
      <c r="Q1681" s="221" t="s">
        <v>626</v>
      </c>
      <c r="R1681" s="221" t="s">
        <v>1669</v>
      </c>
      <c r="S1681" s="221" t="s">
        <v>2094</v>
      </c>
      <c r="T1681" s="221">
        <v>0</v>
      </c>
      <c r="U1681" s="290">
        <v>107000000</v>
      </c>
      <c r="V1681" s="290">
        <v>14500000000000</v>
      </c>
      <c r="W1681" s="290">
        <v>480000000</v>
      </c>
      <c r="X1681" s="221">
        <v>0</v>
      </c>
      <c r="Y1681" s="221" t="s">
        <v>626</v>
      </c>
      <c r="Z1681" s="221" t="s">
        <v>626</v>
      </c>
    </row>
    <row r="1682" spans="1:26" x14ac:dyDescent="0.25">
      <c r="A1682" s="221" t="s">
        <v>2177</v>
      </c>
      <c r="B1682" s="221" t="s">
        <v>223</v>
      </c>
      <c r="C1682" s="221">
        <v>1020.522</v>
      </c>
      <c r="D1682" s="221">
        <v>0</v>
      </c>
      <c r="E1682" s="221" t="s">
        <v>620</v>
      </c>
      <c r="F1682" s="221">
        <v>-1.62</v>
      </c>
      <c r="G1682" s="221">
        <v>0</v>
      </c>
      <c r="H1682" s="221">
        <v>0</v>
      </c>
      <c r="I1682" s="221">
        <v>0</v>
      </c>
      <c r="J1682" s="221">
        <v>4.25</v>
      </c>
      <c r="K1682" s="290">
        <v>159000000000</v>
      </c>
      <c r="L1682" s="221" t="s">
        <v>621</v>
      </c>
      <c r="M1682" s="221">
        <v>0</v>
      </c>
      <c r="N1682" s="221">
        <v>0</v>
      </c>
      <c r="O1682" s="221" t="s">
        <v>624</v>
      </c>
      <c r="P1682" s="221" t="s">
        <v>626</v>
      </c>
      <c r="Q1682" s="221" t="s">
        <v>626</v>
      </c>
      <c r="R1682" s="221" t="s">
        <v>1669</v>
      </c>
      <c r="S1682" s="221" t="s">
        <v>2094</v>
      </c>
      <c r="T1682" s="221">
        <v>0</v>
      </c>
      <c r="U1682" s="290">
        <v>154000000</v>
      </c>
      <c r="V1682" s="290">
        <v>14500000000000</v>
      </c>
      <c r="W1682" s="290">
        <v>480000000</v>
      </c>
      <c r="X1682" s="221">
        <v>0</v>
      </c>
      <c r="Y1682" s="221" t="s">
        <v>626</v>
      </c>
      <c r="Z1682" s="221" t="s">
        <v>626</v>
      </c>
    </row>
    <row r="1683" spans="1:26" x14ac:dyDescent="0.25">
      <c r="A1683" s="221" t="s">
        <v>2464</v>
      </c>
      <c r="B1683" s="221" t="s">
        <v>223</v>
      </c>
      <c r="C1683" s="221">
        <v>994.59199999999998</v>
      </c>
      <c r="D1683" s="221">
        <v>0</v>
      </c>
      <c r="E1683" s="221" t="s">
        <v>620</v>
      </c>
      <c r="F1683" s="221">
        <v>-1.36</v>
      </c>
      <c r="G1683" s="221">
        <v>0</v>
      </c>
      <c r="H1683" s="221">
        <v>0</v>
      </c>
      <c r="I1683" s="221">
        <v>0</v>
      </c>
      <c r="J1683" s="221">
        <v>0</v>
      </c>
      <c r="K1683" s="290">
        <v>72000000000</v>
      </c>
      <c r="L1683" s="221" t="s">
        <v>621</v>
      </c>
      <c r="M1683" s="221">
        <v>0</v>
      </c>
      <c r="N1683" s="221">
        <v>0</v>
      </c>
      <c r="O1683" s="221" t="s">
        <v>624</v>
      </c>
      <c r="P1683" s="221" t="s">
        <v>626</v>
      </c>
      <c r="Q1683" s="221" t="s">
        <v>626</v>
      </c>
      <c r="R1683" s="221" t="s">
        <v>1669</v>
      </c>
      <c r="S1683" s="221" t="s">
        <v>2094</v>
      </c>
      <c r="T1683" s="221">
        <v>0</v>
      </c>
      <c r="U1683" s="221">
        <v>71450000</v>
      </c>
      <c r="V1683" s="290">
        <v>14500000000000</v>
      </c>
      <c r="W1683" s="290">
        <v>480000000</v>
      </c>
      <c r="X1683" s="221">
        <v>0</v>
      </c>
      <c r="Y1683" s="221" t="s">
        <v>626</v>
      </c>
      <c r="Z1683" s="221" t="s">
        <v>626</v>
      </c>
    </row>
    <row r="1684" spans="1:26" x14ac:dyDescent="0.25">
      <c r="A1684" s="221" t="s">
        <v>2377</v>
      </c>
      <c r="B1684" s="221" t="s">
        <v>223</v>
      </c>
      <c r="C1684" s="221">
        <v>1033.3520000000001</v>
      </c>
      <c r="D1684" s="221">
        <v>0</v>
      </c>
      <c r="E1684" s="221" t="s">
        <v>620</v>
      </c>
      <c r="F1684" s="221">
        <v>1.04</v>
      </c>
      <c r="G1684" s="221">
        <v>0</v>
      </c>
      <c r="H1684" s="221">
        <v>0</v>
      </c>
      <c r="I1684" s="221">
        <v>0</v>
      </c>
      <c r="J1684" s="221">
        <v>0</v>
      </c>
      <c r="K1684" s="290">
        <v>52400000000</v>
      </c>
      <c r="L1684" s="221" t="s">
        <v>621</v>
      </c>
      <c r="M1684" s="221">
        <v>0</v>
      </c>
      <c r="N1684" s="221">
        <v>0</v>
      </c>
      <c r="O1684" s="221" t="s">
        <v>624</v>
      </c>
      <c r="P1684" s="221" t="s">
        <v>626</v>
      </c>
      <c r="Q1684" s="221" t="s">
        <v>626</v>
      </c>
      <c r="R1684" s="221" t="s">
        <v>1669</v>
      </c>
      <c r="S1684" s="221" t="s">
        <v>2094</v>
      </c>
      <c r="T1684" s="221">
        <v>0</v>
      </c>
      <c r="U1684" s="221">
        <v>51250000</v>
      </c>
      <c r="V1684" s="290">
        <v>14500000000000</v>
      </c>
      <c r="W1684" s="290">
        <v>480000000</v>
      </c>
      <c r="X1684" s="221">
        <v>0</v>
      </c>
      <c r="Y1684" s="221" t="s">
        <v>626</v>
      </c>
      <c r="Z1684" s="221" t="s">
        <v>626</v>
      </c>
    </row>
    <row r="1685" spans="1:26" x14ac:dyDescent="0.25">
      <c r="A1685" s="221" t="s">
        <v>1014</v>
      </c>
      <c r="B1685" s="221" t="s">
        <v>223</v>
      </c>
      <c r="C1685" s="221">
        <v>1134.162</v>
      </c>
      <c r="D1685" s="221">
        <v>0</v>
      </c>
      <c r="E1685" s="221" t="s">
        <v>620</v>
      </c>
      <c r="F1685" s="221">
        <v>10.46</v>
      </c>
      <c r="G1685" s="221">
        <v>0</v>
      </c>
      <c r="H1685" s="221">
        <v>0</v>
      </c>
      <c r="I1685" s="221">
        <v>0</v>
      </c>
      <c r="J1685" s="221">
        <v>4.92</v>
      </c>
      <c r="K1685" s="290">
        <v>243000000000</v>
      </c>
      <c r="L1685" s="221" t="s">
        <v>621</v>
      </c>
      <c r="M1685" s="221">
        <v>0</v>
      </c>
      <c r="N1685" s="221">
        <v>0</v>
      </c>
      <c r="O1685" s="221" t="s">
        <v>624</v>
      </c>
      <c r="P1685" s="221" t="s">
        <v>626</v>
      </c>
      <c r="Q1685" s="221" t="s">
        <v>626</v>
      </c>
      <c r="R1685" s="221" t="s">
        <v>1669</v>
      </c>
      <c r="S1685" s="221" t="s">
        <v>2092</v>
      </c>
      <c r="T1685" s="221">
        <v>0</v>
      </c>
      <c r="U1685" s="290">
        <v>217000000</v>
      </c>
      <c r="V1685" s="290">
        <v>14500000000000</v>
      </c>
      <c r="W1685" s="290">
        <v>480000000</v>
      </c>
      <c r="X1685" s="221">
        <v>0</v>
      </c>
      <c r="Y1685" s="221" t="s">
        <v>626</v>
      </c>
      <c r="Z1685" s="221" t="s">
        <v>626</v>
      </c>
    </row>
    <row r="1686" spans="1:26" x14ac:dyDescent="0.25">
      <c r="A1686" s="221" t="s">
        <v>1455</v>
      </c>
      <c r="B1686" s="221" t="s">
        <v>223</v>
      </c>
      <c r="C1686" s="221">
        <v>1022.784</v>
      </c>
      <c r="D1686" s="221">
        <v>0</v>
      </c>
      <c r="E1686" s="221" t="s">
        <v>620</v>
      </c>
      <c r="F1686" s="221">
        <v>0.11</v>
      </c>
      <c r="G1686" s="221">
        <v>0</v>
      </c>
      <c r="H1686" s="221">
        <v>0</v>
      </c>
      <c r="I1686" s="221">
        <v>0</v>
      </c>
      <c r="J1686" s="221">
        <v>2.89</v>
      </c>
      <c r="K1686" s="290">
        <v>19100000000</v>
      </c>
      <c r="L1686" s="221" t="s">
        <v>621</v>
      </c>
      <c r="M1686" s="221">
        <v>0</v>
      </c>
      <c r="N1686" s="221">
        <v>0</v>
      </c>
      <c r="O1686" s="221" t="s">
        <v>618</v>
      </c>
      <c r="P1686" s="221" t="s">
        <v>626</v>
      </c>
      <c r="Q1686" s="221" t="s">
        <v>626</v>
      </c>
      <c r="R1686" s="221" t="s">
        <v>1669</v>
      </c>
      <c r="S1686" s="221" t="s">
        <v>1664</v>
      </c>
      <c r="T1686" s="221">
        <v>0</v>
      </c>
      <c r="U1686" s="221">
        <v>18743818</v>
      </c>
      <c r="V1686" s="290">
        <v>14500000000000</v>
      </c>
      <c r="W1686" s="290">
        <v>480000000</v>
      </c>
      <c r="X1686" s="221">
        <v>0</v>
      </c>
      <c r="Y1686" s="221" t="s">
        <v>626</v>
      </c>
      <c r="Z1686" s="221" t="s">
        <v>626</v>
      </c>
    </row>
    <row r="1687" spans="1:26" x14ac:dyDescent="0.25">
      <c r="A1687" s="221" t="s">
        <v>1540</v>
      </c>
      <c r="B1687" s="221" t="s">
        <v>223</v>
      </c>
      <c r="C1687" s="221">
        <v>1.014208</v>
      </c>
      <c r="D1687" s="221">
        <v>0</v>
      </c>
      <c r="E1687" s="221" t="s">
        <v>636</v>
      </c>
      <c r="F1687" s="221">
        <v>0.22</v>
      </c>
      <c r="G1687" s="221">
        <v>0</v>
      </c>
      <c r="H1687" s="221">
        <v>0</v>
      </c>
      <c r="I1687" s="221">
        <v>0</v>
      </c>
      <c r="J1687" s="221">
        <v>2.65</v>
      </c>
      <c r="K1687" s="290">
        <v>111000000</v>
      </c>
      <c r="L1687" s="221" t="s">
        <v>621</v>
      </c>
      <c r="M1687" s="221">
        <v>0</v>
      </c>
      <c r="N1687" s="221">
        <v>0</v>
      </c>
      <c r="O1687" s="221" t="s">
        <v>624</v>
      </c>
      <c r="P1687" s="221" t="s">
        <v>626</v>
      </c>
      <c r="Q1687" s="221" t="s">
        <v>626</v>
      </c>
      <c r="R1687" s="221" t="s">
        <v>1669</v>
      </c>
      <c r="S1687" s="221" t="s">
        <v>1672</v>
      </c>
      <c r="T1687" s="221">
        <v>0</v>
      </c>
      <c r="U1687" s="290">
        <v>110000000</v>
      </c>
      <c r="V1687" s="290">
        <v>14500000000000</v>
      </c>
      <c r="W1687" s="290">
        <v>480000000</v>
      </c>
      <c r="X1687" s="221">
        <v>0</v>
      </c>
      <c r="Y1687" s="221" t="s">
        <v>626</v>
      </c>
      <c r="Z1687" s="221" t="s">
        <v>626</v>
      </c>
    </row>
    <row r="1688" spans="1:26" x14ac:dyDescent="0.25">
      <c r="A1688" s="221" t="s">
        <v>1647</v>
      </c>
      <c r="B1688" s="221" t="s">
        <v>223</v>
      </c>
      <c r="C1688" s="221">
        <v>0.99280000000000002</v>
      </c>
      <c r="D1688" s="221">
        <v>0</v>
      </c>
      <c r="E1688" s="221" t="s">
        <v>636</v>
      </c>
      <c r="F1688" s="221">
        <v>0.28999999999999998</v>
      </c>
      <c r="G1688" s="221">
        <v>0</v>
      </c>
      <c r="H1688" s="221">
        <v>0</v>
      </c>
      <c r="I1688" s="221">
        <v>0</v>
      </c>
      <c r="J1688" s="221">
        <v>0.56000000000000005</v>
      </c>
      <c r="K1688" s="290">
        <v>357000000</v>
      </c>
      <c r="L1688" s="221" t="s">
        <v>621</v>
      </c>
      <c r="M1688" s="221">
        <v>0</v>
      </c>
      <c r="N1688" s="221">
        <v>0</v>
      </c>
      <c r="O1688" s="221" t="s">
        <v>624</v>
      </c>
      <c r="P1688" s="221" t="s">
        <v>626</v>
      </c>
      <c r="Q1688" s="221" t="s">
        <v>626</v>
      </c>
      <c r="R1688" s="221" t="s">
        <v>1669</v>
      </c>
      <c r="S1688" s="221" t="s">
        <v>1671</v>
      </c>
      <c r="T1688" s="221">
        <v>0</v>
      </c>
      <c r="U1688" s="290">
        <v>360000000</v>
      </c>
      <c r="V1688" s="290">
        <v>14500000000000</v>
      </c>
      <c r="W1688" s="290">
        <v>480000000</v>
      </c>
      <c r="X1688" s="221">
        <v>0</v>
      </c>
      <c r="Y1688" s="221" t="s">
        <v>626</v>
      </c>
      <c r="Z1688" s="221" t="s">
        <v>626</v>
      </c>
    </row>
    <row r="1689" spans="1:26" x14ac:dyDescent="0.25">
      <c r="A1689" s="221" t="s">
        <v>1385</v>
      </c>
      <c r="B1689" s="221" t="s">
        <v>223</v>
      </c>
      <c r="C1689" s="221">
        <v>936.46140000000003</v>
      </c>
      <c r="D1689" s="221">
        <v>-2.2399</v>
      </c>
      <c r="E1689" s="221" t="s">
        <v>620</v>
      </c>
      <c r="F1689" s="221">
        <v>3.2408000000000001</v>
      </c>
      <c r="G1689" s="221">
        <v>17.2227</v>
      </c>
      <c r="H1689" s="221">
        <v>-1.1168</v>
      </c>
      <c r="I1689" s="221">
        <v>-14.886900000000001</v>
      </c>
      <c r="J1689" s="221">
        <v>-17.0627</v>
      </c>
      <c r="K1689" s="290">
        <v>171000000000</v>
      </c>
      <c r="L1689" s="221" t="s">
        <v>621</v>
      </c>
      <c r="M1689" s="221">
        <v>-10.451599999999999</v>
      </c>
      <c r="N1689" s="221">
        <v>0</v>
      </c>
      <c r="O1689" s="221" t="s">
        <v>624</v>
      </c>
      <c r="P1689" s="221" t="s">
        <v>627</v>
      </c>
      <c r="Q1689" s="221" t="s">
        <v>627</v>
      </c>
      <c r="R1689" s="221" t="s">
        <v>1667</v>
      </c>
      <c r="S1689" s="221" t="s">
        <v>1673</v>
      </c>
      <c r="T1689" s="221">
        <v>3.2408000000000001</v>
      </c>
      <c r="U1689" s="290">
        <v>188000000</v>
      </c>
      <c r="V1689" s="290">
        <v>14500000000000</v>
      </c>
      <c r="W1689" s="290">
        <v>480000000</v>
      </c>
      <c r="X1689" s="221">
        <v>-1.0993999999999999</v>
      </c>
      <c r="Y1689" s="221" t="s">
        <v>632</v>
      </c>
      <c r="Z1689" s="221" t="s">
        <v>626</v>
      </c>
    </row>
    <row r="1690" spans="1:26" x14ac:dyDescent="0.25">
      <c r="A1690" s="221" t="s">
        <v>1015</v>
      </c>
      <c r="B1690" s="221" t="s">
        <v>223</v>
      </c>
      <c r="C1690" s="221">
        <v>765.00580000000002</v>
      </c>
      <c r="D1690" s="221">
        <v>-2.5874000000000001</v>
      </c>
      <c r="E1690" s="221" t="s">
        <v>620</v>
      </c>
      <c r="F1690" s="221">
        <v>3.3372999999999999</v>
      </c>
      <c r="G1690" s="221">
        <v>14.8949</v>
      </c>
      <c r="H1690" s="221">
        <v>-6.0621</v>
      </c>
      <c r="I1690" s="221">
        <v>-16.6982</v>
      </c>
      <c r="J1690" s="221">
        <v>-19.512799999999999</v>
      </c>
      <c r="K1690" s="290">
        <v>187000000000</v>
      </c>
      <c r="L1690" s="221" t="s">
        <v>621</v>
      </c>
      <c r="M1690" s="221">
        <v>-10.659000000000001</v>
      </c>
      <c r="N1690" s="221">
        <v>13.4434</v>
      </c>
      <c r="O1690" s="221" t="s">
        <v>624</v>
      </c>
      <c r="P1690" s="221" t="s">
        <v>630</v>
      </c>
      <c r="Q1690" s="221" t="s">
        <v>635</v>
      </c>
      <c r="R1690" s="221" t="s">
        <v>1667</v>
      </c>
      <c r="S1690" s="221" t="s">
        <v>2092</v>
      </c>
      <c r="T1690" s="221">
        <v>3.3372999999999999</v>
      </c>
      <c r="U1690" s="290">
        <v>252000000</v>
      </c>
      <c r="V1690" s="290">
        <v>14500000000000</v>
      </c>
      <c r="W1690" s="290">
        <v>480000000</v>
      </c>
      <c r="X1690" s="221">
        <v>-1.6493</v>
      </c>
      <c r="Y1690" s="221" t="s">
        <v>632</v>
      </c>
      <c r="Z1690" s="221" t="s">
        <v>651</v>
      </c>
    </row>
    <row r="1691" spans="1:26" x14ac:dyDescent="0.25">
      <c r="A1691" s="221" t="s">
        <v>1016</v>
      </c>
      <c r="B1691" s="221" t="s">
        <v>223</v>
      </c>
      <c r="C1691" s="221">
        <v>907.91629999999998</v>
      </c>
      <c r="D1691" s="221">
        <v>-2.5524</v>
      </c>
      <c r="E1691" s="221" t="s">
        <v>620</v>
      </c>
      <c r="F1691" s="221">
        <v>2.4992999999999999</v>
      </c>
      <c r="G1691" s="221">
        <v>13.7233</v>
      </c>
      <c r="H1691" s="221">
        <v>-6.7298</v>
      </c>
      <c r="I1691" s="221">
        <v>-17.246700000000001</v>
      </c>
      <c r="J1691" s="221">
        <v>-19.706900000000001</v>
      </c>
      <c r="K1691" s="290">
        <v>1310000000000</v>
      </c>
      <c r="L1691" s="221" t="s">
        <v>621</v>
      </c>
      <c r="M1691" s="221">
        <v>-21.916699999999999</v>
      </c>
      <c r="N1691" s="221">
        <v>5.5148000000000001</v>
      </c>
      <c r="O1691" s="221" t="s">
        <v>624</v>
      </c>
      <c r="P1691" s="221" t="s">
        <v>635</v>
      </c>
      <c r="Q1691" s="221" t="s">
        <v>635</v>
      </c>
      <c r="R1691" s="221" t="s">
        <v>1667</v>
      </c>
      <c r="S1691" s="221" t="s">
        <v>2094</v>
      </c>
      <c r="T1691" s="221">
        <v>2.4992999999999999</v>
      </c>
      <c r="U1691" s="290">
        <v>1470000000</v>
      </c>
      <c r="V1691" s="290">
        <v>14500000000000</v>
      </c>
      <c r="W1691" s="290">
        <v>480000000</v>
      </c>
      <c r="X1691" s="221">
        <v>-1.5604</v>
      </c>
      <c r="Y1691" s="221" t="s">
        <v>630</v>
      </c>
      <c r="Z1691" s="221" t="s">
        <v>632</v>
      </c>
    </row>
    <row r="1692" spans="1:26" x14ac:dyDescent="0.25">
      <c r="A1692" s="221" t="s">
        <v>2218</v>
      </c>
      <c r="B1692" s="221" t="s">
        <v>223</v>
      </c>
      <c r="C1692" s="221">
        <v>768.17110000000002</v>
      </c>
      <c r="D1692" s="221">
        <v>-0.94640000000000002</v>
      </c>
      <c r="E1692" s="221" t="s">
        <v>620</v>
      </c>
      <c r="F1692" s="221">
        <v>0.64190000000000003</v>
      </c>
      <c r="G1692" s="221">
        <v>5.3285999999999998</v>
      </c>
      <c r="H1692" s="221">
        <v>-3.9409000000000001</v>
      </c>
      <c r="I1692" s="221">
        <v>-7.2586000000000004</v>
      </c>
      <c r="J1692" s="221">
        <v>0</v>
      </c>
      <c r="K1692" s="290">
        <v>770000000000</v>
      </c>
      <c r="L1692" s="221" t="s">
        <v>621</v>
      </c>
      <c r="M1692" s="221">
        <v>-2.2101999999999999</v>
      </c>
      <c r="N1692" s="221">
        <v>-18.938700000000001</v>
      </c>
      <c r="O1692" s="221" t="s">
        <v>624</v>
      </c>
      <c r="P1692" s="221" t="s">
        <v>627</v>
      </c>
      <c r="Q1692" s="221" t="s">
        <v>626</v>
      </c>
      <c r="R1692" s="221" t="s">
        <v>1665</v>
      </c>
      <c r="S1692" s="221" t="s">
        <v>2094</v>
      </c>
      <c r="T1692" s="221">
        <v>0.64190000000000003</v>
      </c>
      <c r="U1692" s="290">
        <v>1010000000</v>
      </c>
      <c r="V1692" s="290">
        <v>14500000000000</v>
      </c>
      <c r="W1692" s="290">
        <v>480000000</v>
      </c>
      <c r="X1692" s="221">
        <v>-1.2466999999999999</v>
      </c>
      <c r="Y1692" s="221" t="s">
        <v>626</v>
      </c>
      <c r="Z1692" s="221" t="s">
        <v>626</v>
      </c>
    </row>
    <row r="1693" spans="1:26" x14ac:dyDescent="0.25">
      <c r="A1693" s="221" t="s">
        <v>1017</v>
      </c>
      <c r="B1693" s="221" t="s">
        <v>223</v>
      </c>
      <c r="C1693" s="221">
        <v>1399.16</v>
      </c>
      <c r="D1693" s="221">
        <v>4.6699999999999998E-2</v>
      </c>
      <c r="E1693" s="221" t="s">
        <v>620</v>
      </c>
      <c r="F1693" s="221">
        <v>0.50280000000000002</v>
      </c>
      <c r="G1693" s="221">
        <v>1.4941</v>
      </c>
      <c r="H1693" s="221">
        <v>3.0407000000000002</v>
      </c>
      <c r="I1693" s="221">
        <v>4.0861999999999998</v>
      </c>
      <c r="J1693" s="221">
        <v>6.2778</v>
      </c>
      <c r="K1693" s="290">
        <v>985000000000</v>
      </c>
      <c r="L1693" s="221" t="s">
        <v>621</v>
      </c>
      <c r="M1693" s="221">
        <v>19.201499999999999</v>
      </c>
      <c r="N1693" s="221">
        <v>37.664299999999997</v>
      </c>
      <c r="O1693" s="221" t="s">
        <v>624</v>
      </c>
      <c r="P1693" s="221" t="s">
        <v>651</v>
      </c>
      <c r="Q1693" s="221" t="s">
        <v>651</v>
      </c>
      <c r="R1693" s="221" t="s">
        <v>1668</v>
      </c>
      <c r="S1693" s="221" t="s">
        <v>2094</v>
      </c>
      <c r="T1693" s="221">
        <v>0.50280000000000002</v>
      </c>
      <c r="U1693" s="290">
        <v>707000000</v>
      </c>
      <c r="V1693" s="290">
        <v>14500000000000</v>
      </c>
      <c r="W1693" s="290">
        <v>480000000</v>
      </c>
      <c r="X1693" s="221">
        <v>0.1085</v>
      </c>
      <c r="Y1693" s="221" t="s">
        <v>651</v>
      </c>
      <c r="Z1693" s="221" t="s">
        <v>653</v>
      </c>
    </row>
    <row r="1694" spans="1:26" x14ac:dyDescent="0.25">
      <c r="A1694" s="221" t="s">
        <v>1342</v>
      </c>
      <c r="B1694" s="221" t="s">
        <v>223</v>
      </c>
      <c r="C1694" s="221">
        <v>963.29780000000005</v>
      </c>
      <c r="D1694" s="221">
        <v>-2.1829000000000001</v>
      </c>
      <c r="E1694" s="221" t="s">
        <v>620</v>
      </c>
      <c r="F1694" s="221">
        <v>3.1442999999999999</v>
      </c>
      <c r="G1694" s="221">
        <v>17.1097</v>
      </c>
      <c r="H1694" s="221">
        <v>-1.4923999999999999</v>
      </c>
      <c r="I1694" s="221">
        <v>-14.6212</v>
      </c>
      <c r="J1694" s="221">
        <v>-16.656700000000001</v>
      </c>
      <c r="K1694" s="290">
        <v>404000000000</v>
      </c>
      <c r="L1694" s="221" t="s">
        <v>621</v>
      </c>
      <c r="M1694" s="221">
        <v>-5.8612000000000002</v>
      </c>
      <c r="N1694" s="221">
        <v>0</v>
      </c>
      <c r="O1694" s="221" t="s">
        <v>624</v>
      </c>
      <c r="P1694" s="221" t="s">
        <v>632</v>
      </c>
      <c r="Q1694" s="221" t="s">
        <v>627</v>
      </c>
      <c r="R1694" s="221" t="s">
        <v>1667</v>
      </c>
      <c r="S1694" s="221" t="s">
        <v>2094</v>
      </c>
      <c r="T1694" s="221">
        <v>3.1442999999999999</v>
      </c>
      <c r="U1694" s="290">
        <v>433000000</v>
      </c>
      <c r="V1694" s="290">
        <v>14500000000000</v>
      </c>
      <c r="W1694" s="290">
        <v>480000000</v>
      </c>
      <c r="X1694" s="221">
        <v>-0.97699999999999998</v>
      </c>
      <c r="Y1694" s="221" t="s">
        <v>638</v>
      </c>
      <c r="Z1694" s="221" t="s">
        <v>626</v>
      </c>
    </row>
    <row r="1695" spans="1:26" x14ac:dyDescent="0.25">
      <c r="A1695" s="221" t="s">
        <v>1541</v>
      </c>
      <c r="B1695" s="221" t="s">
        <v>223</v>
      </c>
      <c r="C1695" s="221">
        <v>756.23099999999999</v>
      </c>
      <c r="D1695" s="221">
        <v>-2.4916999999999998</v>
      </c>
      <c r="E1695" s="221" t="s">
        <v>620</v>
      </c>
      <c r="F1695" s="221">
        <v>3.6659000000000002</v>
      </c>
      <c r="G1695" s="221">
        <v>16.276900000000001</v>
      </c>
      <c r="H1695" s="221">
        <v>-5.6294000000000004</v>
      </c>
      <c r="I1695" s="221">
        <v>-18.495000000000001</v>
      </c>
      <c r="J1695" s="221">
        <v>-20.327999999999999</v>
      </c>
      <c r="K1695" s="290">
        <v>485000000000</v>
      </c>
      <c r="L1695" s="221" t="s">
        <v>621</v>
      </c>
      <c r="M1695" s="221">
        <v>0</v>
      </c>
      <c r="N1695" s="221">
        <v>0</v>
      </c>
      <c r="O1695" s="221" t="s">
        <v>624</v>
      </c>
      <c r="P1695" s="221" t="s">
        <v>625</v>
      </c>
      <c r="Q1695" s="221" t="s">
        <v>635</v>
      </c>
      <c r="R1695" s="221" t="s">
        <v>1667</v>
      </c>
      <c r="S1695" s="221" t="s">
        <v>2094</v>
      </c>
      <c r="T1695" s="221">
        <v>3.6659000000000002</v>
      </c>
      <c r="U1695" s="290">
        <v>664000000</v>
      </c>
      <c r="V1695" s="290">
        <v>14500000000000</v>
      </c>
      <c r="W1695" s="290">
        <v>480000000</v>
      </c>
      <c r="X1695" s="221">
        <v>-0.89770000000000005</v>
      </c>
      <c r="Y1695" s="221" t="s">
        <v>626</v>
      </c>
      <c r="Z1695" s="221" t="s">
        <v>626</v>
      </c>
    </row>
    <row r="1696" spans="1:26" x14ac:dyDescent="0.25">
      <c r="A1696" s="221" t="s">
        <v>1386</v>
      </c>
      <c r="B1696" s="221" t="s">
        <v>223</v>
      </c>
      <c r="C1696" s="221">
        <v>927.13160000000005</v>
      </c>
      <c r="D1696" s="221">
        <v>-2.6505000000000001</v>
      </c>
      <c r="E1696" s="221" t="s">
        <v>620</v>
      </c>
      <c r="F1696" s="221">
        <v>3.2786</v>
      </c>
      <c r="G1696" s="221">
        <v>14.6571</v>
      </c>
      <c r="H1696" s="221">
        <v>-8.7325999999999997</v>
      </c>
      <c r="I1696" s="221">
        <v>-19.8398</v>
      </c>
      <c r="J1696" s="221">
        <v>-20.597899999999999</v>
      </c>
      <c r="K1696" s="290">
        <v>94300000000</v>
      </c>
      <c r="L1696" s="221" t="s">
        <v>621</v>
      </c>
      <c r="M1696" s="221">
        <v>-10.6844</v>
      </c>
      <c r="N1696" s="221">
        <v>0</v>
      </c>
      <c r="O1696" s="221" t="s">
        <v>624</v>
      </c>
      <c r="P1696" s="221" t="s">
        <v>622</v>
      </c>
      <c r="Q1696" s="221" t="s">
        <v>635</v>
      </c>
      <c r="R1696" s="221" t="s">
        <v>1667</v>
      </c>
      <c r="S1696" s="221" t="s">
        <v>1673</v>
      </c>
      <c r="T1696" s="221">
        <v>3.2786</v>
      </c>
      <c r="U1696" s="290">
        <v>105000000</v>
      </c>
      <c r="V1696" s="290">
        <v>14500000000000</v>
      </c>
      <c r="W1696" s="290">
        <v>480000000</v>
      </c>
      <c r="X1696" s="221">
        <v>-1.6304000000000001</v>
      </c>
      <c r="Y1696" s="221" t="s">
        <v>632</v>
      </c>
      <c r="Z1696" s="221" t="s">
        <v>626</v>
      </c>
    </row>
    <row r="1697" spans="1:26" x14ac:dyDescent="0.25">
      <c r="A1697" s="221" t="s">
        <v>142</v>
      </c>
      <c r="B1697" s="221" t="s">
        <v>223</v>
      </c>
      <c r="C1697" s="221">
        <v>3254.44</v>
      </c>
      <c r="D1697" s="221">
        <v>-2.2787999999999999</v>
      </c>
      <c r="E1697" s="221" t="s">
        <v>620</v>
      </c>
      <c r="F1697" s="221">
        <v>2.5447000000000002</v>
      </c>
      <c r="G1697" s="221">
        <v>14.0924</v>
      </c>
      <c r="H1697" s="221">
        <v>-4.7481999999999998</v>
      </c>
      <c r="I1697" s="221">
        <v>-17.408799999999999</v>
      </c>
      <c r="J1697" s="221">
        <v>-19.874700000000001</v>
      </c>
      <c r="K1697" s="290">
        <v>381000000000</v>
      </c>
      <c r="L1697" s="221" t="s">
        <v>621</v>
      </c>
      <c r="M1697" s="221">
        <v>-9.2622</v>
      </c>
      <c r="N1697" s="221">
        <v>13.046900000000001</v>
      </c>
      <c r="O1697" s="221" t="s">
        <v>624</v>
      </c>
      <c r="P1697" s="221" t="s">
        <v>630</v>
      </c>
      <c r="Q1697" s="221" t="s">
        <v>630</v>
      </c>
      <c r="R1697" s="221" t="s">
        <v>1667</v>
      </c>
      <c r="S1697" s="221" t="s">
        <v>2091</v>
      </c>
      <c r="T1697" s="221">
        <v>2.5447000000000002</v>
      </c>
      <c r="U1697" s="290">
        <v>120000000</v>
      </c>
      <c r="V1697" s="290">
        <v>14500000000000</v>
      </c>
      <c r="W1697" s="290">
        <v>480000000</v>
      </c>
      <c r="X1697" s="221">
        <v>-1.1001000000000001</v>
      </c>
      <c r="Y1697" s="221" t="s">
        <v>632</v>
      </c>
      <c r="Z1697" s="221" t="s">
        <v>627</v>
      </c>
    </row>
    <row r="1698" spans="1:26" x14ac:dyDescent="0.25">
      <c r="A1698" s="221" t="s">
        <v>1132</v>
      </c>
      <c r="B1698" s="221" t="s">
        <v>223</v>
      </c>
      <c r="C1698" s="221">
        <v>1002.9059999999999</v>
      </c>
      <c r="D1698" s="221">
        <v>-2.1377000000000002</v>
      </c>
      <c r="E1698" s="221" t="s">
        <v>620</v>
      </c>
      <c r="F1698" s="221">
        <v>3.3612000000000002</v>
      </c>
      <c r="G1698" s="221">
        <v>16.837499999999999</v>
      </c>
      <c r="H1698" s="221">
        <v>-2.6503999999999999</v>
      </c>
      <c r="I1698" s="221">
        <v>-15.6928</v>
      </c>
      <c r="J1698" s="221">
        <v>-15.578799999999999</v>
      </c>
      <c r="K1698" s="290">
        <v>101000000000</v>
      </c>
      <c r="L1698" s="221" t="s">
        <v>621</v>
      </c>
      <c r="M1698" s="221">
        <v>1.7448999999999999</v>
      </c>
      <c r="N1698" s="221">
        <v>0</v>
      </c>
      <c r="O1698" s="221" t="s">
        <v>624</v>
      </c>
      <c r="P1698" s="221" t="s">
        <v>630</v>
      </c>
      <c r="Q1698" s="221" t="s">
        <v>627</v>
      </c>
      <c r="R1698" s="221" t="s">
        <v>1667</v>
      </c>
      <c r="S1698" s="221" t="s">
        <v>1671</v>
      </c>
      <c r="T1698" s="221">
        <v>3.3612000000000002</v>
      </c>
      <c r="U1698" s="290">
        <v>104000000</v>
      </c>
      <c r="V1698" s="290">
        <v>14500000000000</v>
      </c>
      <c r="W1698" s="290">
        <v>480000000</v>
      </c>
      <c r="X1698" s="221">
        <v>-0.89439999999999997</v>
      </c>
      <c r="Y1698" s="221" t="s">
        <v>638</v>
      </c>
      <c r="Z1698" s="221" t="s">
        <v>626</v>
      </c>
    </row>
    <row r="1699" spans="1:26" x14ac:dyDescent="0.25">
      <c r="A1699" s="221" t="s">
        <v>2511</v>
      </c>
      <c r="B1699" s="221" t="s">
        <v>223</v>
      </c>
      <c r="C1699" s="221">
        <v>112.4815</v>
      </c>
      <c r="D1699" s="221">
        <v>-3.4462999999999999</v>
      </c>
      <c r="E1699" s="221" t="s">
        <v>620</v>
      </c>
      <c r="F1699" s="221">
        <v>1.7105999999999999</v>
      </c>
      <c r="G1699" s="221">
        <v>12.1272</v>
      </c>
      <c r="H1699" s="221">
        <v>0</v>
      </c>
      <c r="I1699" s="221">
        <v>0</v>
      </c>
      <c r="J1699" s="221">
        <v>0</v>
      </c>
      <c r="K1699" s="290">
        <v>5870000000</v>
      </c>
      <c r="L1699" s="221" t="s">
        <v>621</v>
      </c>
      <c r="M1699" s="221">
        <v>0</v>
      </c>
      <c r="N1699" s="221">
        <v>0</v>
      </c>
      <c r="O1699" s="221" t="s">
        <v>624</v>
      </c>
      <c r="P1699" s="221" t="s">
        <v>626</v>
      </c>
      <c r="Q1699" s="221" t="s">
        <v>626</v>
      </c>
      <c r="R1699" s="221" t="s">
        <v>1670</v>
      </c>
      <c r="S1699" s="221" t="s">
        <v>2091</v>
      </c>
      <c r="T1699" s="221">
        <v>1.7105999999999999</v>
      </c>
      <c r="U1699" s="221">
        <v>53100000</v>
      </c>
      <c r="V1699" s="290">
        <v>14500000000000</v>
      </c>
      <c r="W1699" s="290">
        <v>480000000</v>
      </c>
      <c r="X1699" s="221">
        <v>-2.0960000000000001</v>
      </c>
      <c r="Y1699" s="221" t="s">
        <v>626</v>
      </c>
      <c r="Z1699" s="221" t="s">
        <v>626</v>
      </c>
    </row>
    <row r="1700" spans="1:26" x14ac:dyDescent="0.25">
      <c r="A1700" s="221" t="s">
        <v>1018</v>
      </c>
      <c r="B1700" s="221" t="s">
        <v>223</v>
      </c>
      <c r="C1700" s="221">
        <v>2164.6799999999998</v>
      </c>
      <c r="D1700" s="221">
        <v>8.09E-2</v>
      </c>
      <c r="E1700" s="221" t="s">
        <v>620</v>
      </c>
      <c r="F1700" s="221">
        <v>0.50890000000000002</v>
      </c>
      <c r="G1700" s="221">
        <v>4.3853</v>
      </c>
      <c r="H1700" s="221">
        <v>3.4539</v>
      </c>
      <c r="I1700" s="221">
        <v>5.1841999999999997</v>
      </c>
      <c r="J1700" s="221">
        <v>9.1217000000000006</v>
      </c>
      <c r="K1700" s="290">
        <v>120000000000</v>
      </c>
      <c r="L1700" s="221" t="s">
        <v>621</v>
      </c>
      <c r="M1700" s="221">
        <v>20.8657</v>
      </c>
      <c r="N1700" s="221">
        <v>49.123699999999999</v>
      </c>
      <c r="O1700" s="221" t="s">
        <v>624</v>
      </c>
      <c r="P1700" s="221" t="s">
        <v>635</v>
      </c>
      <c r="Q1700" s="221" t="s">
        <v>627</v>
      </c>
      <c r="R1700" s="221" t="s">
        <v>1662</v>
      </c>
      <c r="S1700" s="221" t="s">
        <v>1666</v>
      </c>
      <c r="T1700" s="221">
        <v>0.50890000000000002</v>
      </c>
      <c r="U1700" s="221">
        <v>55493456</v>
      </c>
      <c r="V1700" s="290">
        <v>14500000000000</v>
      </c>
      <c r="W1700" s="290">
        <v>480000000</v>
      </c>
      <c r="X1700" s="221">
        <v>-0.44890000000000002</v>
      </c>
      <c r="Y1700" s="221" t="s">
        <v>632</v>
      </c>
      <c r="Z1700" s="221" t="s">
        <v>632</v>
      </c>
    </row>
    <row r="1701" spans="1:26" x14ac:dyDescent="0.25">
      <c r="A1701" s="221" t="s">
        <v>1579</v>
      </c>
      <c r="B1701" s="221" t="s">
        <v>223</v>
      </c>
      <c r="C1701" s="221">
        <v>754.86</v>
      </c>
      <c r="D1701" s="221">
        <v>-2.7292000000000001</v>
      </c>
      <c r="E1701" s="221" t="s">
        <v>620</v>
      </c>
      <c r="F1701" s="221">
        <v>6.0033000000000003</v>
      </c>
      <c r="G1701" s="221">
        <v>15.8969</v>
      </c>
      <c r="H1701" s="221">
        <v>-8.2838999999999992</v>
      </c>
      <c r="I1701" s="221">
        <v>-19.784500000000001</v>
      </c>
      <c r="J1701" s="221">
        <v>-18.8889</v>
      </c>
      <c r="K1701" s="290">
        <v>1190000000</v>
      </c>
      <c r="L1701" s="221" t="s">
        <v>621</v>
      </c>
      <c r="M1701" s="221">
        <v>0</v>
      </c>
      <c r="N1701" s="221">
        <v>0</v>
      </c>
      <c r="O1701" s="221" t="s">
        <v>624</v>
      </c>
      <c r="P1701" s="221" t="s">
        <v>626</v>
      </c>
      <c r="Q1701" s="221" t="s">
        <v>626</v>
      </c>
      <c r="R1701" s="221" t="s">
        <v>1679</v>
      </c>
      <c r="S1701" s="221" t="s">
        <v>1666</v>
      </c>
      <c r="T1701" s="221">
        <v>6.0033000000000003</v>
      </c>
      <c r="U1701" s="221">
        <v>1677430</v>
      </c>
      <c r="V1701" s="290">
        <v>14500000000000</v>
      </c>
      <c r="W1701" s="290">
        <v>480000000</v>
      </c>
      <c r="X1701" s="221">
        <v>-1.5879000000000001</v>
      </c>
      <c r="Y1701" s="221" t="s">
        <v>626</v>
      </c>
      <c r="Z1701" s="221" t="s">
        <v>626</v>
      </c>
    </row>
    <row r="1702" spans="1:26" x14ac:dyDescent="0.25">
      <c r="A1702" s="221" t="s">
        <v>2268</v>
      </c>
      <c r="B1702" s="221" t="s">
        <v>223</v>
      </c>
      <c r="C1702" s="221">
        <v>1546.9870000000001</v>
      </c>
      <c r="D1702" s="221">
        <v>-1.8322000000000001</v>
      </c>
      <c r="E1702" s="221" t="s">
        <v>620</v>
      </c>
      <c r="F1702" s="221">
        <v>2.3582999999999998</v>
      </c>
      <c r="G1702" s="221">
        <v>10.253399999999999</v>
      </c>
      <c r="H1702" s="221">
        <v>0.57520000000000004</v>
      </c>
      <c r="I1702" s="221">
        <v>-6.3868</v>
      </c>
      <c r="J1702" s="221">
        <v>0</v>
      </c>
      <c r="K1702" s="290">
        <v>751000000000</v>
      </c>
      <c r="L1702" s="221" t="s">
        <v>621</v>
      </c>
      <c r="M1702" s="221">
        <v>-16.744900000000001</v>
      </c>
      <c r="N1702" s="221">
        <v>6.3872</v>
      </c>
      <c r="O1702" s="221" t="s">
        <v>624</v>
      </c>
      <c r="P1702" s="221" t="s">
        <v>630</v>
      </c>
      <c r="Q1702" s="221" t="s">
        <v>626</v>
      </c>
      <c r="R1702" s="221" t="s">
        <v>1665</v>
      </c>
      <c r="S1702" s="221" t="s">
        <v>2092</v>
      </c>
      <c r="T1702" s="221">
        <v>2.3582999999999998</v>
      </c>
      <c r="U1702" s="290">
        <v>497000000</v>
      </c>
      <c r="V1702" s="290">
        <v>14500000000000</v>
      </c>
      <c r="W1702" s="290">
        <v>480000000</v>
      </c>
      <c r="X1702" s="221">
        <v>-1.1289</v>
      </c>
      <c r="Y1702" s="221" t="s">
        <v>626</v>
      </c>
      <c r="Z1702" s="221" t="s">
        <v>626</v>
      </c>
    </row>
    <row r="1703" spans="1:26" x14ac:dyDescent="0.25">
      <c r="A1703" s="221" t="s">
        <v>1019</v>
      </c>
      <c r="B1703" s="221" t="s">
        <v>223</v>
      </c>
      <c r="C1703" s="221">
        <v>1.2379</v>
      </c>
      <c r="D1703" s="221">
        <v>9.7000000000000003E-2</v>
      </c>
      <c r="E1703" s="221" t="s">
        <v>636</v>
      </c>
      <c r="F1703" s="221">
        <v>3.2300000000000002E-2</v>
      </c>
      <c r="G1703" s="221">
        <v>2.7644000000000002</v>
      </c>
      <c r="H1703" s="221">
        <v>2.5261</v>
      </c>
      <c r="I1703" s="221">
        <v>3.9291</v>
      </c>
      <c r="J1703" s="221">
        <v>3.9727999999999999</v>
      </c>
      <c r="K1703" s="221">
        <v>1712141</v>
      </c>
      <c r="L1703" s="221" t="s">
        <v>621</v>
      </c>
      <c r="M1703" s="221">
        <v>10.457700000000001</v>
      </c>
      <c r="N1703" s="221">
        <v>20.723600000000001</v>
      </c>
      <c r="O1703" s="221" t="s">
        <v>624</v>
      </c>
      <c r="P1703" s="221" t="s">
        <v>630</v>
      </c>
      <c r="Q1703" s="221" t="s">
        <v>630</v>
      </c>
      <c r="R1703" s="221" t="s">
        <v>1662</v>
      </c>
      <c r="S1703" s="221" t="s">
        <v>2091</v>
      </c>
      <c r="T1703" s="221">
        <v>3.2300000000000002E-2</v>
      </c>
      <c r="U1703" s="221">
        <v>1383576</v>
      </c>
      <c r="V1703" s="290">
        <v>14500000000000</v>
      </c>
      <c r="W1703" s="290">
        <v>480000000</v>
      </c>
      <c r="X1703" s="221">
        <v>-0.30599999999999999</v>
      </c>
      <c r="Y1703" s="221" t="s">
        <v>635</v>
      </c>
      <c r="Z1703" s="221" t="s">
        <v>630</v>
      </c>
    </row>
    <row r="1704" spans="1:26" x14ac:dyDescent="0.25">
      <c r="A1704" s="221" t="s">
        <v>2668</v>
      </c>
      <c r="B1704" s="221" t="s">
        <v>223</v>
      </c>
      <c r="C1704" s="221">
        <v>999.79330000000004</v>
      </c>
      <c r="D1704" s="221">
        <v>6.0000000000000001E-3</v>
      </c>
      <c r="E1704" s="221" t="s">
        <v>620</v>
      </c>
      <c r="F1704" s="221">
        <v>0</v>
      </c>
      <c r="G1704" s="221">
        <v>0</v>
      </c>
      <c r="H1704" s="221">
        <v>0</v>
      </c>
      <c r="I1704" s="221">
        <v>0</v>
      </c>
      <c r="J1704" s="221">
        <v>0</v>
      </c>
      <c r="K1704" s="221">
        <v>0</v>
      </c>
      <c r="L1704" s="221" t="s">
        <v>621</v>
      </c>
      <c r="M1704" s="221">
        <v>0</v>
      </c>
      <c r="N1704" s="221">
        <v>0</v>
      </c>
      <c r="O1704" s="221" t="s">
        <v>624</v>
      </c>
      <c r="R1704" s="221" t="s">
        <v>1668</v>
      </c>
      <c r="S1704" s="221" t="s">
        <v>1672</v>
      </c>
      <c r="T1704" s="221">
        <v>0</v>
      </c>
      <c r="U1704" s="221">
        <v>0</v>
      </c>
      <c r="V1704" s="290">
        <v>14500000000000</v>
      </c>
      <c r="W1704" s="290">
        <v>480000000</v>
      </c>
      <c r="X1704" s="221">
        <v>0</v>
      </c>
    </row>
    <row r="1705" spans="1:26" x14ac:dyDescent="0.25">
      <c r="A1705" s="221" t="s">
        <v>2137</v>
      </c>
      <c r="B1705" s="221" t="s">
        <v>223</v>
      </c>
      <c r="C1705" s="221">
        <v>1021.357</v>
      </c>
      <c r="D1705" s="221">
        <v>0</v>
      </c>
      <c r="E1705" s="221" t="s">
        <v>620</v>
      </c>
      <c r="F1705" s="221">
        <v>0.59</v>
      </c>
      <c r="G1705" s="221">
        <v>0</v>
      </c>
      <c r="H1705" s="221">
        <v>0</v>
      </c>
      <c r="I1705" s="221">
        <v>0</v>
      </c>
      <c r="J1705" s="221">
        <v>0.98</v>
      </c>
      <c r="K1705" s="290">
        <v>1620000000000</v>
      </c>
      <c r="L1705" s="221" t="s">
        <v>621</v>
      </c>
      <c r="M1705" s="221">
        <v>0</v>
      </c>
      <c r="N1705" s="221">
        <v>0</v>
      </c>
      <c r="O1705" s="221" t="s">
        <v>618</v>
      </c>
      <c r="P1705" s="221" t="s">
        <v>626</v>
      </c>
      <c r="Q1705" s="221" t="s">
        <v>626</v>
      </c>
      <c r="R1705" s="221" t="s">
        <v>1669</v>
      </c>
      <c r="S1705" s="221" t="s">
        <v>1671</v>
      </c>
      <c r="T1705" s="221">
        <v>0</v>
      </c>
      <c r="U1705" s="290">
        <v>1590000000</v>
      </c>
      <c r="V1705" s="290">
        <v>14500000000000</v>
      </c>
      <c r="W1705" s="290">
        <v>480000000</v>
      </c>
      <c r="X1705" s="221">
        <v>0</v>
      </c>
      <c r="Y1705" s="221" t="s">
        <v>626</v>
      </c>
      <c r="Z1705" s="221" t="s">
        <v>626</v>
      </c>
    </row>
    <row r="1706" spans="1:26" x14ac:dyDescent="0.25">
      <c r="A1706" s="221" t="s">
        <v>2588</v>
      </c>
      <c r="B1706" s="221" t="s">
        <v>223</v>
      </c>
      <c r="C1706" s="221">
        <v>1007.931</v>
      </c>
      <c r="D1706" s="221">
        <v>0</v>
      </c>
      <c r="E1706" s="221" t="s">
        <v>620</v>
      </c>
      <c r="F1706" s="221">
        <v>0.65</v>
      </c>
      <c r="G1706" s="221">
        <v>0</v>
      </c>
      <c r="H1706" s="221">
        <v>0</v>
      </c>
      <c r="I1706" s="221">
        <v>0</v>
      </c>
      <c r="J1706" s="221">
        <v>0</v>
      </c>
      <c r="K1706" s="290">
        <v>630000000000</v>
      </c>
      <c r="L1706" s="221" t="s">
        <v>621</v>
      </c>
      <c r="M1706" s="221">
        <v>0</v>
      </c>
      <c r="N1706" s="221">
        <v>0</v>
      </c>
      <c r="O1706" s="221" t="s">
        <v>618</v>
      </c>
      <c r="P1706" s="221" t="s">
        <v>626</v>
      </c>
      <c r="Q1706" s="221" t="s">
        <v>626</v>
      </c>
      <c r="R1706" s="221" t="s">
        <v>1669</v>
      </c>
      <c r="S1706" s="221" t="s">
        <v>1671</v>
      </c>
      <c r="T1706" s="221">
        <v>0</v>
      </c>
      <c r="U1706" s="290">
        <v>629000000</v>
      </c>
      <c r="V1706" s="290">
        <v>14500000000000</v>
      </c>
      <c r="W1706" s="290">
        <v>480000000</v>
      </c>
      <c r="X1706" s="221">
        <v>0</v>
      </c>
      <c r="Y1706" s="221" t="s">
        <v>626</v>
      </c>
      <c r="Z1706" s="221" t="s">
        <v>626</v>
      </c>
    </row>
    <row r="1707" spans="1:26" x14ac:dyDescent="0.25">
      <c r="A1707" s="221" t="s">
        <v>1387</v>
      </c>
      <c r="B1707" s="221" t="s">
        <v>223</v>
      </c>
      <c r="C1707" s="221">
        <v>1241.1859999999999</v>
      </c>
      <c r="D1707" s="221">
        <v>4.2200000000000001E-2</v>
      </c>
      <c r="E1707" s="221" t="s">
        <v>620</v>
      </c>
      <c r="F1707" s="221">
        <v>0.48970000000000002</v>
      </c>
      <c r="G1707" s="221">
        <v>1.3735999999999999</v>
      </c>
      <c r="H1707" s="221">
        <v>2.7871999999999999</v>
      </c>
      <c r="I1707" s="221">
        <v>3.4361000000000002</v>
      </c>
      <c r="J1707" s="221">
        <v>6.6413000000000002</v>
      </c>
      <c r="K1707" s="290">
        <v>501000000000</v>
      </c>
      <c r="L1707" s="221" t="s">
        <v>621</v>
      </c>
      <c r="M1707" s="221">
        <v>17.1648</v>
      </c>
      <c r="N1707" s="221">
        <v>23.6524</v>
      </c>
      <c r="O1707" s="221" t="s">
        <v>624</v>
      </c>
      <c r="P1707" s="221" t="s">
        <v>627</v>
      </c>
      <c r="Q1707" s="221" t="s">
        <v>632</v>
      </c>
      <c r="R1707" s="221" t="s">
        <v>1668</v>
      </c>
      <c r="S1707" s="221" t="s">
        <v>1673</v>
      </c>
      <c r="T1707" s="221">
        <v>0.48970000000000002</v>
      </c>
      <c r="U1707" s="290">
        <v>406000000</v>
      </c>
      <c r="V1707" s="290">
        <v>14500000000000</v>
      </c>
      <c r="W1707" s="290">
        <v>480000000</v>
      </c>
      <c r="X1707" s="221">
        <v>9.9500000000000005E-2</v>
      </c>
      <c r="Y1707" s="221" t="s">
        <v>630</v>
      </c>
      <c r="Z1707" s="221" t="s">
        <v>664</v>
      </c>
    </row>
    <row r="1708" spans="1:26" x14ac:dyDescent="0.25">
      <c r="A1708" s="221" t="s">
        <v>2290</v>
      </c>
      <c r="B1708" s="221" t="s">
        <v>223</v>
      </c>
      <c r="C1708" s="221">
        <v>986.18100000000004</v>
      </c>
      <c r="D1708" s="221">
        <v>0.1681</v>
      </c>
      <c r="E1708" s="221" t="s">
        <v>620</v>
      </c>
      <c r="F1708" s="221">
        <v>0.47199999999999998</v>
      </c>
      <c r="G1708" s="221">
        <v>0.88849999999999996</v>
      </c>
      <c r="H1708" s="221">
        <v>1.2553000000000001</v>
      </c>
      <c r="I1708" s="221">
        <v>0</v>
      </c>
      <c r="J1708" s="221">
        <v>3.9037000000000002</v>
      </c>
      <c r="K1708" s="290">
        <v>1020000000</v>
      </c>
      <c r="L1708" s="221" t="s">
        <v>621</v>
      </c>
      <c r="M1708" s="221">
        <v>0</v>
      </c>
      <c r="N1708" s="221">
        <v>0</v>
      </c>
      <c r="O1708" s="221" t="s">
        <v>624</v>
      </c>
      <c r="P1708" s="221" t="s">
        <v>2012</v>
      </c>
      <c r="Q1708" s="221" t="s">
        <v>2012</v>
      </c>
      <c r="R1708" s="221" t="s">
        <v>1668</v>
      </c>
      <c r="S1708" s="221" t="s">
        <v>1975</v>
      </c>
      <c r="T1708" s="221">
        <v>0.47199999999999998</v>
      </c>
      <c r="U1708" s="221">
        <v>1034295</v>
      </c>
      <c r="V1708" s="290">
        <v>14500000000000</v>
      </c>
      <c r="W1708" s="290">
        <v>480000000</v>
      </c>
      <c r="X1708" s="221">
        <v>0.39300000000000002</v>
      </c>
      <c r="Y1708" s="221" t="s">
        <v>626</v>
      </c>
      <c r="Z1708" s="221" t="s">
        <v>626</v>
      </c>
    </row>
    <row r="1709" spans="1:26" x14ac:dyDescent="0.25">
      <c r="A1709" s="221" t="s">
        <v>2669</v>
      </c>
      <c r="B1709" s="221" t="s">
        <v>223</v>
      </c>
      <c r="C1709" s="221">
        <v>1007.759</v>
      </c>
      <c r="D1709" s="221">
        <v>4.2000000000000003E-2</v>
      </c>
      <c r="E1709" s="221" t="s">
        <v>620</v>
      </c>
      <c r="F1709" s="221">
        <v>0.46550000000000002</v>
      </c>
      <c r="G1709" s="221">
        <v>0</v>
      </c>
      <c r="H1709" s="221">
        <v>0</v>
      </c>
      <c r="I1709" s="221">
        <v>0</v>
      </c>
      <c r="J1709" s="221">
        <v>0</v>
      </c>
      <c r="K1709" s="290">
        <v>201000000000</v>
      </c>
      <c r="L1709" s="221" t="s">
        <v>621</v>
      </c>
      <c r="M1709" s="221">
        <v>0</v>
      </c>
      <c r="N1709" s="221">
        <v>0</v>
      </c>
      <c r="O1709" s="221" t="s">
        <v>624</v>
      </c>
      <c r="P1709" s="221" t="s">
        <v>626</v>
      </c>
      <c r="Q1709" s="221" t="s">
        <v>626</v>
      </c>
      <c r="R1709" s="221" t="s">
        <v>1668</v>
      </c>
      <c r="S1709" s="221" t="s">
        <v>2664</v>
      </c>
      <c r="T1709" s="221">
        <v>0.46550000000000002</v>
      </c>
      <c r="U1709" s="290">
        <v>200000000</v>
      </c>
      <c r="V1709" s="290">
        <v>14500000000000</v>
      </c>
      <c r="W1709" s="290">
        <v>480000000</v>
      </c>
      <c r="X1709" s="221">
        <v>0.10100000000000001</v>
      </c>
      <c r="Y1709" s="221" t="s">
        <v>626</v>
      </c>
      <c r="Z1709" s="221" t="s">
        <v>626</v>
      </c>
    </row>
    <row r="1710" spans="1:26" x14ac:dyDescent="0.25">
      <c r="A1710" s="221" t="s">
        <v>2589</v>
      </c>
      <c r="B1710" s="221" t="s">
        <v>223</v>
      </c>
      <c r="C1710" s="221">
        <v>1004.671</v>
      </c>
      <c r="D1710" s="221">
        <v>6.4399999999999999E-2</v>
      </c>
      <c r="E1710" s="221" t="s">
        <v>620</v>
      </c>
      <c r="F1710" s="221">
        <v>0.40899999999999997</v>
      </c>
      <c r="G1710" s="221">
        <v>0</v>
      </c>
      <c r="H1710" s="221">
        <v>0</v>
      </c>
      <c r="I1710" s="221">
        <v>0</v>
      </c>
      <c r="J1710" s="221">
        <v>0</v>
      </c>
      <c r="K1710" s="290">
        <v>300000000000</v>
      </c>
      <c r="L1710" s="221" t="s">
        <v>621</v>
      </c>
      <c r="M1710" s="221">
        <v>0</v>
      </c>
      <c r="N1710" s="221">
        <v>0</v>
      </c>
      <c r="O1710" s="221" t="s">
        <v>624</v>
      </c>
      <c r="P1710" s="221" t="s">
        <v>626</v>
      </c>
      <c r="Q1710" s="221" t="s">
        <v>626</v>
      </c>
      <c r="R1710" s="221" t="s">
        <v>1668</v>
      </c>
      <c r="S1710" s="221" t="s">
        <v>1699</v>
      </c>
      <c r="T1710" s="221">
        <v>0.40899999999999997</v>
      </c>
      <c r="U1710" s="290">
        <v>300000000</v>
      </c>
      <c r="V1710" s="290">
        <v>14500000000000</v>
      </c>
      <c r="W1710" s="290">
        <v>480000000</v>
      </c>
      <c r="X1710" s="221">
        <v>-5.4999999999999997E-3</v>
      </c>
      <c r="Y1710" s="221" t="s">
        <v>626</v>
      </c>
      <c r="Z1710" s="221" t="s">
        <v>626</v>
      </c>
    </row>
    <row r="1711" spans="1:26" x14ac:dyDescent="0.25">
      <c r="A1711" s="221" t="s">
        <v>1755</v>
      </c>
      <c r="B1711" s="221" t="s">
        <v>223</v>
      </c>
      <c r="C1711" s="221">
        <v>880.92</v>
      </c>
      <c r="D1711" s="221">
        <v>-3.7404000000000002</v>
      </c>
      <c r="E1711" s="221" t="s">
        <v>620</v>
      </c>
      <c r="F1711" s="221">
        <v>3.9420999999999999</v>
      </c>
      <c r="G1711" s="221">
        <v>17.688199999999998</v>
      </c>
      <c r="H1711" s="221">
        <v>-9.7768999999999995</v>
      </c>
      <c r="I1711" s="221">
        <v>-19.935300000000002</v>
      </c>
      <c r="J1711" s="221">
        <v>-20.005800000000001</v>
      </c>
      <c r="K1711" s="290">
        <v>651000000000</v>
      </c>
      <c r="L1711" s="221" t="s">
        <v>621</v>
      </c>
      <c r="M1711" s="221">
        <v>0</v>
      </c>
      <c r="N1711" s="221">
        <v>0</v>
      </c>
      <c r="O1711" s="221" t="s">
        <v>624</v>
      </c>
      <c r="P1711" s="221" t="s">
        <v>626</v>
      </c>
      <c r="Q1711" s="221" t="s">
        <v>626</v>
      </c>
      <c r="R1711" s="221" t="s">
        <v>1679</v>
      </c>
      <c r="S1711" s="221" t="s">
        <v>1666</v>
      </c>
      <c r="T1711" s="221">
        <v>3.9420999999999999</v>
      </c>
      <c r="U1711" s="290">
        <v>768000000</v>
      </c>
      <c r="V1711" s="290">
        <v>14500000000000</v>
      </c>
      <c r="W1711" s="290">
        <v>480000000</v>
      </c>
      <c r="X1711" s="221">
        <v>-2.6972999999999998</v>
      </c>
      <c r="Y1711" s="221" t="s">
        <v>626</v>
      </c>
      <c r="Z1711" s="221" t="s">
        <v>626</v>
      </c>
    </row>
    <row r="1712" spans="1:26" x14ac:dyDescent="0.25">
      <c r="A1712" s="221" t="s">
        <v>1436</v>
      </c>
      <c r="B1712" s="221" t="s">
        <v>223</v>
      </c>
      <c r="C1712" s="221">
        <v>1012.21</v>
      </c>
      <c r="D1712" s="221">
        <v>-7.7200000000000005E-2</v>
      </c>
      <c r="E1712" s="221" t="s">
        <v>620</v>
      </c>
      <c r="F1712" s="221">
        <v>-1.8778999999999999</v>
      </c>
      <c r="G1712" s="221">
        <v>-1.1693</v>
      </c>
      <c r="H1712" s="221">
        <v>-3.4870999999999999</v>
      </c>
      <c r="I1712" s="221">
        <v>-2.2231999999999998</v>
      </c>
      <c r="J1712" s="221">
        <v>-1.1958</v>
      </c>
      <c r="K1712" s="290">
        <v>273000000000</v>
      </c>
      <c r="L1712" s="221" t="s">
        <v>621</v>
      </c>
      <c r="M1712" s="221">
        <v>1.2210000000000001</v>
      </c>
      <c r="N1712" s="221">
        <v>0</v>
      </c>
      <c r="O1712" s="221" t="s">
        <v>624</v>
      </c>
      <c r="P1712" s="221" t="s">
        <v>634</v>
      </c>
      <c r="Q1712" s="221" t="s">
        <v>664</v>
      </c>
      <c r="R1712" s="221" t="s">
        <v>1662</v>
      </c>
      <c r="S1712" s="221" t="s">
        <v>1664</v>
      </c>
      <c r="T1712" s="221">
        <v>-1.8778999999999999</v>
      </c>
      <c r="U1712" s="290">
        <v>265000000</v>
      </c>
      <c r="V1712" s="290">
        <v>14500000000000</v>
      </c>
      <c r="W1712" s="290">
        <v>480000000</v>
      </c>
      <c r="X1712" s="221">
        <v>-2.6503999999999999</v>
      </c>
      <c r="Y1712" s="221" t="s">
        <v>626</v>
      </c>
      <c r="Z1712" s="221" t="s">
        <v>626</v>
      </c>
    </row>
    <row r="1713" spans="1:26" x14ac:dyDescent="0.25">
      <c r="A1713" s="221" t="s">
        <v>1456</v>
      </c>
      <c r="B1713" s="221" t="s">
        <v>223</v>
      </c>
      <c r="C1713" s="221">
        <v>1040.431</v>
      </c>
      <c r="D1713" s="221">
        <v>0.18659999999999999</v>
      </c>
      <c r="E1713" s="221" t="s">
        <v>620</v>
      </c>
      <c r="F1713" s="221">
        <v>0.92190000000000005</v>
      </c>
      <c r="G1713" s="221">
        <v>4.6182999999999996</v>
      </c>
      <c r="H1713" s="221">
        <v>2.2629999999999999</v>
      </c>
      <c r="I1713" s="221">
        <v>3.3298000000000001</v>
      </c>
      <c r="J1713" s="221">
        <v>5.2896999999999998</v>
      </c>
      <c r="K1713" s="290">
        <v>51500000000</v>
      </c>
      <c r="L1713" s="221" t="s">
        <v>621</v>
      </c>
      <c r="M1713" s="221">
        <v>0</v>
      </c>
      <c r="N1713" s="221">
        <v>0</v>
      </c>
      <c r="O1713" s="221" t="s">
        <v>618</v>
      </c>
      <c r="P1713" s="221" t="s">
        <v>625</v>
      </c>
      <c r="Q1713" s="221" t="s">
        <v>635</v>
      </c>
      <c r="R1713" s="221" t="s">
        <v>1662</v>
      </c>
      <c r="S1713" s="221" t="s">
        <v>1664</v>
      </c>
      <c r="T1713" s="221">
        <v>0.92190000000000005</v>
      </c>
      <c r="U1713" s="221">
        <v>50000000</v>
      </c>
      <c r="V1713" s="290">
        <v>14500000000000</v>
      </c>
      <c r="W1713" s="290">
        <v>480000000</v>
      </c>
      <c r="X1713" s="221">
        <v>-0.79749999999999999</v>
      </c>
      <c r="Y1713" s="221" t="s">
        <v>626</v>
      </c>
      <c r="Z1713" s="221" t="s">
        <v>626</v>
      </c>
    </row>
    <row r="1714" spans="1:26" x14ac:dyDescent="0.25">
      <c r="A1714" s="221" t="s">
        <v>1300</v>
      </c>
      <c r="B1714" s="221" t="s">
        <v>223</v>
      </c>
      <c r="C1714" s="221">
        <v>1348.34</v>
      </c>
      <c r="D1714" s="221">
        <v>7.8299999999999995E-2</v>
      </c>
      <c r="E1714" s="221" t="s">
        <v>620</v>
      </c>
      <c r="F1714" s="221">
        <v>1.8831</v>
      </c>
      <c r="G1714" s="221">
        <v>3.4510999999999998</v>
      </c>
      <c r="H1714" s="221">
        <v>4.5792999999999999</v>
      </c>
      <c r="I1714" s="221">
        <v>6.4298999999999999</v>
      </c>
      <c r="J1714" s="221">
        <v>9.1982999999999997</v>
      </c>
      <c r="K1714" s="290">
        <v>43200000000</v>
      </c>
      <c r="L1714" s="221" t="s">
        <v>621</v>
      </c>
      <c r="M1714" s="221">
        <v>28.415299999999998</v>
      </c>
      <c r="N1714" s="221">
        <v>0</v>
      </c>
      <c r="O1714" s="221" t="s">
        <v>624</v>
      </c>
      <c r="P1714" s="221" t="s">
        <v>653</v>
      </c>
      <c r="Q1714" s="221" t="s">
        <v>651</v>
      </c>
      <c r="R1714" s="221" t="s">
        <v>1662</v>
      </c>
      <c r="S1714" s="221" t="s">
        <v>1672</v>
      </c>
      <c r="T1714" s="221">
        <v>1.8831</v>
      </c>
      <c r="U1714" s="221">
        <v>32651488</v>
      </c>
      <c r="V1714" s="290">
        <v>14500000000000</v>
      </c>
      <c r="W1714" s="290">
        <v>480000000</v>
      </c>
      <c r="X1714" s="221">
        <v>0.62480000000000002</v>
      </c>
      <c r="Y1714" s="221" t="s">
        <v>653</v>
      </c>
      <c r="Z1714" s="221" t="s">
        <v>626</v>
      </c>
    </row>
    <row r="1715" spans="1:26" x14ac:dyDescent="0.25">
      <c r="A1715" s="221" t="s">
        <v>1580</v>
      </c>
      <c r="B1715" s="221" t="s">
        <v>223</v>
      </c>
      <c r="C1715" s="221">
        <v>1186.231</v>
      </c>
      <c r="D1715" s="221">
        <v>-0.3533</v>
      </c>
      <c r="E1715" s="221" t="s">
        <v>620</v>
      </c>
      <c r="F1715" s="221">
        <v>-8.1100000000000005E-2</v>
      </c>
      <c r="G1715" s="221">
        <v>3.6932</v>
      </c>
      <c r="H1715" s="221">
        <v>3.1164999999999998</v>
      </c>
      <c r="I1715" s="221">
        <v>4.4669999999999996</v>
      </c>
      <c r="J1715" s="221">
        <v>7.7140000000000004</v>
      </c>
      <c r="K1715" s="290">
        <v>74000000000</v>
      </c>
      <c r="L1715" s="221" t="s">
        <v>621</v>
      </c>
      <c r="M1715" s="221">
        <v>0</v>
      </c>
      <c r="N1715" s="221">
        <v>0</v>
      </c>
      <c r="O1715" s="221" t="s">
        <v>624</v>
      </c>
      <c r="P1715" s="221" t="s">
        <v>632</v>
      </c>
      <c r="Q1715" s="221" t="s">
        <v>627</v>
      </c>
      <c r="R1715" s="221" t="s">
        <v>1662</v>
      </c>
      <c r="S1715" s="221" t="s">
        <v>1671</v>
      </c>
      <c r="T1715" s="221">
        <v>-8.1100000000000005E-2</v>
      </c>
      <c r="U1715" s="221">
        <v>62312646</v>
      </c>
      <c r="V1715" s="290">
        <v>14500000000000</v>
      </c>
      <c r="W1715" s="290">
        <v>480000000</v>
      </c>
      <c r="X1715" s="221">
        <v>-0.92310000000000003</v>
      </c>
      <c r="Y1715" s="221" t="s">
        <v>626</v>
      </c>
      <c r="Z1715" s="221" t="s">
        <v>626</v>
      </c>
    </row>
    <row r="1716" spans="1:26" x14ac:dyDescent="0.25">
      <c r="A1716" s="221" t="s">
        <v>1581</v>
      </c>
      <c r="B1716" s="221" t="s">
        <v>223</v>
      </c>
      <c r="C1716" s="221">
        <v>1166.7619999999999</v>
      </c>
      <c r="D1716" s="221">
        <v>3.78E-2</v>
      </c>
      <c r="E1716" s="221" t="s">
        <v>620</v>
      </c>
      <c r="F1716" s="221">
        <v>0.51970000000000005</v>
      </c>
      <c r="G1716" s="221">
        <v>1.5893999999999999</v>
      </c>
      <c r="H1716" s="221">
        <v>3.1768999999999998</v>
      </c>
      <c r="I1716" s="221">
        <v>4.2427999999999999</v>
      </c>
      <c r="J1716" s="221">
        <v>6.4420999999999999</v>
      </c>
      <c r="K1716" s="290">
        <v>18200000000</v>
      </c>
      <c r="L1716" s="221" t="s">
        <v>621</v>
      </c>
      <c r="M1716" s="221">
        <v>0</v>
      </c>
      <c r="N1716" s="221">
        <v>0</v>
      </c>
      <c r="O1716" s="221" t="s">
        <v>624</v>
      </c>
      <c r="P1716" s="221" t="s">
        <v>637</v>
      </c>
      <c r="Q1716" s="221" t="s">
        <v>637</v>
      </c>
      <c r="R1716" s="221" t="s">
        <v>1668</v>
      </c>
      <c r="S1716" s="221" t="s">
        <v>1671</v>
      </c>
      <c r="T1716" s="221">
        <v>0.51970000000000005</v>
      </c>
      <c r="U1716" s="221">
        <v>15711740</v>
      </c>
      <c r="V1716" s="290">
        <v>14500000000000</v>
      </c>
      <c r="W1716" s="290">
        <v>480000000</v>
      </c>
      <c r="X1716" s="221">
        <v>0.1142</v>
      </c>
      <c r="Y1716" s="221" t="s">
        <v>626</v>
      </c>
      <c r="Z1716" s="221" t="s">
        <v>626</v>
      </c>
    </row>
    <row r="1717" spans="1:26" x14ac:dyDescent="0.25">
      <c r="A1717" s="221" t="s">
        <v>1582</v>
      </c>
      <c r="B1717" s="221" t="s">
        <v>223</v>
      </c>
      <c r="C1717" s="221">
        <v>766.67399999999998</v>
      </c>
      <c r="D1717" s="221">
        <v>-1.8403</v>
      </c>
      <c r="E1717" s="221" t="s">
        <v>620</v>
      </c>
      <c r="F1717" s="221">
        <v>0.78169999999999995</v>
      </c>
      <c r="G1717" s="221">
        <v>9.1349</v>
      </c>
      <c r="H1717" s="221">
        <v>-1.7834000000000001</v>
      </c>
      <c r="I1717" s="221">
        <v>-19.155999999999999</v>
      </c>
      <c r="J1717" s="221">
        <v>-21.078900000000001</v>
      </c>
      <c r="K1717" s="290">
        <v>4460000000</v>
      </c>
      <c r="L1717" s="221" t="s">
        <v>621</v>
      </c>
      <c r="M1717" s="221">
        <v>0</v>
      </c>
      <c r="N1717" s="221">
        <v>0</v>
      </c>
      <c r="O1717" s="221" t="s">
        <v>618</v>
      </c>
      <c r="P1717" s="221" t="s">
        <v>2012</v>
      </c>
      <c r="Q1717" s="221" t="s">
        <v>2012</v>
      </c>
      <c r="R1717" s="221" t="s">
        <v>1667</v>
      </c>
      <c r="S1717" s="221" t="s">
        <v>1671</v>
      </c>
      <c r="T1717" s="221">
        <v>0.78169999999999995</v>
      </c>
      <c r="U1717" s="221">
        <v>5863946</v>
      </c>
      <c r="V1717" s="290">
        <v>14500000000000</v>
      </c>
      <c r="W1717" s="290">
        <v>480000000</v>
      </c>
      <c r="X1717" s="221">
        <v>-1.3420000000000001</v>
      </c>
      <c r="Y1717" s="221" t="s">
        <v>626</v>
      </c>
      <c r="Z1717" s="221" t="s">
        <v>626</v>
      </c>
    </row>
    <row r="1718" spans="1:26" x14ac:dyDescent="0.25">
      <c r="A1718" s="221" t="s">
        <v>1491</v>
      </c>
      <c r="B1718" s="221" t="s">
        <v>223</v>
      </c>
      <c r="C1718" s="221">
        <v>786.3338</v>
      </c>
      <c r="D1718" s="221">
        <v>-1.7742</v>
      </c>
      <c r="E1718" s="221" t="s">
        <v>620</v>
      </c>
      <c r="F1718" s="221">
        <v>0.4506</v>
      </c>
      <c r="G1718" s="221">
        <v>7.0004999999999997</v>
      </c>
      <c r="H1718" s="221">
        <v>0.13439999999999999</v>
      </c>
      <c r="I1718" s="221">
        <v>-18.8809</v>
      </c>
      <c r="J1718" s="221">
        <v>-18.9786</v>
      </c>
      <c r="K1718" s="290">
        <v>15800000000</v>
      </c>
      <c r="L1718" s="221" t="s">
        <v>621</v>
      </c>
      <c r="M1718" s="221">
        <v>0</v>
      </c>
      <c r="N1718" s="221">
        <v>0</v>
      </c>
      <c r="O1718" s="221" t="s">
        <v>618</v>
      </c>
      <c r="P1718" s="221" t="s">
        <v>626</v>
      </c>
      <c r="Q1718" s="221" t="s">
        <v>626</v>
      </c>
      <c r="R1718" s="221" t="s">
        <v>1679</v>
      </c>
      <c r="S1718" s="221" t="s">
        <v>1671</v>
      </c>
      <c r="T1718" s="221">
        <v>0.4506</v>
      </c>
      <c r="U1718" s="221">
        <v>20158484</v>
      </c>
      <c r="V1718" s="290">
        <v>14500000000000</v>
      </c>
      <c r="W1718" s="290">
        <v>480000000</v>
      </c>
      <c r="X1718" s="221">
        <v>-1.0855999999999999</v>
      </c>
      <c r="Y1718" s="221" t="s">
        <v>626</v>
      </c>
      <c r="Z1718" s="221" t="s">
        <v>626</v>
      </c>
    </row>
    <row r="1719" spans="1:26" x14ac:dyDescent="0.25">
      <c r="A1719" s="221" t="s">
        <v>1492</v>
      </c>
      <c r="B1719" s="221" t="s">
        <v>223</v>
      </c>
      <c r="C1719" s="221">
        <v>1173.2819999999999</v>
      </c>
      <c r="D1719" s="221">
        <v>5.21E-2</v>
      </c>
      <c r="E1719" s="221" t="s">
        <v>620</v>
      </c>
      <c r="F1719" s="221">
        <v>0.49020000000000002</v>
      </c>
      <c r="G1719" s="221">
        <v>1.4497</v>
      </c>
      <c r="H1719" s="221">
        <v>2.9594999999999998</v>
      </c>
      <c r="I1719" s="221">
        <v>3.9863</v>
      </c>
      <c r="J1719" s="221">
        <v>6.1002999999999998</v>
      </c>
      <c r="K1719" s="290">
        <v>127000000000</v>
      </c>
      <c r="L1719" s="221" t="s">
        <v>621</v>
      </c>
      <c r="M1719" s="221">
        <v>0</v>
      </c>
      <c r="N1719" s="221">
        <v>0</v>
      </c>
      <c r="O1719" s="221" t="s">
        <v>618</v>
      </c>
      <c r="P1719" s="221" t="s">
        <v>638</v>
      </c>
      <c r="Q1719" s="221" t="s">
        <v>638</v>
      </c>
      <c r="R1719" s="221" t="s">
        <v>1668</v>
      </c>
      <c r="S1719" s="221" t="s">
        <v>1671</v>
      </c>
      <c r="T1719" s="221">
        <v>0.49020000000000002</v>
      </c>
      <c r="U1719" s="290">
        <v>109000000</v>
      </c>
      <c r="V1719" s="290">
        <v>14500000000000</v>
      </c>
      <c r="W1719" s="290">
        <v>480000000</v>
      </c>
      <c r="X1719" s="221">
        <v>0.1137</v>
      </c>
      <c r="Y1719" s="221" t="s">
        <v>626</v>
      </c>
      <c r="Z1719" s="221" t="s">
        <v>626</v>
      </c>
    </row>
    <row r="1720" spans="1:26" x14ac:dyDescent="0.25">
      <c r="A1720" s="221" t="s">
        <v>1186</v>
      </c>
      <c r="B1720" s="221" t="s">
        <v>223</v>
      </c>
      <c r="C1720" s="221">
        <v>999.56669999999997</v>
      </c>
      <c r="D1720" s="221">
        <v>0</v>
      </c>
      <c r="E1720" s="221" t="s">
        <v>620</v>
      </c>
      <c r="F1720" s="221">
        <v>-0.01</v>
      </c>
      <c r="G1720" s="221">
        <v>0</v>
      </c>
      <c r="H1720" s="221">
        <v>0</v>
      </c>
      <c r="I1720" s="221">
        <v>0</v>
      </c>
      <c r="J1720" s="221">
        <v>0.01</v>
      </c>
      <c r="K1720" s="290">
        <v>74800000000</v>
      </c>
      <c r="L1720" s="221" t="s">
        <v>617</v>
      </c>
      <c r="M1720" s="221">
        <v>0</v>
      </c>
      <c r="N1720" s="221">
        <v>0</v>
      </c>
      <c r="O1720" s="221" t="s">
        <v>624</v>
      </c>
      <c r="P1720" s="221" t="s">
        <v>626</v>
      </c>
      <c r="Q1720" s="221" t="s">
        <v>626</v>
      </c>
      <c r="R1720" s="221" t="s">
        <v>1662</v>
      </c>
      <c r="S1720" s="221" t="s">
        <v>1675</v>
      </c>
      <c r="T1720" s="221">
        <v>0</v>
      </c>
      <c r="U1720" s="221">
        <v>74804332</v>
      </c>
      <c r="V1720" s="290">
        <v>14500000000000</v>
      </c>
      <c r="W1720" s="290">
        <v>480000000</v>
      </c>
      <c r="X1720" s="221">
        <v>0</v>
      </c>
      <c r="Y1720" s="221" t="s">
        <v>626</v>
      </c>
      <c r="Z1720" s="221" t="s">
        <v>626</v>
      </c>
    </row>
    <row r="1721" spans="1:26" x14ac:dyDescent="0.25">
      <c r="A1721" s="221" t="s">
        <v>1388</v>
      </c>
      <c r="B1721" s="221" t="s">
        <v>223</v>
      </c>
      <c r="C1721" s="221">
        <v>1226.675</v>
      </c>
      <c r="D1721" s="221">
        <v>3.8300000000000001E-2</v>
      </c>
      <c r="E1721" s="221" t="s">
        <v>620</v>
      </c>
      <c r="F1721" s="221">
        <v>2.1938</v>
      </c>
      <c r="G1721" s="221">
        <v>8.7620000000000005</v>
      </c>
      <c r="H1721" s="221">
        <v>3.7479</v>
      </c>
      <c r="I1721" s="221">
        <v>6.7058</v>
      </c>
      <c r="J1721" s="221">
        <v>13.334300000000001</v>
      </c>
      <c r="K1721" s="290">
        <v>124000000000</v>
      </c>
      <c r="L1721" s="221" t="s">
        <v>621</v>
      </c>
      <c r="M1721" s="221">
        <v>18.337499999999999</v>
      </c>
      <c r="N1721" s="221">
        <v>0</v>
      </c>
      <c r="O1721" s="221" t="s">
        <v>624</v>
      </c>
      <c r="P1721" s="221" t="s">
        <v>635</v>
      </c>
      <c r="Q1721" s="221" t="s">
        <v>627</v>
      </c>
      <c r="R1721" s="221" t="s">
        <v>1662</v>
      </c>
      <c r="S1721" s="221" t="s">
        <v>1673</v>
      </c>
      <c r="T1721" s="221">
        <v>2.1938</v>
      </c>
      <c r="U1721" s="290">
        <v>103000000</v>
      </c>
      <c r="V1721" s="290">
        <v>14500000000000</v>
      </c>
      <c r="W1721" s="290">
        <v>480000000</v>
      </c>
      <c r="X1721" s="221">
        <v>-0.75619999999999998</v>
      </c>
      <c r="Y1721" s="221" t="s">
        <v>630</v>
      </c>
      <c r="Z1721" s="221" t="s">
        <v>626</v>
      </c>
    </row>
    <row r="1722" spans="1:26" x14ac:dyDescent="0.25">
      <c r="A1722" s="221" t="s">
        <v>1020</v>
      </c>
      <c r="B1722" s="221" t="s">
        <v>954</v>
      </c>
      <c r="C1722" s="221">
        <v>1163.53</v>
      </c>
      <c r="D1722" s="221">
        <v>-1.8019000000000001</v>
      </c>
      <c r="E1722" s="221" t="s">
        <v>620</v>
      </c>
      <c r="F1722" s="221">
        <v>1.5491999999999999</v>
      </c>
      <c r="G1722" s="221">
        <v>13.1035</v>
      </c>
      <c r="H1722" s="221">
        <v>-2.1396999999999999</v>
      </c>
      <c r="I1722" s="221">
        <v>-12.546099999999999</v>
      </c>
      <c r="J1722" s="221">
        <v>-17.348299999999998</v>
      </c>
      <c r="K1722" s="290">
        <v>9540000000</v>
      </c>
      <c r="L1722" s="221" t="s">
        <v>621</v>
      </c>
      <c r="M1722" s="221">
        <v>-1.9318</v>
      </c>
      <c r="N1722" s="221">
        <v>13.470800000000001</v>
      </c>
      <c r="O1722" s="221" t="s">
        <v>624</v>
      </c>
      <c r="P1722" s="221" t="s">
        <v>2012</v>
      </c>
      <c r="Q1722" s="221" t="s">
        <v>2012</v>
      </c>
      <c r="R1722" s="221" t="s">
        <v>1665</v>
      </c>
      <c r="S1722" s="221" t="s">
        <v>2089</v>
      </c>
      <c r="T1722" s="221">
        <v>1.5491999999999999</v>
      </c>
      <c r="U1722" s="221">
        <v>8326843</v>
      </c>
      <c r="V1722" s="290">
        <v>16500000000000</v>
      </c>
      <c r="W1722" s="221">
        <v>1170494</v>
      </c>
      <c r="X1722" s="221">
        <v>-1.0132000000000001</v>
      </c>
      <c r="Y1722" s="221" t="s">
        <v>2012</v>
      </c>
      <c r="Z1722" s="221" t="s">
        <v>2012</v>
      </c>
    </row>
    <row r="1723" spans="1:26" x14ac:dyDescent="0.25">
      <c r="A1723" s="221" t="s">
        <v>1021</v>
      </c>
      <c r="B1723" s="221" t="s">
        <v>954</v>
      </c>
      <c r="C1723" s="221">
        <v>1507.17</v>
      </c>
      <c r="D1723" s="221">
        <v>-2.2435</v>
      </c>
      <c r="E1723" s="221" t="s">
        <v>620</v>
      </c>
      <c r="F1723" s="221">
        <v>2.2587000000000002</v>
      </c>
      <c r="G1723" s="221">
        <v>13.5558</v>
      </c>
      <c r="H1723" s="221">
        <v>-5.5065999999999997</v>
      </c>
      <c r="I1723" s="221">
        <v>-16.7102</v>
      </c>
      <c r="J1723" s="221">
        <v>-19.313800000000001</v>
      </c>
      <c r="K1723" s="290">
        <v>687000000000</v>
      </c>
      <c r="L1723" s="221" t="s">
        <v>621</v>
      </c>
      <c r="M1723" s="221">
        <v>-9.6967999999999996</v>
      </c>
      <c r="N1723" s="221">
        <v>15.9513</v>
      </c>
      <c r="O1723" s="221" t="s">
        <v>624</v>
      </c>
      <c r="P1723" s="221" t="s">
        <v>630</v>
      </c>
      <c r="Q1723" s="221" t="s">
        <v>630</v>
      </c>
      <c r="R1723" s="221" t="s">
        <v>1667</v>
      </c>
      <c r="S1723" s="221" t="s">
        <v>2089</v>
      </c>
      <c r="T1723" s="221">
        <v>2.2587000000000002</v>
      </c>
      <c r="U1723" s="290">
        <v>466000000</v>
      </c>
      <c r="V1723" s="290">
        <v>16500000000000</v>
      </c>
      <c r="W1723" s="221">
        <v>1170494</v>
      </c>
      <c r="X1723" s="221">
        <v>-1.0367999999999999</v>
      </c>
      <c r="Y1723" s="221" t="s">
        <v>651</v>
      </c>
      <c r="Z1723" s="221" t="s">
        <v>637</v>
      </c>
    </row>
    <row r="1724" spans="1:26" x14ac:dyDescent="0.25">
      <c r="A1724" s="221" t="s">
        <v>1022</v>
      </c>
      <c r="B1724" s="221" t="s">
        <v>954</v>
      </c>
      <c r="C1724" s="221">
        <v>1021.91</v>
      </c>
      <c r="D1724" s="221">
        <v>-1.8546</v>
      </c>
      <c r="E1724" s="221" t="s">
        <v>620</v>
      </c>
      <c r="F1724" s="221">
        <v>1.2001999999999999</v>
      </c>
      <c r="G1724" s="221">
        <v>14.1098</v>
      </c>
      <c r="H1724" s="221">
        <v>-9.5142000000000007</v>
      </c>
      <c r="I1724" s="221">
        <v>-23.728400000000001</v>
      </c>
      <c r="J1724" s="221">
        <v>-28.3629</v>
      </c>
      <c r="K1724" s="290">
        <v>35600000000</v>
      </c>
      <c r="L1724" s="221" t="s">
        <v>621</v>
      </c>
      <c r="M1724" s="221">
        <v>-19.246600000000001</v>
      </c>
      <c r="N1724" s="221">
        <v>-8.7645999999999997</v>
      </c>
      <c r="O1724" s="221" t="s">
        <v>624</v>
      </c>
      <c r="P1724" s="221" t="s">
        <v>622</v>
      </c>
      <c r="Q1724" s="221" t="s">
        <v>635</v>
      </c>
      <c r="R1724" s="221" t="s">
        <v>1667</v>
      </c>
      <c r="S1724" s="221" t="s">
        <v>2089</v>
      </c>
      <c r="T1724" s="221">
        <v>1.2001999999999999</v>
      </c>
      <c r="U1724" s="221">
        <v>35291874</v>
      </c>
      <c r="V1724" s="290">
        <v>16500000000000</v>
      </c>
      <c r="W1724" s="221">
        <v>1170494</v>
      </c>
      <c r="X1724" s="221">
        <v>-1.1482000000000001</v>
      </c>
      <c r="Y1724" s="221" t="s">
        <v>630</v>
      </c>
      <c r="Z1724" s="221" t="s">
        <v>625</v>
      </c>
    </row>
    <row r="1725" spans="1:26" x14ac:dyDescent="0.25">
      <c r="A1725" s="221" t="s">
        <v>1023</v>
      </c>
      <c r="B1725" s="221" t="s">
        <v>954</v>
      </c>
      <c r="C1725" s="221">
        <v>1.36</v>
      </c>
      <c r="D1725" s="221">
        <v>0.26540000000000002</v>
      </c>
      <c r="E1725" s="221" t="s">
        <v>636</v>
      </c>
      <c r="F1725" s="221">
        <v>-7.4000000000000003E-3</v>
      </c>
      <c r="G1725" s="221">
        <v>4.6395</v>
      </c>
      <c r="H1725" s="221">
        <v>4.6717000000000004</v>
      </c>
      <c r="I1725" s="221">
        <v>6.1007999999999996</v>
      </c>
      <c r="J1725" s="221">
        <v>5.6802999999999999</v>
      </c>
      <c r="K1725" s="221">
        <v>1170494</v>
      </c>
      <c r="L1725" s="221" t="s">
        <v>621</v>
      </c>
      <c r="M1725" s="221">
        <v>10.3627</v>
      </c>
      <c r="N1725" s="221">
        <v>20.588799999999999</v>
      </c>
      <c r="O1725" s="221" t="s">
        <v>624</v>
      </c>
      <c r="P1725" s="221" t="s">
        <v>651</v>
      </c>
      <c r="Q1725" s="221" t="s">
        <v>630</v>
      </c>
      <c r="R1725" s="221" t="s">
        <v>1662</v>
      </c>
      <c r="S1725" s="221" t="s">
        <v>2089</v>
      </c>
      <c r="T1725" s="221">
        <v>-7.4000000000000003E-3</v>
      </c>
      <c r="U1725" s="221">
        <v>860583.4</v>
      </c>
      <c r="V1725" s="290">
        <v>16500000000000</v>
      </c>
      <c r="W1725" s="221">
        <v>1170494</v>
      </c>
      <c r="X1725" s="221">
        <v>-0.88190000000000002</v>
      </c>
      <c r="Y1725" s="221" t="s">
        <v>622</v>
      </c>
      <c r="Z1725" s="221" t="s">
        <v>623</v>
      </c>
    </row>
    <row r="1726" spans="1:26" x14ac:dyDescent="0.25">
      <c r="A1726" s="221" t="s">
        <v>1930</v>
      </c>
      <c r="B1726" s="221" t="s">
        <v>954</v>
      </c>
      <c r="C1726" s="221">
        <v>1542.856</v>
      </c>
      <c r="D1726" s="221">
        <v>4.3999999999999997E-2</v>
      </c>
      <c r="E1726" s="221" t="s">
        <v>620</v>
      </c>
      <c r="F1726" s="221">
        <v>0.48899999999999999</v>
      </c>
      <c r="G1726" s="221">
        <v>1.4226000000000001</v>
      </c>
      <c r="H1726" s="221">
        <v>2.8216000000000001</v>
      </c>
      <c r="I1726" s="221">
        <v>3.8140999999999998</v>
      </c>
      <c r="J1726" s="221">
        <v>5.8411</v>
      </c>
      <c r="K1726" s="290">
        <v>100000000000</v>
      </c>
      <c r="L1726" s="221" t="s">
        <v>621</v>
      </c>
      <c r="M1726" s="221">
        <v>14.121600000000001</v>
      </c>
      <c r="N1726" s="221">
        <v>53.881</v>
      </c>
      <c r="O1726" s="221" t="s">
        <v>624</v>
      </c>
      <c r="P1726" s="221" t="s">
        <v>632</v>
      </c>
      <c r="Q1726" s="221" t="s">
        <v>627</v>
      </c>
      <c r="R1726" s="221" t="s">
        <v>1668</v>
      </c>
      <c r="S1726" s="221" t="s">
        <v>1673</v>
      </c>
      <c r="T1726" s="221">
        <v>0.48899999999999999</v>
      </c>
      <c r="U1726" s="221">
        <v>65335726</v>
      </c>
      <c r="V1726" s="290">
        <v>16500000000000</v>
      </c>
      <c r="W1726" s="221">
        <v>1170494</v>
      </c>
      <c r="X1726" s="221">
        <v>0.1048</v>
      </c>
      <c r="Y1726" s="221" t="s">
        <v>626</v>
      </c>
      <c r="Z1726" s="221" t="s">
        <v>626</v>
      </c>
    </row>
    <row r="1727" spans="1:26" x14ac:dyDescent="0.25">
      <c r="A1727" s="221" t="s">
        <v>2590</v>
      </c>
      <c r="B1727" s="221" t="s">
        <v>954</v>
      </c>
      <c r="C1727" s="221">
        <v>1213.395</v>
      </c>
      <c r="D1727" s="221">
        <v>3.32E-2</v>
      </c>
      <c r="E1727" s="221" t="s">
        <v>620</v>
      </c>
      <c r="F1727" s="221">
        <v>1.3899999999999999E-2</v>
      </c>
      <c r="G1727" s="221">
        <v>0.44069999999999998</v>
      </c>
      <c r="H1727" s="221">
        <v>0</v>
      </c>
      <c r="I1727" s="221">
        <v>0</v>
      </c>
      <c r="J1727" s="221">
        <v>1.1727000000000001</v>
      </c>
      <c r="K1727" s="290">
        <v>301000000000</v>
      </c>
      <c r="L1727" s="221" t="s">
        <v>621</v>
      </c>
      <c r="M1727" s="221">
        <v>8.9899000000000004</v>
      </c>
      <c r="N1727" s="221">
        <v>0</v>
      </c>
      <c r="O1727" s="221" t="s">
        <v>624</v>
      </c>
      <c r="P1727" s="221" t="s">
        <v>626</v>
      </c>
      <c r="Q1727" s="221" t="s">
        <v>626</v>
      </c>
      <c r="R1727" s="221" t="s">
        <v>1668</v>
      </c>
      <c r="S1727" s="221" t="s">
        <v>2089</v>
      </c>
      <c r="T1727" s="221">
        <v>1.3899999999999999E-2</v>
      </c>
      <c r="U1727" s="290">
        <v>248000000</v>
      </c>
      <c r="V1727" s="290">
        <v>16500000000000</v>
      </c>
      <c r="W1727" s="221">
        <v>1170494</v>
      </c>
      <c r="X1727" s="221">
        <v>7.7399999999999997E-2</v>
      </c>
      <c r="Y1727" s="221" t="s">
        <v>626</v>
      </c>
      <c r="Z1727" s="221" t="s">
        <v>626</v>
      </c>
    </row>
    <row r="1728" spans="1:26" x14ac:dyDescent="0.25">
      <c r="A1728" s="221" t="s">
        <v>1024</v>
      </c>
      <c r="B1728" s="221" t="s">
        <v>954</v>
      </c>
      <c r="C1728" s="221">
        <v>1657.94</v>
      </c>
      <c r="D1728" s="221">
        <v>7.7899999999999997E-2</v>
      </c>
      <c r="E1728" s="221" t="s">
        <v>620</v>
      </c>
      <c r="F1728" s="221">
        <v>0.58609999999999995</v>
      </c>
      <c r="G1728" s="221">
        <v>4.7306999999999997</v>
      </c>
      <c r="H1728" s="221">
        <v>2.4171999999999998</v>
      </c>
      <c r="I1728" s="221">
        <v>4.5590000000000002</v>
      </c>
      <c r="J1728" s="221">
        <v>8.1732999999999993</v>
      </c>
      <c r="K1728" s="290">
        <v>149000000000</v>
      </c>
      <c r="L1728" s="221" t="s">
        <v>621</v>
      </c>
      <c r="M1728" s="221">
        <v>15.0588</v>
      </c>
      <c r="N1728" s="221">
        <v>48.078000000000003</v>
      </c>
      <c r="O1728" s="221" t="s">
        <v>624</v>
      </c>
      <c r="P1728" s="221" t="s">
        <v>625</v>
      </c>
      <c r="Q1728" s="221" t="s">
        <v>630</v>
      </c>
      <c r="R1728" s="221" t="s">
        <v>1662</v>
      </c>
      <c r="S1728" s="221" t="s">
        <v>2089</v>
      </c>
      <c r="T1728" s="221">
        <v>0.58609999999999995</v>
      </c>
      <c r="U1728" s="221">
        <v>90669567</v>
      </c>
      <c r="V1728" s="290">
        <v>16500000000000</v>
      </c>
      <c r="W1728" s="221">
        <v>1170494</v>
      </c>
      <c r="X1728" s="221">
        <v>-0.61150000000000004</v>
      </c>
      <c r="Y1728" s="221" t="s">
        <v>635</v>
      </c>
      <c r="Z1728" s="221" t="s">
        <v>627</v>
      </c>
    </row>
    <row r="1729" spans="1:26" x14ac:dyDescent="0.25">
      <c r="A1729" s="221" t="s">
        <v>1025</v>
      </c>
      <c r="B1729" s="221" t="s">
        <v>1026</v>
      </c>
      <c r="C1729" s="221">
        <v>306.71600000000001</v>
      </c>
      <c r="D1729" s="221">
        <v>-3.1831</v>
      </c>
      <c r="E1729" s="221" t="s">
        <v>620</v>
      </c>
      <c r="F1729" s="221">
        <v>-1.9657</v>
      </c>
      <c r="G1729" s="221">
        <v>8.9648000000000003</v>
      </c>
      <c r="H1729" s="221">
        <v>6.4827000000000004</v>
      </c>
      <c r="I1729" s="221">
        <v>-8.2506000000000004</v>
      </c>
      <c r="J1729" s="221">
        <v>-37.383899999999997</v>
      </c>
      <c r="K1729" s="290">
        <v>273000000000</v>
      </c>
      <c r="L1729" s="221" t="s">
        <v>621</v>
      </c>
      <c r="M1729" s="221">
        <v>-70.161600000000007</v>
      </c>
      <c r="N1729" s="221">
        <v>-46.828200000000002</v>
      </c>
      <c r="O1729" s="221" t="s">
        <v>624</v>
      </c>
      <c r="P1729" s="221" t="s">
        <v>637</v>
      </c>
      <c r="Q1729" s="221" t="s">
        <v>625</v>
      </c>
      <c r="R1729" s="221" t="s">
        <v>1667</v>
      </c>
      <c r="S1729" s="221" t="s">
        <v>2092</v>
      </c>
      <c r="T1729" s="221">
        <v>-1.9657</v>
      </c>
      <c r="U1729" s="290">
        <v>873000000</v>
      </c>
      <c r="V1729" s="290">
        <v>653000000000</v>
      </c>
      <c r="W1729" s="221">
        <v>0</v>
      </c>
      <c r="X1729" s="221">
        <v>-2.8910999999999998</v>
      </c>
      <c r="Y1729" s="221" t="s">
        <v>664</v>
      </c>
      <c r="Z1729" s="221" t="s">
        <v>622</v>
      </c>
    </row>
    <row r="1730" spans="1:26" x14ac:dyDescent="0.25">
      <c r="A1730" s="221" t="s">
        <v>1243</v>
      </c>
      <c r="B1730" s="221" t="s">
        <v>1026</v>
      </c>
      <c r="C1730" s="221">
        <v>162.339</v>
      </c>
      <c r="D1730" s="221">
        <v>-1.3412999999999999</v>
      </c>
      <c r="E1730" s="221" t="s">
        <v>620</v>
      </c>
      <c r="F1730" s="221">
        <v>0.80100000000000005</v>
      </c>
      <c r="G1730" s="221">
        <v>12.397399999999999</v>
      </c>
      <c r="H1730" s="221">
        <v>11.000999999999999</v>
      </c>
      <c r="I1730" s="221">
        <v>-17.148199999999999</v>
      </c>
      <c r="J1730" s="221">
        <v>-54.572299999999998</v>
      </c>
      <c r="K1730" s="290">
        <v>97800000000</v>
      </c>
      <c r="L1730" s="221" t="s">
        <v>621</v>
      </c>
      <c r="M1730" s="221">
        <v>-83.792400000000001</v>
      </c>
      <c r="N1730" s="221">
        <v>0</v>
      </c>
      <c r="O1730" s="221" t="s">
        <v>618</v>
      </c>
      <c r="P1730" s="221" t="s">
        <v>638</v>
      </c>
      <c r="Q1730" s="221" t="s">
        <v>664</v>
      </c>
      <c r="R1730" s="221" t="s">
        <v>1667</v>
      </c>
      <c r="S1730" s="221" t="s">
        <v>2094</v>
      </c>
      <c r="T1730" s="221">
        <v>0.80100000000000005</v>
      </c>
      <c r="U1730" s="290">
        <v>607000000</v>
      </c>
      <c r="V1730" s="290">
        <v>653000000000</v>
      </c>
      <c r="W1730" s="221">
        <v>0</v>
      </c>
      <c r="X1730" s="221">
        <v>0.60419999999999996</v>
      </c>
      <c r="Y1730" s="221" t="s">
        <v>664</v>
      </c>
      <c r="Z1730" s="221" t="s">
        <v>626</v>
      </c>
    </row>
    <row r="1731" spans="1:26" x14ac:dyDescent="0.25">
      <c r="A1731" s="221" t="s">
        <v>1027</v>
      </c>
      <c r="B1731" s="221" t="s">
        <v>954</v>
      </c>
      <c r="C1731" s="221">
        <v>2573.9609999999998</v>
      </c>
      <c r="D1731" s="221">
        <v>1.7500000000000002E-2</v>
      </c>
      <c r="E1731" s="221" t="s">
        <v>620</v>
      </c>
      <c r="F1731" s="221">
        <v>0.26200000000000001</v>
      </c>
      <c r="G1731" s="221">
        <v>3.1497999999999999</v>
      </c>
      <c r="H1731" s="221">
        <v>0.84009999999999996</v>
      </c>
      <c r="I1731" s="221">
        <v>2.7189000000000001</v>
      </c>
      <c r="J1731" s="221">
        <v>6.1337000000000002</v>
      </c>
      <c r="K1731" s="290">
        <v>287000000000</v>
      </c>
      <c r="L1731" s="221" t="s">
        <v>621</v>
      </c>
      <c r="M1731" s="221">
        <v>17.738099999999999</v>
      </c>
      <c r="N1731" s="221">
        <v>44.062800000000003</v>
      </c>
      <c r="O1731" s="221" t="s">
        <v>624</v>
      </c>
      <c r="P1731" s="221" t="s">
        <v>622</v>
      </c>
      <c r="Q1731" s="221" t="s">
        <v>635</v>
      </c>
      <c r="R1731" s="221" t="s">
        <v>1662</v>
      </c>
      <c r="S1731" s="221" t="s">
        <v>1671</v>
      </c>
      <c r="T1731" s="221">
        <v>0.26200000000000001</v>
      </c>
      <c r="U1731" s="290">
        <v>112000000</v>
      </c>
      <c r="V1731" s="290">
        <v>16500000000000</v>
      </c>
      <c r="W1731" s="221">
        <v>1170494</v>
      </c>
      <c r="X1731" s="221">
        <v>-0.46729999999999999</v>
      </c>
      <c r="Y1731" s="221" t="s">
        <v>630</v>
      </c>
      <c r="Z1731" s="221" t="s">
        <v>627</v>
      </c>
    </row>
    <row r="1732" spans="1:26" x14ac:dyDescent="0.25">
      <c r="A1732" s="221" t="s">
        <v>1028</v>
      </c>
      <c r="B1732" s="221" t="s">
        <v>954</v>
      </c>
      <c r="C1732" s="221">
        <v>8250.3259999999991</v>
      </c>
      <c r="D1732" s="221">
        <v>-1.9403999999999999</v>
      </c>
      <c r="E1732" s="221" t="s">
        <v>620</v>
      </c>
      <c r="F1732" s="221">
        <v>1.0732999999999999</v>
      </c>
      <c r="G1732" s="221">
        <v>12.8551</v>
      </c>
      <c r="H1732" s="221">
        <v>-7.3975</v>
      </c>
      <c r="I1732" s="221">
        <v>-19.197500000000002</v>
      </c>
      <c r="J1732" s="221">
        <v>-23.494199999999999</v>
      </c>
      <c r="K1732" s="290">
        <v>119000000000</v>
      </c>
      <c r="L1732" s="221" t="s">
        <v>621</v>
      </c>
      <c r="M1732" s="221">
        <v>-10.119999999999999</v>
      </c>
      <c r="N1732" s="221">
        <v>3.1972</v>
      </c>
      <c r="O1732" s="221" t="s">
        <v>624</v>
      </c>
      <c r="P1732" s="221" t="s">
        <v>630</v>
      </c>
      <c r="Q1732" s="221" t="s">
        <v>630</v>
      </c>
      <c r="R1732" s="221" t="s">
        <v>1667</v>
      </c>
      <c r="S1732" s="221" t="s">
        <v>1671</v>
      </c>
      <c r="T1732" s="221">
        <v>1.0732999999999999</v>
      </c>
      <c r="U1732" s="221">
        <v>14571547</v>
      </c>
      <c r="V1732" s="290">
        <v>16500000000000</v>
      </c>
      <c r="W1732" s="221">
        <v>1170494</v>
      </c>
      <c r="X1732" s="221">
        <v>-1.3525</v>
      </c>
      <c r="Y1732" s="221" t="s">
        <v>632</v>
      </c>
      <c r="Z1732" s="221" t="s">
        <v>630</v>
      </c>
    </row>
    <row r="1733" spans="1:26" x14ac:dyDescent="0.25">
      <c r="A1733" s="221" t="s">
        <v>1029</v>
      </c>
      <c r="B1733" s="221" t="s">
        <v>954</v>
      </c>
      <c r="C1733" s="221">
        <v>2873.2350000000001</v>
      </c>
      <c r="D1733" s="221">
        <v>-2.2835999999999999</v>
      </c>
      <c r="E1733" s="221" t="s">
        <v>620</v>
      </c>
      <c r="F1733" s="221">
        <v>2.4607999999999999</v>
      </c>
      <c r="G1733" s="221">
        <v>14.361599999999999</v>
      </c>
      <c r="H1733" s="221">
        <v>-1.9453</v>
      </c>
      <c r="I1733" s="221">
        <v>-14.9358</v>
      </c>
      <c r="J1733" s="221">
        <v>-20.709900000000001</v>
      </c>
      <c r="K1733" s="290">
        <v>81700000000</v>
      </c>
      <c r="L1733" s="221" t="s">
        <v>621</v>
      </c>
      <c r="M1733" s="221">
        <v>-6.7473000000000001</v>
      </c>
      <c r="N1733" s="221">
        <v>4.5180999999999996</v>
      </c>
      <c r="O1733" s="221" t="s">
        <v>624</v>
      </c>
      <c r="P1733" s="221" t="s">
        <v>627</v>
      </c>
      <c r="Q1733" s="221" t="s">
        <v>627</v>
      </c>
      <c r="R1733" s="221" t="s">
        <v>1667</v>
      </c>
      <c r="S1733" s="221" t="s">
        <v>1671</v>
      </c>
      <c r="T1733" s="221">
        <v>2.4607999999999999</v>
      </c>
      <c r="U1733" s="221">
        <v>29144248</v>
      </c>
      <c r="V1733" s="290">
        <v>16500000000000</v>
      </c>
      <c r="W1733" s="221">
        <v>1170494</v>
      </c>
      <c r="X1733" s="221">
        <v>-0.85970000000000002</v>
      </c>
      <c r="Y1733" s="221" t="s">
        <v>632</v>
      </c>
      <c r="Z1733" s="221" t="s">
        <v>630</v>
      </c>
    </row>
    <row r="1734" spans="1:26" x14ac:dyDescent="0.25">
      <c r="A1734" s="221" t="s">
        <v>1030</v>
      </c>
      <c r="B1734" s="221" t="s">
        <v>954</v>
      </c>
      <c r="C1734" s="221">
        <v>1575.0309999999999</v>
      </c>
      <c r="D1734" s="221">
        <v>2.5100000000000001E-2</v>
      </c>
      <c r="E1734" s="221" t="s">
        <v>620</v>
      </c>
      <c r="F1734" s="221">
        <v>0.37330000000000002</v>
      </c>
      <c r="G1734" s="221">
        <v>0.95330000000000004</v>
      </c>
      <c r="H1734" s="221">
        <v>1.7761</v>
      </c>
      <c r="I1734" s="221">
        <v>2.7290999999999999</v>
      </c>
      <c r="J1734" s="221">
        <v>4.7270000000000003</v>
      </c>
      <c r="K1734" s="290">
        <v>626000000000</v>
      </c>
      <c r="L1734" s="221" t="s">
        <v>621</v>
      </c>
      <c r="M1734" s="221">
        <v>16.5578</v>
      </c>
      <c r="N1734" s="221">
        <v>32.93</v>
      </c>
      <c r="O1734" s="221" t="s">
        <v>624</v>
      </c>
      <c r="P1734" s="221" t="s">
        <v>622</v>
      </c>
      <c r="Q1734" s="221" t="s">
        <v>625</v>
      </c>
      <c r="R1734" s="221" t="s">
        <v>1668</v>
      </c>
      <c r="S1734" s="221" t="s">
        <v>1663</v>
      </c>
      <c r="T1734" s="221">
        <v>0.37330000000000002</v>
      </c>
      <c r="U1734" s="290">
        <v>399000000</v>
      </c>
      <c r="V1734" s="290">
        <v>16500000000000</v>
      </c>
      <c r="W1734" s="221">
        <v>1170494</v>
      </c>
      <c r="X1734" s="221">
        <v>6.4799999999999996E-2</v>
      </c>
      <c r="Y1734" s="221" t="s">
        <v>630</v>
      </c>
      <c r="Z1734" s="221" t="s">
        <v>627</v>
      </c>
    </row>
    <row r="1735" spans="1:26" x14ac:dyDescent="0.25">
      <c r="A1735" s="221" t="s">
        <v>1031</v>
      </c>
      <c r="B1735" s="221" t="s">
        <v>954</v>
      </c>
      <c r="C1735" s="221">
        <v>2056.42</v>
      </c>
      <c r="D1735" s="221">
        <v>-1.744</v>
      </c>
      <c r="E1735" s="221" t="s">
        <v>620</v>
      </c>
      <c r="F1735" s="221">
        <v>1.3289</v>
      </c>
      <c r="G1735" s="221">
        <v>13.701700000000001</v>
      </c>
      <c r="H1735" s="221">
        <v>-3.5604</v>
      </c>
      <c r="I1735" s="221">
        <v>-15.116199999999999</v>
      </c>
      <c r="J1735" s="221">
        <v>-19.362100000000002</v>
      </c>
      <c r="K1735" s="290">
        <v>26400000000</v>
      </c>
      <c r="L1735" s="221" t="s">
        <v>621</v>
      </c>
      <c r="M1735" s="221">
        <v>1.5165</v>
      </c>
      <c r="N1735" s="221">
        <v>14.7767</v>
      </c>
      <c r="O1735" s="221" t="s">
        <v>624</v>
      </c>
      <c r="P1735" s="221" t="s">
        <v>622</v>
      </c>
      <c r="Q1735" s="221" t="s">
        <v>622</v>
      </c>
      <c r="R1735" s="221" t="s">
        <v>1665</v>
      </c>
      <c r="S1735" s="221" t="s">
        <v>2091</v>
      </c>
      <c r="T1735" s="221">
        <v>1.3289</v>
      </c>
      <c r="U1735" s="221">
        <v>13021233</v>
      </c>
      <c r="V1735" s="290">
        <v>16500000000000</v>
      </c>
      <c r="W1735" s="221">
        <v>1170494</v>
      </c>
      <c r="X1735" s="221">
        <v>-1.2001999999999999</v>
      </c>
      <c r="Y1735" s="221" t="s">
        <v>630</v>
      </c>
      <c r="Z1735" s="221" t="s">
        <v>635</v>
      </c>
    </row>
    <row r="1736" spans="1:26" x14ac:dyDescent="0.25">
      <c r="A1736" s="221" t="s">
        <v>1032</v>
      </c>
      <c r="B1736" s="221" t="s">
        <v>954</v>
      </c>
      <c r="C1736" s="221">
        <v>2546.84</v>
      </c>
      <c r="D1736" s="221">
        <v>-1.4369000000000001</v>
      </c>
      <c r="E1736" s="221" t="s">
        <v>620</v>
      </c>
      <c r="F1736" s="221">
        <v>1.2305999999999999</v>
      </c>
      <c r="G1736" s="221">
        <v>10.969099999999999</v>
      </c>
      <c r="H1736" s="221">
        <v>8.2233000000000001</v>
      </c>
      <c r="I1736" s="221">
        <v>-7.6860999999999997</v>
      </c>
      <c r="J1736" s="221">
        <v>-9.9132999999999996</v>
      </c>
      <c r="K1736" s="290">
        <v>32800000000</v>
      </c>
      <c r="L1736" s="221" t="s">
        <v>621</v>
      </c>
      <c r="M1736" s="221">
        <v>1.3349</v>
      </c>
      <c r="N1736" s="221">
        <v>20.141300000000001</v>
      </c>
      <c r="O1736" s="221" t="s">
        <v>618</v>
      </c>
      <c r="P1736" s="221" t="s">
        <v>627</v>
      </c>
      <c r="Q1736" s="221" t="s">
        <v>627</v>
      </c>
      <c r="R1736" s="221" t="s">
        <v>1665</v>
      </c>
      <c r="S1736" s="221" t="s">
        <v>2091</v>
      </c>
      <c r="T1736" s="221">
        <v>1.2305999999999999</v>
      </c>
      <c r="U1736" s="221">
        <v>13020804</v>
      </c>
      <c r="V1736" s="290">
        <v>16500000000000</v>
      </c>
      <c r="W1736" s="221">
        <v>1170494</v>
      </c>
      <c r="X1736" s="221">
        <v>-0.4118</v>
      </c>
      <c r="Y1736" s="221" t="s">
        <v>630</v>
      </c>
      <c r="Z1736" s="221" t="s">
        <v>630</v>
      </c>
    </row>
    <row r="1737" spans="1:26" x14ac:dyDescent="0.25">
      <c r="A1737" s="221" t="s">
        <v>1033</v>
      </c>
      <c r="B1737" s="221" t="s">
        <v>954</v>
      </c>
      <c r="C1737" s="221">
        <v>1600.74</v>
      </c>
      <c r="D1737" s="221">
        <v>-1.8902000000000001</v>
      </c>
      <c r="E1737" s="221" t="s">
        <v>620</v>
      </c>
      <c r="F1737" s="221">
        <v>0.83850000000000002</v>
      </c>
      <c r="G1737" s="221">
        <v>11.8468</v>
      </c>
      <c r="H1737" s="221">
        <v>7.5194999999999999</v>
      </c>
      <c r="I1737" s="221">
        <v>-13.016500000000001</v>
      </c>
      <c r="J1737" s="221">
        <v>-16.7209</v>
      </c>
      <c r="K1737" s="290">
        <v>84000000000</v>
      </c>
      <c r="L1737" s="221" t="s">
        <v>621</v>
      </c>
      <c r="M1737" s="221">
        <v>-7.1593</v>
      </c>
      <c r="N1737" s="221">
        <v>12.067600000000001</v>
      </c>
      <c r="O1737" s="221" t="s">
        <v>618</v>
      </c>
      <c r="P1737" s="221" t="s">
        <v>637</v>
      </c>
      <c r="Q1737" s="221" t="s">
        <v>637</v>
      </c>
      <c r="R1737" s="221" t="s">
        <v>1667</v>
      </c>
      <c r="S1737" s="221" t="s">
        <v>2091</v>
      </c>
      <c r="T1737" s="221">
        <v>0.83850000000000002</v>
      </c>
      <c r="U1737" s="221">
        <v>52943063</v>
      </c>
      <c r="V1737" s="290">
        <v>16500000000000</v>
      </c>
      <c r="W1737" s="221">
        <v>1170494</v>
      </c>
      <c r="X1737" s="221">
        <v>-0.74470000000000003</v>
      </c>
      <c r="Y1737" s="221" t="s">
        <v>632</v>
      </c>
      <c r="Z1737" s="221" t="s">
        <v>627</v>
      </c>
    </row>
    <row r="1738" spans="1:26" x14ac:dyDescent="0.25">
      <c r="A1738" s="221" t="s">
        <v>2032</v>
      </c>
      <c r="B1738" s="221" t="s">
        <v>954</v>
      </c>
      <c r="C1738" s="221">
        <v>1159.06</v>
      </c>
      <c r="D1738" s="221">
        <v>-1.1083000000000001</v>
      </c>
      <c r="E1738" s="221" t="s">
        <v>620</v>
      </c>
      <c r="F1738" s="221">
        <v>0.66700000000000004</v>
      </c>
      <c r="G1738" s="221">
        <v>12.235900000000001</v>
      </c>
      <c r="H1738" s="221">
        <v>12.7117</v>
      </c>
      <c r="I1738" s="221">
        <v>5.5946999999999996</v>
      </c>
      <c r="J1738" s="221">
        <v>8.3506999999999998</v>
      </c>
      <c r="K1738" s="290">
        <v>56100000000</v>
      </c>
      <c r="L1738" s="221" t="s">
        <v>621</v>
      </c>
      <c r="M1738" s="221">
        <v>0</v>
      </c>
      <c r="N1738" s="221">
        <v>0</v>
      </c>
      <c r="O1738" s="221" t="s">
        <v>624</v>
      </c>
      <c r="P1738" s="221" t="s">
        <v>653</v>
      </c>
      <c r="Q1738" s="221" t="s">
        <v>653</v>
      </c>
      <c r="R1738" s="221" t="s">
        <v>1665</v>
      </c>
      <c r="S1738" s="221" t="s">
        <v>1663</v>
      </c>
      <c r="T1738" s="221">
        <v>0.66700000000000004</v>
      </c>
      <c r="U1738" s="221">
        <v>48752591</v>
      </c>
      <c r="V1738" s="290">
        <v>16500000000000</v>
      </c>
      <c r="W1738" s="221">
        <v>1170494</v>
      </c>
      <c r="X1738" s="221">
        <v>-0.26929999999999998</v>
      </c>
      <c r="Y1738" s="221" t="s">
        <v>626</v>
      </c>
      <c r="Z1738" s="221" t="s">
        <v>626</v>
      </c>
    </row>
    <row r="1739" spans="1:26" x14ac:dyDescent="0.25">
      <c r="A1739" s="221" t="s">
        <v>1034</v>
      </c>
      <c r="B1739" s="221" t="s">
        <v>954</v>
      </c>
      <c r="C1739" s="221">
        <v>1144.1320000000001</v>
      </c>
      <c r="D1739" s="221">
        <v>-2.3938999999999999</v>
      </c>
      <c r="E1739" s="221" t="s">
        <v>620</v>
      </c>
      <c r="F1739" s="221">
        <v>-0.33160000000000001</v>
      </c>
      <c r="G1739" s="221">
        <v>13.311999999999999</v>
      </c>
      <c r="H1739" s="221">
        <v>-6.4893000000000001</v>
      </c>
      <c r="I1739" s="221">
        <v>-18.956700000000001</v>
      </c>
      <c r="J1739" s="221">
        <v>-22.4298</v>
      </c>
      <c r="K1739" s="290">
        <v>547000000000</v>
      </c>
      <c r="L1739" s="221" t="s">
        <v>621</v>
      </c>
      <c r="M1739" s="221">
        <v>-13.1469</v>
      </c>
      <c r="N1739" s="221">
        <v>0</v>
      </c>
      <c r="O1739" s="221" t="s">
        <v>624</v>
      </c>
      <c r="P1739" s="221" t="s">
        <v>630</v>
      </c>
      <c r="Q1739" s="221" t="s">
        <v>632</v>
      </c>
      <c r="R1739" s="221" t="s">
        <v>1667</v>
      </c>
      <c r="S1739" s="221" t="s">
        <v>1671</v>
      </c>
      <c r="T1739" s="221">
        <v>-0.33160000000000001</v>
      </c>
      <c r="U1739" s="290">
        <v>477000000</v>
      </c>
      <c r="V1739" s="290">
        <v>16500000000000</v>
      </c>
      <c r="W1739" s="221">
        <v>1170494</v>
      </c>
      <c r="X1739" s="221">
        <v>-3.5160999999999998</v>
      </c>
      <c r="Y1739" s="221" t="s">
        <v>632</v>
      </c>
      <c r="Z1739" s="221" t="s">
        <v>626</v>
      </c>
    </row>
    <row r="1740" spans="1:26" x14ac:dyDescent="0.25">
      <c r="A1740" s="221" t="s">
        <v>2551</v>
      </c>
      <c r="B1740" s="221" t="s">
        <v>954</v>
      </c>
      <c r="C1740" s="221">
        <v>1005.97</v>
      </c>
      <c r="D1740" s="221">
        <v>2.8799999999999999E-2</v>
      </c>
      <c r="E1740" s="221" t="s">
        <v>620</v>
      </c>
      <c r="F1740" s="221">
        <v>0.30309999999999998</v>
      </c>
      <c r="G1740" s="221">
        <v>0</v>
      </c>
      <c r="H1740" s="221">
        <v>0</v>
      </c>
      <c r="I1740" s="221">
        <v>0</v>
      </c>
      <c r="J1740" s="221">
        <v>0</v>
      </c>
      <c r="K1740" s="290">
        <v>10000000000</v>
      </c>
      <c r="L1740" s="221" t="s">
        <v>621</v>
      </c>
      <c r="M1740" s="221">
        <v>0</v>
      </c>
      <c r="N1740" s="221">
        <v>0</v>
      </c>
      <c r="O1740" s="221" t="s">
        <v>624</v>
      </c>
      <c r="P1740" s="221" t="s">
        <v>626</v>
      </c>
      <c r="Q1740" s="221" t="s">
        <v>626</v>
      </c>
      <c r="R1740" s="221" t="s">
        <v>1668</v>
      </c>
      <c r="S1740" s="221" t="s">
        <v>2091</v>
      </c>
      <c r="T1740" s="221">
        <v>0.30309999999999998</v>
      </c>
      <c r="U1740" s="221">
        <v>10000000</v>
      </c>
      <c r="V1740" s="290">
        <v>16500000000000</v>
      </c>
      <c r="W1740" s="221">
        <v>1170494</v>
      </c>
      <c r="X1740" s="221">
        <v>6.5699999999999995E-2</v>
      </c>
      <c r="Y1740" s="221" t="s">
        <v>626</v>
      </c>
      <c r="Z1740" s="221" t="s">
        <v>626</v>
      </c>
    </row>
    <row r="1741" spans="1:26" x14ac:dyDescent="0.25">
      <c r="A1741" s="221" t="s">
        <v>2591</v>
      </c>
      <c r="B1741" s="221" t="s">
        <v>954</v>
      </c>
      <c r="C1741" s="221">
        <v>1130.4670000000001</v>
      </c>
      <c r="D1741" s="221">
        <v>2.1899999999999999E-2</v>
      </c>
      <c r="E1741" s="221" t="s">
        <v>620</v>
      </c>
      <c r="F1741" s="221">
        <v>0.29699999999999999</v>
      </c>
      <c r="G1741" s="221">
        <v>0</v>
      </c>
      <c r="H1741" s="221">
        <v>0</v>
      </c>
      <c r="I1741" s="221">
        <v>0</v>
      </c>
      <c r="J1741" s="221">
        <v>1.4273</v>
      </c>
      <c r="K1741" s="290">
        <v>12000000000</v>
      </c>
      <c r="L1741" s="221" t="s">
        <v>621</v>
      </c>
      <c r="M1741" s="221">
        <v>9.9473000000000003</v>
      </c>
      <c r="N1741" s="221">
        <v>0</v>
      </c>
      <c r="O1741" s="221" t="s">
        <v>624</v>
      </c>
      <c r="P1741" s="221" t="s">
        <v>626</v>
      </c>
      <c r="Q1741" s="221" t="s">
        <v>626</v>
      </c>
      <c r="R1741" s="221" t="s">
        <v>1668</v>
      </c>
      <c r="S1741" s="221" t="s">
        <v>1671</v>
      </c>
      <c r="T1741" s="221">
        <v>0.29699999999999999</v>
      </c>
      <c r="U1741" s="221">
        <v>10677332</v>
      </c>
      <c r="V1741" s="290">
        <v>16500000000000</v>
      </c>
      <c r="W1741" s="221">
        <v>1170494</v>
      </c>
      <c r="X1741" s="221">
        <v>5.1200000000000002E-2</v>
      </c>
      <c r="Y1741" s="221" t="s">
        <v>626</v>
      </c>
      <c r="Z1741" s="221" t="s">
        <v>626</v>
      </c>
    </row>
    <row r="1742" spans="1:26" x14ac:dyDescent="0.25">
      <c r="A1742" s="221" t="s">
        <v>2512</v>
      </c>
      <c r="B1742" s="221" t="s">
        <v>954</v>
      </c>
      <c r="C1742" s="221">
        <v>1058.1590000000001</v>
      </c>
      <c r="D1742" s="221">
        <v>2E-3</v>
      </c>
      <c r="E1742" s="221" t="s">
        <v>620</v>
      </c>
      <c r="F1742" s="221">
        <v>0.22459999999999999</v>
      </c>
      <c r="G1742" s="221">
        <v>3.6537999999999999</v>
      </c>
      <c r="H1742" s="221">
        <v>0</v>
      </c>
      <c r="I1742" s="221">
        <v>0</v>
      </c>
      <c r="J1742" s="221">
        <v>0</v>
      </c>
      <c r="K1742" s="290">
        <v>105000000000</v>
      </c>
      <c r="L1742" s="221" t="s">
        <v>621</v>
      </c>
      <c r="M1742" s="221">
        <v>0</v>
      </c>
      <c r="N1742" s="221">
        <v>0</v>
      </c>
      <c r="O1742" s="221" t="s">
        <v>624</v>
      </c>
      <c r="P1742" s="221" t="s">
        <v>626</v>
      </c>
      <c r="Q1742" s="221" t="s">
        <v>626</v>
      </c>
      <c r="R1742" s="221" t="s">
        <v>1662</v>
      </c>
      <c r="S1742" s="221" t="s">
        <v>1672</v>
      </c>
      <c r="T1742" s="221">
        <v>0.22459999999999999</v>
      </c>
      <c r="U1742" s="221">
        <v>99843595</v>
      </c>
      <c r="V1742" s="290">
        <v>16500000000000</v>
      </c>
      <c r="W1742" s="221">
        <v>1170494</v>
      </c>
      <c r="X1742" s="221">
        <v>-0.78100000000000003</v>
      </c>
      <c r="Y1742" s="221" t="s">
        <v>626</v>
      </c>
      <c r="Z1742" s="221" t="s">
        <v>626</v>
      </c>
    </row>
    <row r="1743" spans="1:26" x14ac:dyDescent="0.25">
      <c r="A1743" s="221" t="s">
        <v>1068</v>
      </c>
      <c r="B1743" s="221" t="s">
        <v>954</v>
      </c>
      <c r="C1743" s="221">
        <v>1282.26</v>
      </c>
      <c r="D1743" s="221">
        <v>-0.19539999999999999</v>
      </c>
      <c r="E1743" s="221" t="s">
        <v>620</v>
      </c>
      <c r="F1743" s="221">
        <v>2.3637999999999999</v>
      </c>
      <c r="G1743" s="221">
        <v>5.0472999999999999</v>
      </c>
      <c r="H1743" s="221">
        <v>3.5367000000000002</v>
      </c>
      <c r="I1743" s="221">
        <v>1.9414</v>
      </c>
      <c r="J1743" s="221">
        <v>5.3433000000000002</v>
      </c>
      <c r="K1743" s="290">
        <v>916000000000</v>
      </c>
      <c r="L1743" s="221" t="s">
        <v>621</v>
      </c>
      <c r="M1743" s="221">
        <v>10.084099999999999</v>
      </c>
      <c r="N1743" s="221">
        <v>0</v>
      </c>
      <c r="O1743" s="221" t="s">
        <v>624</v>
      </c>
      <c r="P1743" s="221" t="s">
        <v>625</v>
      </c>
      <c r="Q1743" s="221" t="s">
        <v>622</v>
      </c>
      <c r="R1743" s="221" t="s">
        <v>1662</v>
      </c>
      <c r="S1743" s="221" t="s">
        <v>1663</v>
      </c>
      <c r="T1743" s="221">
        <v>2.3637999999999999</v>
      </c>
      <c r="U1743" s="290">
        <v>731000000</v>
      </c>
      <c r="V1743" s="290">
        <v>16500000000000</v>
      </c>
      <c r="W1743" s="221">
        <v>1170494</v>
      </c>
      <c r="X1743" s="221">
        <v>-9.8900000000000002E-2</v>
      </c>
      <c r="Y1743" s="221" t="s">
        <v>635</v>
      </c>
      <c r="Z1743" s="221" t="s">
        <v>626</v>
      </c>
    </row>
    <row r="1744" spans="1:26" x14ac:dyDescent="0.25">
      <c r="A1744" s="221" t="s">
        <v>1389</v>
      </c>
      <c r="B1744" s="221" t="s">
        <v>954</v>
      </c>
      <c r="C1744" s="221">
        <v>1109.481</v>
      </c>
      <c r="D1744" s="221">
        <v>3.7600000000000001E-2</v>
      </c>
      <c r="E1744" s="221" t="s">
        <v>620</v>
      </c>
      <c r="F1744" s="221">
        <v>0.75470000000000004</v>
      </c>
      <c r="G1744" s="221">
        <v>4.1631</v>
      </c>
      <c r="H1744" s="221">
        <v>3.835</v>
      </c>
      <c r="I1744" s="221">
        <v>6.0918999999999999</v>
      </c>
      <c r="J1744" s="221">
        <v>10.330299999999999</v>
      </c>
      <c r="K1744" s="290">
        <v>360000000000</v>
      </c>
      <c r="L1744" s="221" t="s">
        <v>621</v>
      </c>
      <c r="M1744" s="221">
        <v>8.2753999999999994</v>
      </c>
      <c r="N1744" s="221">
        <v>0</v>
      </c>
      <c r="O1744" s="221" t="s">
        <v>624</v>
      </c>
      <c r="P1744" s="221" t="s">
        <v>638</v>
      </c>
      <c r="Q1744" s="221" t="s">
        <v>637</v>
      </c>
      <c r="R1744" s="221" t="s">
        <v>1662</v>
      </c>
      <c r="S1744" s="221" t="s">
        <v>2092</v>
      </c>
      <c r="T1744" s="221">
        <v>0.75470000000000004</v>
      </c>
      <c r="U1744" s="290">
        <v>327000000</v>
      </c>
      <c r="V1744" s="290">
        <v>16500000000000</v>
      </c>
      <c r="W1744" s="221">
        <v>1170494</v>
      </c>
      <c r="X1744" s="221">
        <v>-0.3135</v>
      </c>
      <c r="Y1744" s="221" t="s">
        <v>635</v>
      </c>
      <c r="Z1744" s="221" t="s">
        <v>626</v>
      </c>
    </row>
    <row r="1745" spans="1:26" x14ac:dyDescent="0.25">
      <c r="A1745" s="221" t="s">
        <v>1419</v>
      </c>
      <c r="B1745" s="221" t="s">
        <v>954</v>
      </c>
      <c r="C1745" s="221">
        <v>1057.2929999999999</v>
      </c>
      <c r="D1745" s="221">
        <v>-0.50249999999999995</v>
      </c>
      <c r="E1745" s="221" t="s">
        <v>620</v>
      </c>
      <c r="F1745" s="221">
        <v>-1.04E-2</v>
      </c>
      <c r="G1745" s="221">
        <v>1.9009</v>
      </c>
      <c r="H1745" s="221">
        <v>0.99770000000000003</v>
      </c>
      <c r="I1745" s="221">
        <v>2.4531999999999998</v>
      </c>
      <c r="J1745" s="221">
        <v>3.1652</v>
      </c>
      <c r="K1745" s="290">
        <v>839000000000</v>
      </c>
      <c r="L1745" s="221" t="s">
        <v>621</v>
      </c>
      <c r="M1745" s="221">
        <v>3.8976999999999999</v>
      </c>
      <c r="N1745" s="221">
        <v>0</v>
      </c>
      <c r="O1745" s="221" t="s">
        <v>624</v>
      </c>
      <c r="P1745" s="221" t="s">
        <v>630</v>
      </c>
      <c r="Q1745" s="221" t="s">
        <v>635</v>
      </c>
      <c r="R1745" s="221" t="s">
        <v>1662</v>
      </c>
      <c r="S1745" s="221" t="s">
        <v>1664</v>
      </c>
      <c r="T1745" s="221">
        <v>-1.04E-2</v>
      </c>
      <c r="U1745" s="290">
        <v>793000000</v>
      </c>
      <c r="V1745" s="290">
        <v>16500000000000</v>
      </c>
      <c r="W1745" s="221">
        <v>1170494</v>
      </c>
      <c r="X1745" s="221">
        <v>-0.92459999999999998</v>
      </c>
      <c r="Y1745" s="221" t="s">
        <v>635</v>
      </c>
      <c r="Z1745" s="221" t="s">
        <v>626</v>
      </c>
    </row>
    <row r="1746" spans="1:26" x14ac:dyDescent="0.25">
      <c r="A1746" s="221" t="s">
        <v>2378</v>
      </c>
      <c r="B1746" s="221" t="s">
        <v>954</v>
      </c>
      <c r="C1746" s="221">
        <v>1058.1099999999999</v>
      </c>
      <c r="D1746" s="221">
        <v>0.15379999999999999</v>
      </c>
      <c r="E1746" s="221" t="s">
        <v>620</v>
      </c>
      <c r="F1746" s="221">
        <v>1.7839</v>
      </c>
      <c r="G1746" s="221">
        <v>6.7295999999999996</v>
      </c>
      <c r="H1746" s="221">
        <v>3.5958000000000001</v>
      </c>
      <c r="I1746" s="221">
        <v>5.3882000000000003</v>
      </c>
      <c r="J1746" s="221">
        <v>0</v>
      </c>
      <c r="K1746" s="290">
        <v>40200000000</v>
      </c>
      <c r="L1746" s="221" t="s">
        <v>621</v>
      </c>
      <c r="M1746" s="221">
        <v>0</v>
      </c>
      <c r="N1746" s="221">
        <v>0</v>
      </c>
      <c r="O1746" s="221" t="s">
        <v>618</v>
      </c>
      <c r="P1746" s="221" t="s">
        <v>630</v>
      </c>
      <c r="Q1746" s="221" t="s">
        <v>626</v>
      </c>
      <c r="R1746" s="221" t="s">
        <v>1662</v>
      </c>
      <c r="S1746" s="221" t="s">
        <v>1699</v>
      </c>
      <c r="T1746" s="221">
        <v>1.7839</v>
      </c>
      <c r="U1746" s="221">
        <v>38631192</v>
      </c>
      <c r="V1746" s="290">
        <v>16500000000000</v>
      </c>
      <c r="W1746" s="221">
        <v>1170494</v>
      </c>
      <c r="X1746" s="221">
        <v>-0.2576</v>
      </c>
      <c r="Y1746" s="221" t="s">
        <v>626</v>
      </c>
      <c r="Z1746" s="221" t="s">
        <v>626</v>
      </c>
    </row>
    <row r="1747" spans="1:26" x14ac:dyDescent="0.25">
      <c r="A1747" s="221" t="s">
        <v>2059</v>
      </c>
      <c r="B1747" s="221" t="s">
        <v>954</v>
      </c>
      <c r="C1747" s="221">
        <v>1068.3230000000001</v>
      </c>
      <c r="D1747" s="221">
        <v>-1.3599999999999999E-2</v>
      </c>
      <c r="E1747" s="221" t="s">
        <v>620</v>
      </c>
      <c r="F1747" s="221">
        <v>0.57089999999999996</v>
      </c>
      <c r="G1747" s="221">
        <v>2.9874999999999998</v>
      </c>
      <c r="H1747" s="221">
        <v>1.2037</v>
      </c>
      <c r="I1747" s="221">
        <v>3.2528000000000001</v>
      </c>
      <c r="J1747" s="221">
        <v>4.5621</v>
      </c>
      <c r="K1747" s="290">
        <v>84000000000</v>
      </c>
      <c r="L1747" s="221" t="s">
        <v>621</v>
      </c>
      <c r="M1747" s="221">
        <v>0</v>
      </c>
      <c r="N1747" s="221">
        <v>0</v>
      </c>
      <c r="O1747" s="221" t="s">
        <v>624</v>
      </c>
      <c r="P1747" s="221" t="s">
        <v>635</v>
      </c>
      <c r="Q1747" s="221" t="s">
        <v>635</v>
      </c>
      <c r="R1747" s="221" t="s">
        <v>1662</v>
      </c>
      <c r="S1747" s="221" t="s">
        <v>1672</v>
      </c>
      <c r="T1747" s="221">
        <v>0.57089999999999996</v>
      </c>
      <c r="U1747" s="221">
        <v>79121041</v>
      </c>
      <c r="V1747" s="290">
        <v>16500000000000</v>
      </c>
      <c r="W1747" s="221">
        <v>1170494</v>
      </c>
      <c r="X1747" s="221">
        <v>-0.38030000000000003</v>
      </c>
      <c r="Y1747" s="221" t="s">
        <v>626</v>
      </c>
      <c r="Z1747" s="221" t="s">
        <v>626</v>
      </c>
    </row>
    <row r="1748" spans="1:26" x14ac:dyDescent="0.25">
      <c r="A1748" s="221" t="s">
        <v>1244</v>
      </c>
      <c r="B1748" s="221" t="s">
        <v>954</v>
      </c>
      <c r="C1748" s="221">
        <v>1195.491</v>
      </c>
      <c r="D1748" s="221">
        <v>3.3500000000000002E-2</v>
      </c>
      <c r="E1748" s="221" t="s">
        <v>620</v>
      </c>
      <c r="F1748" s="221">
        <v>0.3291</v>
      </c>
      <c r="G1748" s="221">
        <v>1.014</v>
      </c>
      <c r="H1748" s="221">
        <v>2.1894</v>
      </c>
      <c r="I1748" s="221">
        <v>3.0954000000000002</v>
      </c>
      <c r="J1748" s="221">
        <v>4.9782000000000002</v>
      </c>
      <c r="K1748" s="290">
        <v>261000000000</v>
      </c>
      <c r="L1748" s="221" t="s">
        <v>621</v>
      </c>
      <c r="M1748" s="221">
        <v>15.5205</v>
      </c>
      <c r="N1748" s="221">
        <v>0</v>
      </c>
      <c r="O1748" s="221" t="s">
        <v>618</v>
      </c>
      <c r="P1748" s="221" t="s">
        <v>630</v>
      </c>
      <c r="Q1748" s="221" t="s">
        <v>630</v>
      </c>
      <c r="R1748" s="221" t="s">
        <v>1668</v>
      </c>
      <c r="S1748" s="221" t="s">
        <v>2092</v>
      </c>
      <c r="T1748" s="221">
        <v>0.3291</v>
      </c>
      <c r="U1748" s="290">
        <v>219000000</v>
      </c>
      <c r="V1748" s="290">
        <v>16500000000000</v>
      </c>
      <c r="W1748" s="221">
        <v>1170494</v>
      </c>
      <c r="X1748" s="221">
        <v>6.9400000000000003E-2</v>
      </c>
      <c r="Y1748" s="221" t="s">
        <v>635</v>
      </c>
      <c r="Z1748" s="221" t="s">
        <v>626</v>
      </c>
    </row>
    <row r="1749" spans="1:26" x14ac:dyDescent="0.25">
      <c r="A1749" s="221" t="s">
        <v>1245</v>
      </c>
      <c r="B1749" s="221" t="s">
        <v>954</v>
      </c>
      <c r="C1749" s="221">
        <v>1000.873</v>
      </c>
      <c r="D1749" s="221">
        <v>3.8600000000000002E-2</v>
      </c>
      <c r="E1749" s="221" t="s">
        <v>620</v>
      </c>
      <c r="F1749" s="221">
        <v>1.15E-2</v>
      </c>
      <c r="G1749" s="221">
        <v>3.2000000000000001E-2</v>
      </c>
      <c r="H1749" s="221">
        <v>-0.37680000000000002</v>
      </c>
      <c r="I1749" s="221">
        <v>1.8E-3</v>
      </c>
      <c r="J1749" s="221">
        <v>2.9899999999999999E-2</v>
      </c>
      <c r="K1749" s="290">
        <v>50000000000</v>
      </c>
      <c r="L1749" s="221" t="s">
        <v>621</v>
      </c>
      <c r="M1749" s="221">
        <v>-6.54E-2</v>
      </c>
      <c r="N1749" s="221">
        <v>0</v>
      </c>
      <c r="O1749" s="221" t="s">
        <v>618</v>
      </c>
      <c r="P1749" s="221" t="s">
        <v>634</v>
      </c>
      <c r="Q1749" s="221" t="s">
        <v>664</v>
      </c>
      <c r="R1749" s="221" t="s">
        <v>1668</v>
      </c>
      <c r="S1749" s="221" t="s">
        <v>2092</v>
      </c>
      <c r="T1749" s="221">
        <v>1.15E-2</v>
      </c>
      <c r="U1749" s="221">
        <v>50000000</v>
      </c>
      <c r="V1749" s="290">
        <v>16500000000000</v>
      </c>
      <c r="W1749" s="221">
        <v>1170494</v>
      </c>
      <c r="X1749" s="221">
        <v>-0.30969999999999998</v>
      </c>
      <c r="Y1749" s="221" t="s">
        <v>664</v>
      </c>
      <c r="Z1749" s="221" t="s">
        <v>626</v>
      </c>
    </row>
    <row r="1750" spans="1:26" x14ac:dyDescent="0.25">
      <c r="A1750" s="221" t="s">
        <v>2465</v>
      </c>
      <c r="B1750" s="221" t="s">
        <v>954</v>
      </c>
      <c r="C1750" s="221">
        <v>1021.249</v>
      </c>
      <c r="D1750" s="221">
        <v>0.04</v>
      </c>
      <c r="E1750" s="221" t="s">
        <v>620</v>
      </c>
      <c r="F1750" s="221">
        <v>0.38750000000000001</v>
      </c>
      <c r="G1750" s="221">
        <v>1.2775000000000001</v>
      </c>
      <c r="H1750" s="221">
        <v>0</v>
      </c>
      <c r="I1750" s="221">
        <v>0</v>
      </c>
      <c r="J1750" s="221">
        <v>0</v>
      </c>
      <c r="K1750" s="290">
        <v>100000000000</v>
      </c>
      <c r="L1750" s="221" t="s">
        <v>621</v>
      </c>
      <c r="M1750" s="221">
        <v>0</v>
      </c>
      <c r="N1750" s="221">
        <v>0</v>
      </c>
      <c r="O1750" s="221" t="s">
        <v>618</v>
      </c>
      <c r="P1750" s="221" t="s">
        <v>626</v>
      </c>
      <c r="Q1750" s="221" t="s">
        <v>626</v>
      </c>
      <c r="R1750" s="221" t="s">
        <v>1668</v>
      </c>
      <c r="S1750" s="221" t="s">
        <v>1675</v>
      </c>
      <c r="T1750" s="221">
        <v>0.38750000000000001</v>
      </c>
      <c r="U1750" s="221">
        <v>98577157</v>
      </c>
      <c r="V1750" s="290">
        <v>16500000000000</v>
      </c>
      <c r="W1750" s="221">
        <v>1170494</v>
      </c>
      <c r="X1750" s="221">
        <v>9.3399999999999997E-2</v>
      </c>
      <c r="Y1750" s="221" t="s">
        <v>626</v>
      </c>
      <c r="Z1750" s="221" t="s">
        <v>626</v>
      </c>
    </row>
    <row r="1751" spans="1:26" x14ac:dyDescent="0.25">
      <c r="A1751" s="221" t="s">
        <v>2592</v>
      </c>
      <c r="B1751" s="221" t="s">
        <v>954</v>
      </c>
      <c r="C1751" s="221">
        <v>1035.1400000000001</v>
      </c>
      <c r="D1751" s="221">
        <v>9.2799999999999994E-2</v>
      </c>
      <c r="E1751" s="221" t="s">
        <v>620</v>
      </c>
      <c r="F1751" s="221">
        <v>-0.61450000000000005</v>
      </c>
      <c r="G1751" s="221">
        <v>0</v>
      </c>
      <c r="H1751" s="221">
        <v>0</v>
      </c>
      <c r="I1751" s="221">
        <v>0</v>
      </c>
      <c r="J1751" s="221">
        <v>0</v>
      </c>
      <c r="K1751" s="290">
        <v>28700000000</v>
      </c>
      <c r="L1751" s="221" t="s">
        <v>621</v>
      </c>
      <c r="M1751" s="221">
        <v>0</v>
      </c>
      <c r="N1751" s="221">
        <v>0</v>
      </c>
      <c r="O1751" s="221" t="s">
        <v>624</v>
      </c>
      <c r="P1751" s="221" t="s">
        <v>626</v>
      </c>
      <c r="Q1751" s="221" t="s">
        <v>626</v>
      </c>
      <c r="R1751" s="221" t="s">
        <v>1662</v>
      </c>
      <c r="S1751" s="221" t="s">
        <v>1663</v>
      </c>
      <c r="T1751" s="221">
        <v>-0.61450000000000005</v>
      </c>
      <c r="U1751" s="221">
        <v>27507642</v>
      </c>
      <c r="V1751" s="290">
        <v>16500000000000</v>
      </c>
      <c r="W1751" s="221">
        <v>1170494</v>
      </c>
      <c r="X1751" s="221">
        <v>-1.2563</v>
      </c>
      <c r="Y1751" s="221" t="s">
        <v>626</v>
      </c>
      <c r="Z1751" s="221" t="s">
        <v>626</v>
      </c>
    </row>
    <row r="1752" spans="1:26" x14ac:dyDescent="0.25">
      <c r="A1752" s="221" t="s">
        <v>1457</v>
      </c>
      <c r="B1752" s="221" t="s">
        <v>954</v>
      </c>
      <c r="C1752" s="221">
        <v>975.66510000000005</v>
      </c>
      <c r="D1752" s="221">
        <v>0.13289999999999999</v>
      </c>
      <c r="E1752" s="221" t="s">
        <v>620</v>
      </c>
      <c r="F1752" s="221">
        <v>0.3831</v>
      </c>
      <c r="G1752" s="221">
        <v>2.1013999999999999</v>
      </c>
      <c r="H1752" s="221">
        <v>-0.3039</v>
      </c>
      <c r="I1752" s="221">
        <v>0.1221</v>
      </c>
      <c r="J1752" s="221">
        <v>2.1017000000000001</v>
      </c>
      <c r="K1752" s="290">
        <v>125000000000</v>
      </c>
      <c r="L1752" s="221" t="s">
        <v>621</v>
      </c>
      <c r="M1752" s="221">
        <v>0</v>
      </c>
      <c r="N1752" s="221">
        <v>0</v>
      </c>
      <c r="O1752" s="221" t="s">
        <v>624</v>
      </c>
      <c r="P1752" s="221" t="s">
        <v>623</v>
      </c>
      <c r="Q1752" s="221" t="s">
        <v>622</v>
      </c>
      <c r="R1752" s="221" t="s">
        <v>1662</v>
      </c>
      <c r="S1752" s="221" t="s">
        <v>1664</v>
      </c>
      <c r="T1752" s="221">
        <v>0.3831</v>
      </c>
      <c r="U1752" s="290">
        <v>129000000</v>
      </c>
      <c r="V1752" s="290">
        <v>16500000000000</v>
      </c>
      <c r="W1752" s="221">
        <v>1170494</v>
      </c>
      <c r="X1752" s="221">
        <v>-0.90869999999999995</v>
      </c>
      <c r="Y1752" s="221" t="s">
        <v>626</v>
      </c>
      <c r="Z1752" s="221" t="s">
        <v>626</v>
      </c>
    </row>
    <row r="1753" spans="1:26" x14ac:dyDescent="0.25">
      <c r="A1753" s="221" t="s">
        <v>1458</v>
      </c>
      <c r="B1753" s="221" t="s">
        <v>954</v>
      </c>
      <c r="C1753" s="221">
        <v>1040.498</v>
      </c>
      <c r="D1753" s="221">
        <v>0.17280000000000001</v>
      </c>
      <c r="E1753" s="221" t="s">
        <v>620</v>
      </c>
      <c r="F1753" s="221">
        <v>0.2923</v>
      </c>
      <c r="G1753" s="221">
        <v>4.0968999999999998</v>
      </c>
      <c r="H1753" s="221">
        <v>1.0748</v>
      </c>
      <c r="I1753" s="221">
        <v>2.81</v>
      </c>
      <c r="J1753" s="221">
        <v>2.7458999999999998</v>
      </c>
      <c r="K1753" s="290">
        <v>67500000000</v>
      </c>
      <c r="L1753" s="221" t="s">
        <v>621</v>
      </c>
      <c r="M1753" s="221">
        <v>0</v>
      </c>
      <c r="N1753" s="221">
        <v>0</v>
      </c>
      <c r="O1753" s="221" t="s">
        <v>618</v>
      </c>
      <c r="P1753" s="221" t="s">
        <v>625</v>
      </c>
      <c r="Q1753" s="221" t="s">
        <v>625</v>
      </c>
      <c r="R1753" s="221" t="s">
        <v>1662</v>
      </c>
      <c r="S1753" s="221" t="s">
        <v>1664</v>
      </c>
      <c r="T1753" s="221">
        <v>0.2923</v>
      </c>
      <c r="U1753" s="221">
        <v>65038078</v>
      </c>
      <c r="V1753" s="290">
        <v>16500000000000</v>
      </c>
      <c r="W1753" s="221">
        <v>1170494</v>
      </c>
      <c r="X1753" s="221">
        <v>-1.2827999999999999</v>
      </c>
      <c r="Y1753" s="221" t="s">
        <v>626</v>
      </c>
      <c r="Z1753" s="221" t="s">
        <v>626</v>
      </c>
    </row>
    <row r="1754" spans="1:26" x14ac:dyDescent="0.25">
      <c r="A1754" s="221" t="s">
        <v>2593</v>
      </c>
      <c r="B1754" s="221" t="s">
        <v>954</v>
      </c>
      <c r="C1754" s="221">
        <v>1062.2439999999999</v>
      </c>
      <c r="D1754" s="221">
        <v>0</v>
      </c>
      <c r="E1754" s="221" t="s">
        <v>620</v>
      </c>
      <c r="F1754" s="221">
        <v>0.42930000000000001</v>
      </c>
      <c r="G1754" s="221">
        <v>0</v>
      </c>
      <c r="H1754" s="221">
        <v>0</v>
      </c>
      <c r="I1754" s="221">
        <v>5.9604999999999997</v>
      </c>
      <c r="J1754" s="221">
        <v>0</v>
      </c>
      <c r="K1754" s="290">
        <v>150000000000</v>
      </c>
      <c r="L1754" s="221" t="s">
        <v>621</v>
      </c>
      <c r="M1754" s="221">
        <v>0</v>
      </c>
      <c r="N1754" s="221">
        <v>0</v>
      </c>
      <c r="O1754" s="221" t="s">
        <v>624</v>
      </c>
      <c r="P1754" s="221" t="s">
        <v>626</v>
      </c>
      <c r="Q1754" s="221" t="s">
        <v>626</v>
      </c>
      <c r="R1754" s="221" t="s">
        <v>1668</v>
      </c>
      <c r="S1754" s="221" t="s">
        <v>2113</v>
      </c>
      <c r="T1754" s="221">
        <v>0.42930000000000001</v>
      </c>
      <c r="U1754" s="290">
        <v>142000000</v>
      </c>
      <c r="V1754" s="290">
        <v>16500000000000</v>
      </c>
      <c r="W1754" s="221">
        <v>1170494</v>
      </c>
      <c r="X1754" s="221">
        <v>4.8500000000000001E-2</v>
      </c>
      <c r="Y1754" s="221" t="s">
        <v>626</v>
      </c>
      <c r="Z1754" s="221" t="s">
        <v>626</v>
      </c>
    </row>
    <row r="1755" spans="1:26" x14ac:dyDescent="0.25">
      <c r="A1755" s="221" t="s">
        <v>2594</v>
      </c>
      <c r="B1755" s="221" t="s">
        <v>954</v>
      </c>
      <c r="C1755" s="221">
        <v>1045.251</v>
      </c>
      <c r="D1755" s="221">
        <v>4.0599999999999997E-2</v>
      </c>
      <c r="E1755" s="221" t="s">
        <v>620</v>
      </c>
      <c r="F1755" s="221">
        <v>0.43730000000000002</v>
      </c>
      <c r="G1755" s="221">
        <v>0</v>
      </c>
      <c r="H1755" s="221">
        <v>1.7095</v>
      </c>
      <c r="I1755" s="221">
        <v>0</v>
      </c>
      <c r="J1755" s="221">
        <v>4.2099000000000002</v>
      </c>
      <c r="K1755" s="290">
        <v>402000000000</v>
      </c>
      <c r="L1755" s="221" t="s">
        <v>621</v>
      </c>
      <c r="M1755" s="221">
        <v>0</v>
      </c>
      <c r="N1755" s="221">
        <v>0</v>
      </c>
      <c r="O1755" s="221" t="s">
        <v>624</v>
      </c>
      <c r="P1755" s="221" t="s">
        <v>626</v>
      </c>
      <c r="Q1755" s="221" t="s">
        <v>626</v>
      </c>
      <c r="R1755" s="221" t="s">
        <v>1668</v>
      </c>
      <c r="S1755" s="221" t="s">
        <v>2113</v>
      </c>
      <c r="T1755" s="221">
        <v>0.43730000000000002</v>
      </c>
      <c r="U1755" s="290">
        <v>386000000</v>
      </c>
      <c r="V1755" s="290">
        <v>16500000000000</v>
      </c>
      <c r="W1755" s="221">
        <v>1170494</v>
      </c>
      <c r="X1755" s="221">
        <v>0.1031</v>
      </c>
      <c r="Y1755" s="221" t="s">
        <v>626</v>
      </c>
      <c r="Z1755" s="221" t="s">
        <v>626</v>
      </c>
    </row>
    <row r="1756" spans="1:26" x14ac:dyDescent="0.25">
      <c r="A1756" s="221" t="s">
        <v>2595</v>
      </c>
      <c r="B1756" s="221" t="s">
        <v>954</v>
      </c>
      <c r="C1756" s="221">
        <v>1065.1099999999999</v>
      </c>
      <c r="D1756" s="221">
        <v>3.8600000000000002E-2</v>
      </c>
      <c r="E1756" s="221" t="s">
        <v>620</v>
      </c>
      <c r="F1756" s="221">
        <v>0.41510000000000002</v>
      </c>
      <c r="G1756" s="221">
        <v>0.96379999999999999</v>
      </c>
      <c r="H1756" s="221">
        <v>1.7507999999999999</v>
      </c>
      <c r="I1756" s="221">
        <v>0</v>
      </c>
      <c r="J1756" s="221">
        <v>4.1661000000000001</v>
      </c>
      <c r="K1756" s="290">
        <v>201000000000</v>
      </c>
      <c r="L1756" s="221" t="s">
        <v>621</v>
      </c>
      <c r="M1756" s="221">
        <v>6.2156000000000002</v>
      </c>
      <c r="N1756" s="221">
        <v>6.0845000000000002</v>
      </c>
      <c r="O1756" s="221" t="s">
        <v>618</v>
      </c>
      <c r="P1756" s="221" t="s">
        <v>626</v>
      </c>
      <c r="Q1756" s="221" t="s">
        <v>626</v>
      </c>
      <c r="R1756" s="221" t="s">
        <v>1668</v>
      </c>
      <c r="S1756" s="221" t="s">
        <v>2092</v>
      </c>
      <c r="T1756" s="221">
        <v>0.41510000000000002</v>
      </c>
      <c r="U1756" s="290">
        <v>189000000</v>
      </c>
      <c r="V1756" s="290">
        <v>16500000000000</v>
      </c>
      <c r="W1756" s="221">
        <v>1170494</v>
      </c>
      <c r="X1756" s="221">
        <v>9.0200000000000002E-2</v>
      </c>
      <c r="Y1756" s="221" t="s">
        <v>626</v>
      </c>
      <c r="Z1756" s="221" t="s">
        <v>626</v>
      </c>
    </row>
    <row r="1757" spans="1:26" x14ac:dyDescent="0.25">
      <c r="A1757" s="221" t="s">
        <v>1493</v>
      </c>
      <c r="B1757" s="221" t="s">
        <v>954</v>
      </c>
      <c r="C1757" s="221">
        <v>883.6028</v>
      </c>
      <c r="D1757" s="221">
        <v>-2.5665</v>
      </c>
      <c r="E1757" s="221" t="s">
        <v>620</v>
      </c>
      <c r="F1757" s="221">
        <v>0.43559999999999999</v>
      </c>
      <c r="G1757" s="221">
        <v>13.0185</v>
      </c>
      <c r="H1757" s="221">
        <v>-5.7873999999999999</v>
      </c>
      <c r="I1757" s="221">
        <v>-16.4724</v>
      </c>
      <c r="J1757" s="221">
        <v>-17.810500000000001</v>
      </c>
      <c r="K1757" s="290">
        <v>1540000000000</v>
      </c>
      <c r="L1757" s="221" t="s">
        <v>621</v>
      </c>
      <c r="M1757" s="221">
        <v>0</v>
      </c>
      <c r="N1757" s="221">
        <v>0</v>
      </c>
      <c r="O1757" s="221" t="s">
        <v>624</v>
      </c>
      <c r="P1757" s="221" t="s">
        <v>630</v>
      </c>
      <c r="Q1757" s="221" t="s">
        <v>632</v>
      </c>
      <c r="R1757" s="221" t="s">
        <v>1667</v>
      </c>
      <c r="S1757" s="221" t="s">
        <v>2092</v>
      </c>
      <c r="T1757" s="221">
        <v>0.43559999999999999</v>
      </c>
      <c r="U1757" s="290">
        <v>1750000000</v>
      </c>
      <c r="V1757" s="290">
        <v>16500000000000</v>
      </c>
      <c r="W1757" s="221">
        <v>1170494</v>
      </c>
      <c r="X1757" s="221">
        <v>-3.2288999999999999</v>
      </c>
      <c r="Y1757" s="221" t="s">
        <v>626</v>
      </c>
      <c r="Z1757" s="221" t="s">
        <v>626</v>
      </c>
    </row>
    <row r="1758" spans="1:26" x14ac:dyDescent="0.25">
      <c r="A1758" s="221" t="s">
        <v>1931</v>
      </c>
      <c r="B1758" s="221" t="s">
        <v>954</v>
      </c>
      <c r="C1758" s="221">
        <v>1040.9100000000001</v>
      </c>
      <c r="D1758" s="221">
        <v>0</v>
      </c>
      <c r="E1758" s="221" t="s">
        <v>620</v>
      </c>
      <c r="F1758" s="221">
        <v>0.62</v>
      </c>
      <c r="G1758" s="221">
        <v>0</v>
      </c>
      <c r="H1758" s="221">
        <v>0</v>
      </c>
      <c r="I1758" s="221">
        <v>0</v>
      </c>
      <c r="J1758" s="221">
        <v>7.27</v>
      </c>
      <c r="K1758" s="290">
        <v>964000000000</v>
      </c>
      <c r="L1758" s="221" t="s">
        <v>621</v>
      </c>
      <c r="M1758" s="221">
        <v>0</v>
      </c>
      <c r="N1758" s="221">
        <v>0</v>
      </c>
      <c r="O1758" s="221" t="s">
        <v>624</v>
      </c>
      <c r="P1758" s="221" t="s">
        <v>626</v>
      </c>
      <c r="Q1758" s="221" t="s">
        <v>626</v>
      </c>
      <c r="R1758" s="221" t="s">
        <v>1669</v>
      </c>
      <c r="S1758" s="221" t="s">
        <v>1663</v>
      </c>
      <c r="T1758" s="221">
        <v>0</v>
      </c>
      <c r="U1758" s="290">
        <v>932000000</v>
      </c>
      <c r="V1758" s="290">
        <v>16500000000000</v>
      </c>
      <c r="W1758" s="221">
        <v>1170494</v>
      </c>
      <c r="X1758" s="221">
        <v>0</v>
      </c>
      <c r="Y1758" s="221" t="s">
        <v>626</v>
      </c>
      <c r="Z1758" s="221" t="s">
        <v>626</v>
      </c>
    </row>
    <row r="1759" spans="1:26" x14ac:dyDescent="0.25">
      <c r="A1759" s="221" t="s">
        <v>2379</v>
      </c>
      <c r="B1759" s="221" t="s">
        <v>954</v>
      </c>
      <c r="C1759" s="221">
        <v>1000.893</v>
      </c>
      <c r="D1759" s="221">
        <v>0</v>
      </c>
      <c r="E1759" s="221" t="s">
        <v>620</v>
      </c>
      <c r="F1759" s="221">
        <v>-0.3</v>
      </c>
      <c r="G1759" s="221">
        <v>0</v>
      </c>
      <c r="H1759" s="221">
        <v>0</v>
      </c>
      <c r="I1759" s="221">
        <v>0</v>
      </c>
      <c r="J1759" s="221">
        <v>0</v>
      </c>
      <c r="K1759" s="290">
        <v>103000000000</v>
      </c>
      <c r="L1759" s="221" t="s">
        <v>621</v>
      </c>
      <c r="M1759" s="221">
        <v>0</v>
      </c>
      <c r="N1759" s="221">
        <v>0</v>
      </c>
      <c r="O1759" s="221" t="s">
        <v>624</v>
      </c>
      <c r="P1759" s="221" t="s">
        <v>626</v>
      </c>
      <c r="Q1759" s="221" t="s">
        <v>626</v>
      </c>
      <c r="R1759" s="221" t="s">
        <v>1669</v>
      </c>
      <c r="S1759" s="221" t="s">
        <v>2113</v>
      </c>
      <c r="T1759" s="221">
        <v>0</v>
      </c>
      <c r="U1759" s="290">
        <v>100000000</v>
      </c>
      <c r="V1759" s="290">
        <v>16500000000000</v>
      </c>
      <c r="W1759" s="221">
        <v>1170494</v>
      </c>
      <c r="X1759" s="221">
        <v>0</v>
      </c>
      <c r="Y1759" s="221" t="s">
        <v>626</v>
      </c>
      <c r="Z1759" s="221" t="s">
        <v>626</v>
      </c>
    </row>
    <row r="1760" spans="1:26" x14ac:dyDescent="0.25">
      <c r="A1760" s="221" t="s">
        <v>2219</v>
      </c>
      <c r="B1760" s="221" t="s">
        <v>954</v>
      </c>
      <c r="C1760" s="221">
        <v>1008.837</v>
      </c>
      <c r="D1760" s="221">
        <v>0</v>
      </c>
      <c r="E1760" s="221" t="s">
        <v>620</v>
      </c>
      <c r="F1760" s="221">
        <v>-0.01</v>
      </c>
      <c r="G1760" s="221">
        <v>0</v>
      </c>
      <c r="H1760" s="221">
        <v>0</v>
      </c>
      <c r="I1760" s="221">
        <v>0</v>
      </c>
      <c r="J1760" s="221">
        <v>0</v>
      </c>
      <c r="K1760" s="290">
        <v>371000000000</v>
      </c>
      <c r="L1760" s="221" t="s">
        <v>621</v>
      </c>
      <c r="M1760" s="221">
        <v>0</v>
      </c>
      <c r="N1760" s="221">
        <v>0</v>
      </c>
      <c r="O1760" s="221" t="s">
        <v>624</v>
      </c>
      <c r="P1760" s="221" t="s">
        <v>626</v>
      </c>
      <c r="Q1760" s="221" t="s">
        <v>626</v>
      </c>
      <c r="R1760" s="221" t="s">
        <v>1669</v>
      </c>
      <c r="S1760" s="221" t="s">
        <v>2113</v>
      </c>
      <c r="T1760" s="221">
        <v>0</v>
      </c>
      <c r="U1760" s="290">
        <v>360000000</v>
      </c>
      <c r="V1760" s="290">
        <v>16500000000000</v>
      </c>
      <c r="W1760" s="221">
        <v>1170494</v>
      </c>
      <c r="X1760" s="221">
        <v>0</v>
      </c>
      <c r="Y1760" s="221" t="s">
        <v>626</v>
      </c>
      <c r="Z1760" s="221" t="s">
        <v>626</v>
      </c>
    </row>
    <row r="1761" spans="1:26" x14ac:dyDescent="0.25">
      <c r="A1761" s="221" t="s">
        <v>2380</v>
      </c>
      <c r="B1761" s="221" t="s">
        <v>954</v>
      </c>
      <c r="C1761" s="221">
        <v>1016.21</v>
      </c>
      <c r="D1761" s="221">
        <v>0</v>
      </c>
      <c r="E1761" s="221" t="s">
        <v>620</v>
      </c>
      <c r="F1761" s="221">
        <v>0.46</v>
      </c>
      <c r="G1761" s="221">
        <v>0</v>
      </c>
      <c r="H1761" s="221">
        <v>0</v>
      </c>
      <c r="I1761" s="221">
        <v>0</v>
      </c>
      <c r="J1761" s="221">
        <v>0</v>
      </c>
      <c r="K1761" s="290">
        <v>708000000000</v>
      </c>
      <c r="L1761" s="221" t="s">
        <v>621</v>
      </c>
      <c r="M1761" s="221">
        <v>0</v>
      </c>
      <c r="N1761" s="221">
        <v>0</v>
      </c>
      <c r="O1761" s="221" t="s">
        <v>624</v>
      </c>
      <c r="P1761" s="221" t="s">
        <v>626</v>
      </c>
      <c r="Q1761" s="221" t="s">
        <v>626</v>
      </c>
      <c r="R1761" s="221" t="s">
        <v>1669</v>
      </c>
      <c r="S1761" s="221" t="s">
        <v>1699</v>
      </c>
      <c r="T1761" s="221">
        <v>0</v>
      </c>
      <c r="U1761" s="290">
        <v>700000000</v>
      </c>
      <c r="V1761" s="290">
        <v>16500000000000</v>
      </c>
      <c r="W1761" s="221">
        <v>1170494</v>
      </c>
      <c r="X1761" s="221">
        <v>0</v>
      </c>
      <c r="Y1761" s="221" t="s">
        <v>626</v>
      </c>
      <c r="Z1761" s="221" t="s">
        <v>626</v>
      </c>
    </row>
    <row r="1762" spans="1:26" x14ac:dyDescent="0.25">
      <c r="A1762" s="221" t="s">
        <v>1648</v>
      </c>
      <c r="B1762" s="221" t="s">
        <v>954</v>
      </c>
      <c r="C1762" s="221">
        <v>1019.5839999999999</v>
      </c>
      <c r="D1762" s="221">
        <v>0</v>
      </c>
      <c r="E1762" s="221" t="s">
        <v>620</v>
      </c>
      <c r="F1762" s="221">
        <v>0.48</v>
      </c>
      <c r="G1762" s="221">
        <v>0</v>
      </c>
      <c r="H1762" s="221">
        <v>0</v>
      </c>
      <c r="I1762" s="221">
        <v>0</v>
      </c>
      <c r="J1762" s="221">
        <v>0.03</v>
      </c>
      <c r="K1762" s="290">
        <v>1600000000000</v>
      </c>
      <c r="L1762" s="221" t="s">
        <v>621</v>
      </c>
      <c r="M1762" s="221">
        <v>0</v>
      </c>
      <c r="N1762" s="221">
        <v>0</v>
      </c>
      <c r="O1762" s="221" t="s">
        <v>624</v>
      </c>
      <c r="P1762" s="221" t="s">
        <v>626</v>
      </c>
      <c r="Q1762" s="221" t="s">
        <v>626</v>
      </c>
      <c r="R1762" s="221" t="s">
        <v>1669</v>
      </c>
      <c r="S1762" s="221" t="s">
        <v>2094</v>
      </c>
      <c r="T1762" s="221">
        <v>0</v>
      </c>
      <c r="U1762" s="290">
        <v>1580000000</v>
      </c>
      <c r="V1762" s="290">
        <v>16500000000000</v>
      </c>
      <c r="W1762" s="221">
        <v>1170494</v>
      </c>
      <c r="X1762" s="221">
        <v>0</v>
      </c>
      <c r="Y1762" s="221" t="s">
        <v>626</v>
      </c>
      <c r="Z1762" s="221" t="s">
        <v>626</v>
      </c>
    </row>
    <row r="1763" spans="1:26" x14ac:dyDescent="0.25">
      <c r="A1763" s="221" t="s">
        <v>1192</v>
      </c>
      <c r="B1763" s="221" t="s">
        <v>954</v>
      </c>
      <c r="C1763" s="221">
        <v>1045.1410000000001</v>
      </c>
      <c r="D1763" s="221">
        <v>0</v>
      </c>
      <c r="E1763" s="221" t="s">
        <v>620</v>
      </c>
      <c r="F1763" s="221">
        <v>0.15</v>
      </c>
      <c r="G1763" s="221">
        <v>0</v>
      </c>
      <c r="H1763" s="221">
        <v>0</v>
      </c>
      <c r="I1763" s="221">
        <v>0</v>
      </c>
      <c r="J1763" s="221">
        <v>5.39</v>
      </c>
      <c r="K1763" s="290">
        <v>199000000000</v>
      </c>
      <c r="L1763" s="221" t="s">
        <v>621</v>
      </c>
      <c r="M1763" s="221">
        <v>0</v>
      </c>
      <c r="N1763" s="221">
        <v>0</v>
      </c>
      <c r="O1763" s="221" t="s">
        <v>624</v>
      </c>
      <c r="P1763" s="221" t="s">
        <v>626</v>
      </c>
      <c r="Q1763" s="221" t="s">
        <v>626</v>
      </c>
      <c r="R1763" s="221" t="s">
        <v>1669</v>
      </c>
      <c r="S1763" s="221" t="s">
        <v>1672</v>
      </c>
      <c r="T1763" s="221">
        <v>0</v>
      </c>
      <c r="U1763" s="290">
        <v>191000000</v>
      </c>
      <c r="V1763" s="290">
        <v>16500000000000</v>
      </c>
      <c r="W1763" s="221">
        <v>1170494</v>
      </c>
      <c r="X1763" s="221">
        <v>0</v>
      </c>
      <c r="Y1763" s="221" t="s">
        <v>626</v>
      </c>
      <c r="Z1763" s="221" t="s">
        <v>626</v>
      </c>
    </row>
    <row r="1764" spans="1:26" x14ac:dyDescent="0.25">
      <c r="A1764" s="221" t="s">
        <v>1742</v>
      </c>
      <c r="B1764" s="221" t="s">
        <v>954</v>
      </c>
      <c r="C1764" s="221">
        <v>1076.721</v>
      </c>
      <c r="D1764" s="221">
        <v>0</v>
      </c>
      <c r="E1764" s="221" t="s">
        <v>620</v>
      </c>
      <c r="F1764" s="221">
        <v>0.99</v>
      </c>
      <c r="G1764" s="221">
        <v>0</v>
      </c>
      <c r="H1764" s="221">
        <v>0</v>
      </c>
      <c r="I1764" s="221">
        <v>0</v>
      </c>
      <c r="J1764" s="221">
        <v>8.27</v>
      </c>
      <c r="K1764" s="290">
        <v>398000000000</v>
      </c>
      <c r="L1764" s="221" t="s">
        <v>621</v>
      </c>
      <c r="M1764" s="221">
        <v>0</v>
      </c>
      <c r="N1764" s="221">
        <v>0</v>
      </c>
      <c r="O1764" s="221" t="s">
        <v>624</v>
      </c>
      <c r="P1764" s="221" t="s">
        <v>626</v>
      </c>
      <c r="Q1764" s="221" t="s">
        <v>626</v>
      </c>
      <c r="R1764" s="221" t="s">
        <v>1669</v>
      </c>
      <c r="S1764" s="221" t="s">
        <v>1672</v>
      </c>
      <c r="T1764" s="221">
        <v>0</v>
      </c>
      <c r="U1764" s="290">
        <v>373000000</v>
      </c>
      <c r="V1764" s="290">
        <v>16500000000000</v>
      </c>
      <c r="W1764" s="221">
        <v>1170494</v>
      </c>
      <c r="X1764" s="221">
        <v>0</v>
      </c>
      <c r="Y1764" s="221" t="s">
        <v>626</v>
      </c>
      <c r="Z1764" s="221" t="s">
        <v>626</v>
      </c>
    </row>
    <row r="1765" spans="1:26" x14ac:dyDescent="0.25">
      <c r="A1765" s="221" t="s">
        <v>2178</v>
      </c>
      <c r="B1765" s="221" t="s">
        <v>954</v>
      </c>
      <c r="C1765" s="221">
        <v>1059.655</v>
      </c>
      <c r="D1765" s="221">
        <v>0</v>
      </c>
      <c r="E1765" s="221" t="s">
        <v>620</v>
      </c>
      <c r="F1765" s="221">
        <v>1.29</v>
      </c>
      <c r="G1765" s="221">
        <v>0</v>
      </c>
      <c r="H1765" s="221">
        <v>0</v>
      </c>
      <c r="I1765" s="221">
        <v>0</v>
      </c>
      <c r="J1765" s="221">
        <v>9.9600000000000009</v>
      </c>
      <c r="K1765" s="290">
        <v>1020000000000</v>
      </c>
      <c r="L1765" s="221" t="s">
        <v>621</v>
      </c>
      <c r="M1765" s="221">
        <v>0</v>
      </c>
      <c r="N1765" s="221">
        <v>0</v>
      </c>
      <c r="O1765" s="221" t="s">
        <v>624</v>
      </c>
      <c r="P1765" s="221" t="s">
        <v>626</v>
      </c>
      <c r="Q1765" s="221" t="s">
        <v>626</v>
      </c>
      <c r="R1765" s="221" t="s">
        <v>1669</v>
      </c>
      <c r="S1765" s="221" t="s">
        <v>1672</v>
      </c>
      <c r="T1765" s="221">
        <v>0</v>
      </c>
      <c r="U1765" s="290">
        <v>950000000</v>
      </c>
      <c r="V1765" s="290">
        <v>16500000000000</v>
      </c>
      <c r="W1765" s="221">
        <v>1170494</v>
      </c>
      <c r="X1765" s="221">
        <v>0</v>
      </c>
      <c r="Y1765" s="221" t="s">
        <v>626</v>
      </c>
      <c r="Z1765" s="221" t="s">
        <v>626</v>
      </c>
    </row>
    <row r="1766" spans="1:26" x14ac:dyDescent="0.25">
      <c r="A1766" s="221" t="s">
        <v>2596</v>
      </c>
      <c r="B1766" s="221" t="s">
        <v>954</v>
      </c>
      <c r="C1766" s="221">
        <v>1008.3390000000001</v>
      </c>
      <c r="D1766" s="221">
        <v>0</v>
      </c>
      <c r="E1766" s="221" t="s">
        <v>620</v>
      </c>
      <c r="F1766" s="221">
        <v>-0.56000000000000005</v>
      </c>
      <c r="G1766" s="221">
        <v>0</v>
      </c>
      <c r="H1766" s="221">
        <v>0</v>
      </c>
      <c r="I1766" s="221">
        <v>0</v>
      </c>
      <c r="J1766" s="221">
        <v>0</v>
      </c>
      <c r="K1766" s="290">
        <v>125000000000</v>
      </c>
      <c r="L1766" s="221" t="s">
        <v>621</v>
      </c>
      <c r="M1766" s="221">
        <v>0</v>
      </c>
      <c r="N1766" s="221">
        <v>0</v>
      </c>
      <c r="O1766" s="221" t="s">
        <v>624</v>
      </c>
      <c r="P1766" s="221" t="s">
        <v>626</v>
      </c>
      <c r="Q1766" s="221" t="s">
        <v>626</v>
      </c>
      <c r="R1766" s="221" t="s">
        <v>1669</v>
      </c>
      <c r="S1766" s="221" t="s">
        <v>2094</v>
      </c>
      <c r="T1766" s="221">
        <v>0</v>
      </c>
      <c r="U1766" s="290">
        <v>123000000</v>
      </c>
      <c r="V1766" s="290">
        <v>16500000000000</v>
      </c>
      <c r="W1766" s="221">
        <v>1170494</v>
      </c>
      <c r="X1766" s="221">
        <v>0</v>
      </c>
      <c r="Y1766" s="221" t="s">
        <v>626</v>
      </c>
      <c r="Z1766" s="221" t="s">
        <v>626</v>
      </c>
    </row>
    <row r="1767" spans="1:26" x14ac:dyDescent="0.25">
      <c r="A1767" s="221" t="s">
        <v>2670</v>
      </c>
      <c r="B1767" s="221" t="s">
        <v>954</v>
      </c>
      <c r="C1767" s="221">
        <v>1000.853</v>
      </c>
      <c r="D1767" s="221">
        <v>0</v>
      </c>
      <c r="E1767" s="221" t="s">
        <v>620</v>
      </c>
      <c r="F1767" s="221">
        <v>0</v>
      </c>
      <c r="G1767" s="221">
        <v>0</v>
      </c>
      <c r="H1767" s="221">
        <v>0</v>
      </c>
      <c r="I1767" s="221">
        <v>0</v>
      </c>
      <c r="J1767" s="221">
        <v>0</v>
      </c>
      <c r="K1767" s="221">
        <v>0</v>
      </c>
      <c r="L1767" s="221" t="s">
        <v>621</v>
      </c>
      <c r="M1767" s="221">
        <v>0</v>
      </c>
      <c r="N1767" s="221">
        <v>0</v>
      </c>
      <c r="O1767" s="221" t="s">
        <v>624</v>
      </c>
      <c r="R1767" s="221" t="s">
        <v>1669</v>
      </c>
      <c r="S1767" s="221" t="s">
        <v>1672</v>
      </c>
      <c r="T1767" s="221">
        <v>0</v>
      </c>
      <c r="U1767" s="221">
        <v>0</v>
      </c>
      <c r="V1767" s="290">
        <v>16500000000000</v>
      </c>
      <c r="W1767" s="221">
        <v>1170494</v>
      </c>
      <c r="X1767" s="221">
        <v>0</v>
      </c>
    </row>
    <row r="1768" spans="1:26" x14ac:dyDescent="0.25">
      <c r="A1768" s="221" t="s">
        <v>2552</v>
      </c>
      <c r="B1768" s="221" t="s">
        <v>954</v>
      </c>
      <c r="C1768" s="221">
        <v>1011.158</v>
      </c>
      <c r="D1768" s="221">
        <v>0</v>
      </c>
      <c r="E1768" s="221" t="s">
        <v>620</v>
      </c>
      <c r="F1768" s="221">
        <v>0.5</v>
      </c>
      <c r="G1768" s="221">
        <v>0</v>
      </c>
      <c r="H1768" s="221">
        <v>0</v>
      </c>
      <c r="I1768" s="221">
        <v>0</v>
      </c>
      <c r="J1768" s="221">
        <v>0</v>
      </c>
      <c r="K1768" s="290">
        <v>604000000000</v>
      </c>
      <c r="L1768" s="221" t="s">
        <v>621</v>
      </c>
      <c r="M1768" s="221">
        <v>0</v>
      </c>
      <c r="N1768" s="221">
        <v>0</v>
      </c>
      <c r="O1768" s="221" t="s">
        <v>624</v>
      </c>
      <c r="P1768" s="221" t="s">
        <v>626</v>
      </c>
      <c r="Q1768" s="221" t="s">
        <v>626</v>
      </c>
      <c r="R1768" s="221" t="s">
        <v>1669</v>
      </c>
      <c r="S1768" s="221" t="s">
        <v>1672</v>
      </c>
      <c r="T1768" s="221">
        <v>0</v>
      </c>
      <c r="U1768" s="290">
        <v>600000000</v>
      </c>
      <c r="V1768" s="290">
        <v>16500000000000</v>
      </c>
      <c r="W1768" s="221">
        <v>1170494</v>
      </c>
      <c r="X1768" s="221">
        <v>0</v>
      </c>
      <c r="Y1768" s="221" t="s">
        <v>626</v>
      </c>
      <c r="Z1768" s="221" t="s">
        <v>626</v>
      </c>
    </row>
    <row r="1769" spans="1:26" x14ac:dyDescent="0.25">
      <c r="A1769" s="221" t="s">
        <v>1542</v>
      </c>
      <c r="B1769" s="221" t="s">
        <v>954</v>
      </c>
      <c r="C1769" s="221">
        <v>1014.97</v>
      </c>
      <c r="D1769" s="221">
        <v>0</v>
      </c>
      <c r="E1769" s="221" t="s">
        <v>620</v>
      </c>
      <c r="F1769" s="221">
        <v>0.64</v>
      </c>
      <c r="G1769" s="221">
        <v>0</v>
      </c>
      <c r="H1769" s="221">
        <v>0</v>
      </c>
      <c r="I1769" s="221">
        <v>0</v>
      </c>
      <c r="J1769" s="221">
        <v>0.12</v>
      </c>
      <c r="K1769" s="290">
        <v>205000000000</v>
      </c>
      <c r="L1769" s="221" t="s">
        <v>621</v>
      </c>
      <c r="M1769" s="221">
        <v>0</v>
      </c>
      <c r="N1769" s="221">
        <v>0</v>
      </c>
      <c r="O1769" s="221" t="s">
        <v>624</v>
      </c>
      <c r="P1769" s="221" t="s">
        <v>626</v>
      </c>
      <c r="Q1769" s="221" t="s">
        <v>626</v>
      </c>
      <c r="R1769" s="221" t="s">
        <v>1669</v>
      </c>
      <c r="S1769" s="221" t="s">
        <v>2094</v>
      </c>
      <c r="T1769" s="221">
        <v>0</v>
      </c>
      <c r="U1769" s="290">
        <v>203000000</v>
      </c>
      <c r="V1769" s="290">
        <v>16500000000000</v>
      </c>
      <c r="W1769" s="221">
        <v>1170494</v>
      </c>
      <c r="X1769" s="221">
        <v>0</v>
      </c>
      <c r="Y1769" s="221" t="s">
        <v>626</v>
      </c>
      <c r="Z1769" s="221" t="s">
        <v>626</v>
      </c>
    </row>
    <row r="1770" spans="1:26" x14ac:dyDescent="0.25">
      <c r="A1770" s="221" t="s">
        <v>1846</v>
      </c>
      <c r="B1770" s="221" t="s">
        <v>954</v>
      </c>
      <c r="C1770" s="221">
        <v>1060.3969999999999</v>
      </c>
      <c r="D1770" s="221">
        <v>0</v>
      </c>
      <c r="E1770" s="221" t="s">
        <v>620</v>
      </c>
      <c r="F1770" s="221">
        <v>0.85</v>
      </c>
      <c r="G1770" s="221">
        <v>0</v>
      </c>
      <c r="H1770" s="221">
        <v>0</v>
      </c>
      <c r="I1770" s="221">
        <v>0</v>
      </c>
      <c r="J1770" s="221">
        <v>3.42</v>
      </c>
      <c r="K1770" s="290">
        <v>211000000000</v>
      </c>
      <c r="L1770" s="221" t="s">
        <v>621</v>
      </c>
      <c r="M1770" s="221">
        <v>0</v>
      </c>
      <c r="N1770" s="221">
        <v>0</v>
      </c>
      <c r="O1770" s="221" t="s">
        <v>624</v>
      </c>
      <c r="P1770" s="221" t="s">
        <v>626</v>
      </c>
      <c r="Q1770" s="221" t="s">
        <v>626</v>
      </c>
      <c r="R1770" s="221" t="s">
        <v>1669</v>
      </c>
      <c r="S1770" s="221" t="s">
        <v>2094</v>
      </c>
      <c r="T1770" s="221">
        <v>0</v>
      </c>
      <c r="U1770" s="290">
        <v>201000000</v>
      </c>
      <c r="V1770" s="290">
        <v>16500000000000</v>
      </c>
      <c r="W1770" s="221">
        <v>1170494</v>
      </c>
      <c r="X1770" s="221">
        <v>0</v>
      </c>
      <c r="Y1770" s="221" t="s">
        <v>626</v>
      </c>
      <c r="Z1770" s="221" t="s">
        <v>626</v>
      </c>
    </row>
    <row r="1771" spans="1:26" x14ac:dyDescent="0.25">
      <c r="A1771" s="221" t="s">
        <v>2381</v>
      </c>
      <c r="B1771" s="221" t="s">
        <v>954</v>
      </c>
      <c r="C1771" s="221">
        <v>967.14499999999998</v>
      </c>
      <c r="D1771" s="221">
        <v>0</v>
      </c>
      <c r="E1771" s="221" t="s">
        <v>620</v>
      </c>
      <c r="F1771" s="221">
        <v>0.69</v>
      </c>
      <c r="G1771" s="221">
        <v>0</v>
      </c>
      <c r="H1771" s="221">
        <v>0</v>
      </c>
      <c r="I1771" s="221">
        <v>0</v>
      </c>
      <c r="J1771" s="221">
        <v>0</v>
      </c>
      <c r="K1771" s="290">
        <v>107000000000</v>
      </c>
      <c r="L1771" s="221" t="s">
        <v>621</v>
      </c>
      <c r="M1771" s="221">
        <v>0</v>
      </c>
      <c r="N1771" s="221">
        <v>0</v>
      </c>
      <c r="O1771" s="221" t="s">
        <v>624</v>
      </c>
      <c r="P1771" s="221" t="s">
        <v>626</v>
      </c>
      <c r="Q1771" s="221" t="s">
        <v>626</v>
      </c>
      <c r="R1771" s="221" t="s">
        <v>1669</v>
      </c>
      <c r="S1771" s="221" t="s">
        <v>2094</v>
      </c>
      <c r="T1771" s="221">
        <v>0</v>
      </c>
      <c r="U1771" s="290">
        <v>111000000</v>
      </c>
      <c r="V1771" s="290">
        <v>16500000000000</v>
      </c>
      <c r="W1771" s="221">
        <v>1170494</v>
      </c>
      <c r="X1771" s="221">
        <v>0</v>
      </c>
      <c r="Y1771" s="221" t="s">
        <v>626</v>
      </c>
      <c r="Z1771" s="221" t="s">
        <v>626</v>
      </c>
    </row>
    <row r="1772" spans="1:26" x14ac:dyDescent="0.25">
      <c r="A1772" s="221" t="s">
        <v>2382</v>
      </c>
      <c r="B1772" s="221" t="s">
        <v>954</v>
      </c>
      <c r="C1772" s="221">
        <v>1062.133</v>
      </c>
      <c r="D1772" s="221">
        <v>0</v>
      </c>
      <c r="E1772" s="221" t="s">
        <v>620</v>
      </c>
      <c r="F1772" s="221">
        <v>0.49</v>
      </c>
      <c r="G1772" s="221">
        <v>0</v>
      </c>
      <c r="H1772" s="221">
        <v>0</v>
      </c>
      <c r="I1772" s="221">
        <v>0</v>
      </c>
      <c r="J1772" s="221">
        <v>0</v>
      </c>
      <c r="K1772" s="290">
        <v>108000000000</v>
      </c>
      <c r="L1772" s="221" t="s">
        <v>621</v>
      </c>
      <c r="M1772" s="221">
        <v>0</v>
      </c>
      <c r="N1772" s="221">
        <v>0</v>
      </c>
      <c r="O1772" s="221" t="s">
        <v>624</v>
      </c>
      <c r="P1772" s="221" t="s">
        <v>626</v>
      </c>
      <c r="Q1772" s="221" t="s">
        <v>626</v>
      </c>
      <c r="R1772" s="221" t="s">
        <v>1669</v>
      </c>
      <c r="S1772" s="221" t="s">
        <v>1699</v>
      </c>
      <c r="T1772" s="221">
        <v>0</v>
      </c>
      <c r="U1772" s="290">
        <v>102000000</v>
      </c>
      <c r="V1772" s="290">
        <v>16500000000000</v>
      </c>
      <c r="W1772" s="221">
        <v>1170494</v>
      </c>
      <c r="X1772" s="221">
        <v>0</v>
      </c>
      <c r="Y1772" s="221" t="s">
        <v>626</v>
      </c>
      <c r="Z1772" s="221" t="s">
        <v>626</v>
      </c>
    </row>
    <row r="1773" spans="1:26" x14ac:dyDescent="0.25">
      <c r="A1773" s="221" t="s">
        <v>2383</v>
      </c>
      <c r="B1773" s="221" t="s">
        <v>954</v>
      </c>
      <c r="C1773" s="221">
        <v>1048.7</v>
      </c>
      <c r="D1773" s="221">
        <v>0</v>
      </c>
      <c r="E1773" s="221" t="s">
        <v>620</v>
      </c>
      <c r="F1773" s="221">
        <v>1.55</v>
      </c>
      <c r="G1773" s="221">
        <v>0</v>
      </c>
      <c r="H1773" s="221">
        <v>0</v>
      </c>
      <c r="I1773" s="221">
        <v>0</v>
      </c>
      <c r="J1773" s="221">
        <v>0</v>
      </c>
      <c r="K1773" s="290">
        <v>21600000000</v>
      </c>
      <c r="L1773" s="221" t="s">
        <v>621</v>
      </c>
      <c r="M1773" s="221">
        <v>0</v>
      </c>
      <c r="N1773" s="221">
        <v>0</v>
      </c>
      <c r="O1773" s="221" t="s">
        <v>624</v>
      </c>
      <c r="P1773" s="221" t="s">
        <v>626</v>
      </c>
      <c r="Q1773" s="221" t="s">
        <v>626</v>
      </c>
      <c r="R1773" s="221" t="s">
        <v>1669</v>
      </c>
      <c r="S1773" s="221" t="s">
        <v>1663</v>
      </c>
      <c r="T1773" s="221">
        <v>0</v>
      </c>
      <c r="U1773" s="221">
        <v>20883664</v>
      </c>
      <c r="V1773" s="290">
        <v>16500000000000</v>
      </c>
      <c r="W1773" s="221">
        <v>1170494</v>
      </c>
      <c r="X1773" s="221">
        <v>0</v>
      </c>
      <c r="Y1773" s="221" t="s">
        <v>626</v>
      </c>
      <c r="Z1773" s="221" t="s">
        <v>626</v>
      </c>
    </row>
    <row r="1774" spans="1:26" x14ac:dyDescent="0.25">
      <c r="A1774" s="221" t="s">
        <v>2492</v>
      </c>
      <c r="B1774" s="221" t="s">
        <v>954</v>
      </c>
      <c r="C1774" s="221">
        <v>1013.57</v>
      </c>
      <c r="D1774" s="221">
        <v>0</v>
      </c>
      <c r="E1774" s="221" t="s">
        <v>620</v>
      </c>
      <c r="F1774" s="221">
        <v>1.08</v>
      </c>
      <c r="G1774" s="221">
        <v>0</v>
      </c>
      <c r="H1774" s="221">
        <v>0</v>
      </c>
      <c r="I1774" s="221">
        <v>0</v>
      </c>
      <c r="J1774" s="221">
        <v>0</v>
      </c>
      <c r="K1774" s="290">
        <v>219000000000</v>
      </c>
      <c r="L1774" s="221" t="s">
        <v>621</v>
      </c>
      <c r="M1774" s="221">
        <v>0</v>
      </c>
      <c r="N1774" s="221">
        <v>0</v>
      </c>
      <c r="O1774" s="221" t="s">
        <v>624</v>
      </c>
      <c r="P1774" s="221" t="s">
        <v>626</v>
      </c>
      <c r="Q1774" s="221" t="s">
        <v>626</v>
      </c>
      <c r="R1774" s="221" t="s">
        <v>1669</v>
      </c>
      <c r="S1774" s="221" t="s">
        <v>1663</v>
      </c>
      <c r="T1774" s="221">
        <v>0</v>
      </c>
      <c r="U1774" s="290">
        <v>214000000</v>
      </c>
      <c r="V1774" s="290">
        <v>16500000000000</v>
      </c>
      <c r="W1774" s="221">
        <v>1170494</v>
      </c>
      <c r="X1774" s="221">
        <v>0</v>
      </c>
      <c r="Y1774" s="221" t="s">
        <v>626</v>
      </c>
      <c r="Z1774" s="221" t="s">
        <v>626</v>
      </c>
    </row>
    <row r="1775" spans="1:26" x14ac:dyDescent="0.25">
      <c r="A1775" s="221" t="s">
        <v>1494</v>
      </c>
      <c r="B1775" s="221" t="s">
        <v>954</v>
      </c>
      <c r="C1775" s="221">
        <v>1011.76</v>
      </c>
      <c r="D1775" s="221">
        <v>0</v>
      </c>
      <c r="E1775" s="221" t="s">
        <v>620</v>
      </c>
      <c r="F1775" s="221">
        <v>0.91</v>
      </c>
      <c r="G1775" s="221">
        <v>0</v>
      </c>
      <c r="H1775" s="221">
        <v>0</v>
      </c>
      <c r="I1775" s="221">
        <v>0</v>
      </c>
      <c r="J1775" s="221">
        <v>8.2100000000000009</v>
      </c>
      <c r="K1775" s="290">
        <v>331000000000</v>
      </c>
      <c r="L1775" s="221" t="s">
        <v>621</v>
      </c>
      <c r="M1775" s="221">
        <v>0</v>
      </c>
      <c r="N1775" s="221">
        <v>0</v>
      </c>
      <c r="O1775" s="221" t="s">
        <v>624</v>
      </c>
      <c r="P1775" s="221" t="s">
        <v>626</v>
      </c>
      <c r="Q1775" s="221" t="s">
        <v>626</v>
      </c>
      <c r="R1775" s="221" t="s">
        <v>1669</v>
      </c>
      <c r="S1775" s="221" t="s">
        <v>1663</v>
      </c>
      <c r="T1775" s="221">
        <v>0</v>
      </c>
      <c r="U1775" s="290">
        <v>330000000</v>
      </c>
      <c r="V1775" s="290">
        <v>16500000000000</v>
      </c>
      <c r="W1775" s="221">
        <v>1170494</v>
      </c>
      <c r="X1775" s="221">
        <v>0</v>
      </c>
      <c r="Y1775" s="221" t="s">
        <v>626</v>
      </c>
      <c r="Z1775" s="221" t="s">
        <v>626</v>
      </c>
    </row>
    <row r="1776" spans="1:26" x14ac:dyDescent="0.25">
      <c r="A1776" s="221" t="s">
        <v>1605</v>
      </c>
      <c r="B1776" s="221" t="s">
        <v>954</v>
      </c>
      <c r="C1776" s="221">
        <v>1015.7</v>
      </c>
      <c r="D1776" s="221">
        <v>0</v>
      </c>
      <c r="E1776" s="221" t="s">
        <v>620</v>
      </c>
      <c r="F1776" s="221">
        <v>0.91</v>
      </c>
      <c r="G1776" s="221">
        <v>0</v>
      </c>
      <c r="H1776" s="221">
        <v>0</v>
      </c>
      <c r="I1776" s="221">
        <v>0</v>
      </c>
      <c r="J1776" s="221">
        <v>10.92</v>
      </c>
      <c r="K1776" s="290">
        <v>158000000000</v>
      </c>
      <c r="L1776" s="221" t="s">
        <v>621</v>
      </c>
      <c r="M1776" s="221">
        <v>0</v>
      </c>
      <c r="N1776" s="221">
        <v>0</v>
      </c>
      <c r="O1776" s="221" t="s">
        <v>624</v>
      </c>
      <c r="P1776" s="221" t="s">
        <v>626</v>
      </c>
      <c r="Q1776" s="221" t="s">
        <v>626</v>
      </c>
      <c r="R1776" s="221" t="s">
        <v>1669</v>
      </c>
      <c r="S1776" s="221" t="s">
        <v>1663</v>
      </c>
      <c r="T1776" s="221">
        <v>0</v>
      </c>
      <c r="U1776" s="290">
        <v>157000000</v>
      </c>
      <c r="V1776" s="290">
        <v>16500000000000</v>
      </c>
      <c r="W1776" s="221">
        <v>1170494</v>
      </c>
      <c r="X1776" s="221">
        <v>0</v>
      </c>
      <c r="Y1776" s="221" t="s">
        <v>626</v>
      </c>
      <c r="Z1776" s="221" t="s">
        <v>626</v>
      </c>
    </row>
    <row r="1777" spans="1:26" x14ac:dyDescent="0.25">
      <c r="A1777" s="221" t="s">
        <v>1743</v>
      </c>
      <c r="B1777" s="221" t="s">
        <v>954</v>
      </c>
      <c r="C1777" s="221">
        <v>1030.723</v>
      </c>
      <c r="D1777" s="221">
        <v>0</v>
      </c>
      <c r="E1777" s="221" t="s">
        <v>620</v>
      </c>
      <c r="F1777" s="221">
        <v>0.8</v>
      </c>
      <c r="G1777" s="221">
        <v>0</v>
      </c>
      <c r="H1777" s="221">
        <v>0</v>
      </c>
      <c r="I1777" s="221">
        <v>0</v>
      </c>
      <c r="J1777" s="221">
        <v>9.7100000000000009</v>
      </c>
      <c r="K1777" s="290">
        <v>98900000000</v>
      </c>
      <c r="L1777" s="221" t="s">
        <v>621</v>
      </c>
      <c r="M1777" s="221">
        <v>0</v>
      </c>
      <c r="N1777" s="221">
        <v>0</v>
      </c>
      <c r="O1777" s="221" t="s">
        <v>624</v>
      </c>
      <c r="P1777" s="221" t="s">
        <v>626</v>
      </c>
      <c r="Q1777" s="221" t="s">
        <v>626</v>
      </c>
      <c r="R1777" s="221" t="s">
        <v>1669</v>
      </c>
      <c r="S1777" s="221" t="s">
        <v>1672</v>
      </c>
      <c r="T1777" s="221">
        <v>0</v>
      </c>
      <c r="U1777" s="221">
        <v>95028000</v>
      </c>
      <c r="V1777" s="290">
        <v>16500000000000</v>
      </c>
      <c r="W1777" s="221">
        <v>1170494</v>
      </c>
      <c r="X1777" s="221">
        <v>0</v>
      </c>
      <c r="Y1777" s="221" t="s">
        <v>626</v>
      </c>
      <c r="Z1777" s="221" t="s">
        <v>626</v>
      </c>
    </row>
    <row r="1778" spans="1:26" x14ac:dyDescent="0.25">
      <c r="A1778" s="221" t="s">
        <v>2010</v>
      </c>
      <c r="B1778" s="221" t="s">
        <v>954</v>
      </c>
      <c r="C1778" s="221">
        <v>1050.1300000000001</v>
      </c>
      <c r="D1778" s="221">
        <v>0</v>
      </c>
      <c r="E1778" s="221" t="s">
        <v>620</v>
      </c>
      <c r="F1778" s="221">
        <v>0.2</v>
      </c>
      <c r="G1778" s="221">
        <v>0</v>
      </c>
      <c r="H1778" s="221">
        <v>0</v>
      </c>
      <c r="I1778" s="221">
        <v>0</v>
      </c>
      <c r="J1778" s="221">
        <v>9.19</v>
      </c>
      <c r="K1778" s="290">
        <v>59100000000</v>
      </c>
      <c r="L1778" s="221" t="s">
        <v>621</v>
      </c>
      <c r="M1778" s="221">
        <v>0</v>
      </c>
      <c r="N1778" s="221">
        <v>0</v>
      </c>
      <c r="O1778" s="221" t="s">
        <v>624</v>
      </c>
      <c r="P1778" s="221" t="s">
        <v>626</v>
      </c>
      <c r="Q1778" s="221" t="s">
        <v>626</v>
      </c>
      <c r="R1778" s="221" t="s">
        <v>1669</v>
      </c>
      <c r="S1778" s="221" t="s">
        <v>1663</v>
      </c>
      <c r="T1778" s="221">
        <v>0</v>
      </c>
      <c r="U1778" s="221">
        <v>55266000</v>
      </c>
      <c r="V1778" s="290">
        <v>16500000000000</v>
      </c>
      <c r="W1778" s="221">
        <v>1170494</v>
      </c>
      <c r="X1778" s="221">
        <v>0</v>
      </c>
      <c r="Y1778" s="221" t="s">
        <v>626</v>
      </c>
      <c r="Z1778" s="221" t="s">
        <v>626</v>
      </c>
    </row>
    <row r="1779" spans="1:26" x14ac:dyDescent="0.25">
      <c r="A1779" s="221" t="s">
        <v>2384</v>
      </c>
      <c r="B1779" s="221" t="s">
        <v>954</v>
      </c>
      <c r="C1779" s="221">
        <v>968.26</v>
      </c>
      <c r="D1779" s="221">
        <v>0</v>
      </c>
      <c r="E1779" s="221" t="s">
        <v>620</v>
      </c>
      <c r="F1779" s="221">
        <v>0.71</v>
      </c>
      <c r="G1779" s="221">
        <v>0</v>
      </c>
      <c r="H1779" s="221">
        <v>0</v>
      </c>
      <c r="I1779" s="221">
        <v>0</v>
      </c>
      <c r="J1779" s="221">
        <v>0</v>
      </c>
      <c r="K1779" s="290">
        <v>69200000000</v>
      </c>
      <c r="L1779" s="221" t="s">
        <v>621</v>
      </c>
      <c r="M1779" s="221">
        <v>0</v>
      </c>
      <c r="N1779" s="221">
        <v>0</v>
      </c>
      <c r="O1779" s="221" t="s">
        <v>624</v>
      </c>
      <c r="P1779" s="221" t="s">
        <v>626</v>
      </c>
      <c r="Q1779" s="221" t="s">
        <v>626</v>
      </c>
      <c r="R1779" s="221" t="s">
        <v>1669</v>
      </c>
      <c r="S1779" s="221" t="s">
        <v>1663</v>
      </c>
      <c r="T1779" s="221">
        <v>0</v>
      </c>
      <c r="U1779" s="221">
        <v>71991000</v>
      </c>
      <c r="V1779" s="290">
        <v>16500000000000</v>
      </c>
      <c r="W1779" s="221">
        <v>1170494</v>
      </c>
      <c r="X1779" s="221">
        <v>0</v>
      </c>
      <c r="Y1779" s="221" t="s">
        <v>626</v>
      </c>
      <c r="Z1779" s="221" t="s">
        <v>626</v>
      </c>
    </row>
    <row r="1780" spans="1:26" x14ac:dyDescent="0.25">
      <c r="A1780" s="221" t="s">
        <v>1953</v>
      </c>
      <c r="B1780" s="221" t="s">
        <v>1430</v>
      </c>
      <c r="C1780" s="221">
        <v>1015.67</v>
      </c>
      <c r="D1780" s="221">
        <v>-0.37319999999999998</v>
      </c>
      <c r="E1780" s="221" t="s">
        <v>620</v>
      </c>
      <c r="F1780" s="221">
        <v>5.2813999999999997</v>
      </c>
      <c r="G1780" s="221">
        <v>3.1107999999999998</v>
      </c>
      <c r="H1780" s="221">
        <v>0.55049999999999999</v>
      </c>
      <c r="I1780" s="221">
        <v>-4.9432</v>
      </c>
      <c r="J1780" s="221">
        <v>-8.8127999999999993</v>
      </c>
      <c r="K1780" s="290">
        <v>8800000000</v>
      </c>
      <c r="L1780" s="221" t="s">
        <v>621</v>
      </c>
      <c r="M1780" s="221">
        <v>0</v>
      </c>
      <c r="N1780" s="221">
        <v>0</v>
      </c>
      <c r="O1780" s="221" t="s">
        <v>624</v>
      </c>
      <c r="P1780" s="221" t="s">
        <v>2012</v>
      </c>
      <c r="Q1780" s="221" t="s">
        <v>2012</v>
      </c>
      <c r="R1780" s="221" t="s">
        <v>1665</v>
      </c>
      <c r="S1780" s="221" t="s">
        <v>1671</v>
      </c>
      <c r="T1780" s="221">
        <v>5.2813999999999997</v>
      </c>
      <c r="U1780" s="221">
        <v>9120936</v>
      </c>
      <c r="V1780" s="290">
        <v>1790000000000</v>
      </c>
      <c r="W1780" s="221">
        <v>0</v>
      </c>
      <c r="X1780" s="221">
        <v>3.3136999999999999</v>
      </c>
      <c r="Y1780" s="221" t="s">
        <v>626</v>
      </c>
      <c r="Z1780" s="221" t="s">
        <v>626</v>
      </c>
    </row>
    <row r="1781" spans="1:26" x14ac:dyDescent="0.25">
      <c r="A1781" s="221" t="s">
        <v>2553</v>
      </c>
      <c r="B1781" s="221" t="s">
        <v>2352</v>
      </c>
      <c r="C1781" s="221">
        <v>1104.922</v>
      </c>
      <c r="D1781" s="221">
        <v>-2.8582999999999998</v>
      </c>
      <c r="E1781" s="221" t="s">
        <v>620</v>
      </c>
      <c r="F1781" s="221">
        <v>0.38740000000000002</v>
      </c>
      <c r="G1781" s="221">
        <v>11.680199999999999</v>
      </c>
      <c r="H1781" s="221">
        <v>-4.8826999999999998</v>
      </c>
      <c r="I1781" s="221">
        <v>-17.2638</v>
      </c>
      <c r="J1781" s="221">
        <v>-18.6632</v>
      </c>
      <c r="K1781" s="290">
        <v>2280000000</v>
      </c>
      <c r="L1781" s="221" t="s">
        <v>621</v>
      </c>
      <c r="M1781" s="221">
        <v>-18.505800000000001</v>
      </c>
      <c r="N1781" s="221">
        <v>8.4671000000000003</v>
      </c>
      <c r="O1781" s="221" t="s">
        <v>624</v>
      </c>
      <c r="P1781" s="221" t="s">
        <v>626</v>
      </c>
      <c r="Q1781" s="221" t="s">
        <v>626</v>
      </c>
      <c r="R1781" s="221" t="s">
        <v>1679</v>
      </c>
      <c r="S1781" s="221" t="s">
        <v>1672</v>
      </c>
      <c r="T1781" s="221">
        <v>0.38740000000000002</v>
      </c>
      <c r="U1781" s="221">
        <v>2074160</v>
      </c>
      <c r="V1781" s="290">
        <v>2280000000</v>
      </c>
      <c r="W1781" s="221">
        <v>0</v>
      </c>
      <c r="X1781" s="221">
        <v>-2.6619000000000002</v>
      </c>
      <c r="Y1781" s="221" t="s">
        <v>626</v>
      </c>
      <c r="Z1781" s="221" t="s">
        <v>626</v>
      </c>
    </row>
    <row r="1782" spans="1:26" x14ac:dyDescent="0.25">
      <c r="A1782" s="221" t="s">
        <v>1495</v>
      </c>
      <c r="B1782" s="221" t="s">
        <v>1035</v>
      </c>
      <c r="C1782" s="221">
        <v>986.84720000000004</v>
      </c>
      <c r="D1782" s="221">
        <v>0</v>
      </c>
      <c r="E1782" s="221" t="s">
        <v>620</v>
      </c>
      <c r="F1782" s="221">
        <v>0.66</v>
      </c>
      <c r="G1782" s="221">
        <v>0</v>
      </c>
      <c r="H1782" s="221">
        <v>0</v>
      </c>
      <c r="I1782" s="221">
        <v>0</v>
      </c>
      <c r="J1782" s="221">
        <v>9.3000000000000007</v>
      </c>
      <c r="K1782" s="290">
        <v>26200000000</v>
      </c>
      <c r="L1782" s="221" t="s">
        <v>621</v>
      </c>
      <c r="M1782" s="221">
        <v>0</v>
      </c>
      <c r="N1782" s="221">
        <v>0</v>
      </c>
      <c r="O1782" s="221" t="s">
        <v>624</v>
      </c>
      <c r="P1782" s="221" t="s">
        <v>626</v>
      </c>
      <c r="Q1782" s="221" t="s">
        <v>626</v>
      </c>
      <c r="R1782" s="221" t="s">
        <v>1669</v>
      </c>
      <c r="S1782" s="221" t="s">
        <v>1672</v>
      </c>
      <c r="T1782" s="221">
        <v>0</v>
      </c>
      <c r="U1782" s="221">
        <v>26707221</v>
      </c>
      <c r="V1782" s="290">
        <v>309000000000</v>
      </c>
      <c r="W1782" s="221">
        <v>0</v>
      </c>
      <c r="X1782" s="221">
        <v>0</v>
      </c>
      <c r="Y1782" s="221" t="s">
        <v>626</v>
      </c>
      <c r="Z1782" s="221" t="s">
        <v>626</v>
      </c>
    </row>
    <row r="1783" spans="1:26" x14ac:dyDescent="0.25">
      <c r="A1783" s="221" t="s">
        <v>1036</v>
      </c>
      <c r="B1783" s="221" t="s">
        <v>1035</v>
      </c>
      <c r="C1783" s="221">
        <v>687.98500000000001</v>
      </c>
      <c r="D1783" s="221">
        <v>-0.56940000000000002</v>
      </c>
      <c r="E1783" s="221" t="s">
        <v>620</v>
      </c>
      <c r="F1783" s="221">
        <v>10.890700000000001</v>
      </c>
      <c r="G1783" s="221">
        <v>30.3933</v>
      </c>
      <c r="H1783" s="221">
        <v>28.6526</v>
      </c>
      <c r="I1783" s="221">
        <v>7.0289000000000001</v>
      </c>
      <c r="J1783" s="221">
        <v>-4.8897000000000004</v>
      </c>
      <c r="K1783" s="290">
        <v>170000000000</v>
      </c>
      <c r="L1783" s="221" t="s">
        <v>621</v>
      </c>
      <c r="M1783" s="221">
        <v>-25.0932</v>
      </c>
      <c r="N1783" s="221">
        <v>-31.1372</v>
      </c>
      <c r="O1783" s="221" t="s">
        <v>624</v>
      </c>
      <c r="P1783" s="221" t="s">
        <v>637</v>
      </c>
      <c r="Q1783" s="221" t="s">
        <v>627</v>
      </c>
      <c r="R1783" s="221" t="s">
        <v>1667</v>
      </c>
      <c r="S1783" s="221" t="s">
        <v>2094</v>
      </c>
      <c r="T1783" s="221">
        <v>10.890700000000001</v>
      </c>
      <c r="U1783" s="290">
        <v>274000000</v>
      </c>
      <c r="V1783" s="290">
        <v>309000000000</v>
      </c>
      <c r="W1783" s="221">
        <v>0</v>
      </c>
      <c r="X1783" s="221">
        <v>3.2456999999999998</v>
      </c>
      <c r="Y1783" s="221" t="s">
        <v>635</v>
      </c>
      <c r="Z1783" s="221" t="s">
        <v>625</v>
      </c>
    </row>
    <row r="1784" spans="1:26" x14ac:dyDescent="0.25">
      <c r="A1784" s="221" t="s">
        <v>1496</v>
      </c>
      <c r="B1784" s="221" t="s">
        <v>1035</v>
      </c>
      <c r="C1784" s="221">
        <v>1007.039</v>
      </c>
      <c r="D1784" s="221">
        <v>4.53E-2</v>
      </c>
      <c r="E1784" s="221" t="s">
        <v>620</v>
      </c>
      <c r="F1784" s="221">
        <v>-3.73E-2</v>
      </c>
      <c r="G1784" s="221">
        <v>0.28470000000000001</v>
      </c>
      <c r="H1784" s="221">
        <v>0.44479999999999997</v>
      </c>
      <c r="I1784" s="221">
        <v>-0.8972</v>
      </c>
      <c r="J1784" s="221">
        <v>-1.1278999999999999</v>
      </c>
      <c r="K1784" s="290">
        <v>90800000000</v>
      </c>
      <c r="L1784" s="221" t="s">
        <v>621</v>
      </c>
      <c r="M1784" s="221">
        <v>0</v>
      </c>
      <c r="N1784" s="221">
        <v>0</v>
      </c>
      <c r="O1784" s="221" t="s">
        <v>624</v>
      </c>
      <c r="P1784" s="221" t="s">
        <v>635</v>
      </c>
      <c r="Q1784" s="221" t="s">
        <v>664</v>
      </c>
      <c r="R1784" s="221" t="s">
        <v>1662</v>
      </c>
      <c r="S1784" s="221" t="s">
        <v>2094</v>
      </c>
      <c r="T1784" s="221">
        <v>-3.73E-2</v>
      </c>
      <c r="U1784" s="221">
        <v>90173487</v>
      </c>
      <c r="V1784" s="290">
        <v>309000000000</v>
      </c>
      <c r="W1784" s="221">
        <v>0</v>
      </c>
      <c r="X1784" s="221">
        <v>-1.14E-2</v>
      </c>
      <c r="Y1784" s="221" t="s">
        <v>626</v>
      </c>
      <c r="Z1784" s="221" t="s">
        <v>626</v>
      </c>
    </row>
    <row r="1785" spans="1:26" x14ac:dyDescent="0.25">
      <c r="A1785" s="221" t="s">
        <v>1878</v>
      </c>
      <c r="B1785" s="221" t="s">
        <v>1035</v>
      </c>
      <c r="C1785" s="221">
        <v>946.96839999999997</v>
      </c>
      <c r="D1785" s="221">
        <v>-1.1194</v>
      </c>
      <c r="E1785" s="221" t="s">
        <v>620</v>
      </c>
      <c r="F1785" s="221">
        <v>-0.2445</v>
      </c>
      <c r="G1785" s="221">
        <v>6.3571</v>
      </c>
      <c r="H1785" s="221">
        <v>-6.3597000000000001</v>
      </c>
      <c r="I1785" s="221">
        <v>-15.932700000000001</v>
      </c>
      <c r="J1785" s="221">
        <v>-13.2254</v>
      </c>
      <c r="K1785" s="290">
        <v>10100000000</v>
      </c>
      <c r="L1785" s="221" t="s">
        <v>621</v>
      </c>
      <c r="M1785" s="221">
        <v>0</v>
      </c>
      <c r="N1785" s="221">
        <v>0</v>
      </c>
      <c r="O1785" s="221" t="s">
        <v>624</v>
      </c>
      <c r="P1785" s="221" t="s">
        <v>664</v>
      </c>
      <c r="Q1785" s="221" t="s">
        <v>625</v>
      </c>
      <c r="R1785" s="221" t="s">
        <v>1665</v>
      </c>
      <c r="S1785" s="221" t="s">
        <v>1672</v>
      </c>
      <c r="T1785" s="221">
        <v>-0.2445</v>
      </c>
      <c r="U1785" s="221">
        <v>10671861</v>
      </c>
      <c r="V1785" s="290">
        <v>309000000000</v>
      </c>
      <c r="W1785" s="221">
        <v>0</v>
      </c>
      <c r="X1785" s="221">
        <v>-1.1164000000000001</v>
      </c>
      <c r="Y1785" s="221" t="s">
        <v>626</v>
      </c>
      <c r="Z1785" s="221" t="s">
        <v>626</v>
      </c>
    </row>
    <row r="1786" spans="1:26" x14ac:dyDescent="0.25">
      <c r="A1786" s="221" t="s">
        <v>1420</v>
      </c>
      <c r="B1786" s="221" t="s">
        <v>1035</v>
      </c>
      <c r="C1786" s="221">
        <v>1186.7919999999999</v>
      </c>
      <c r="D1786" s="221">
        <v>3.85E-2</v>
      </c>
      <c r="E1786" s="221" t="s">
        <v>620</v>
      </c>
      <c r="F1786" s="221">
        <v>0.38919999999999999</v>
      </c>
      <c r="G1786" s="221">
        <v>1.1537999999999999</v>
      </c>
      <c r="H1786" s="221">
        <v>2.5514999999999999</v>
      </c>
      <c r="I1786" s="221">
        <v>3.4691999999999998</v>
      </c>
      <c r="J1786" s="221">
        <v>5.6257000000000001</v>
      </c>
      <c r="K1786" s="290">
        <v>11700000000</v>
      </c>
      <c r="L1786" s="221" t="s">
        <v>621</v>
      </c>
      <c r="M1786" s="221">
        <v>18.673100000000002</v>
      </c>
      <c r="N1786" s="221">
        <v>0</v>
      </c>
      <c r="O1786" s="221" t="s">
        <v>624</v>
      </c>
      <c r="P1786" s="221" t="s">
        <v>627</v>
      </c>
      <c r="Q1786" s="221" t="s">
        <v>630</v>
      </c>
      <c r="R1786" s="221" t="s">
        <v>1668</v>
      </c>
      <c r="S1786" s="221" t="s">
        <v>1672</v>
      </c>
      <c r="T1786" s="221">
        <v>0.38919999999999999</v>
      </c>
      <c r="U1786" s="221">
        <v>9929713</v>
      </c>
      <c r="V1786" s="290">
        <v>309000000000</v>
      </c>
      <c r="W1786" s="221">
        <v>0</v>
      </c>
      <c r="X1786" s="221">
        <v>8.6699999999999999E-2</v>
      </c>
      <c r="Y1786" s="221" t="s">
        <v>632</v>
      </c>
      <c r="Z1786" s="221" t="s">
        <v>626</v>
      </c>
    </row>
    <row r="1787" spans="1:26" x14ac:dyDescent="0.25">
      <c r="A1787" s="221" t="s">
        <v>2033</v>
      </c>
      <c r="B1787" s="221" t="s">
        <v>705</v>
      </c>
      <c r="C1787" s="221">
        <v>740.44259999999997</v>
      </c>
      <c r="D1787" s="221">
        <v>0</v>
      </c>
      <c r="E1787" s="221" t="s">
        <v>620</v>
      </c>
      <c r="F1787" s="221">
        <v>-11.23</v>
      </c>
      <c r="G1787" s="221">
        <v>0</v>
      </c>
      <c r="H1787" s="221">
        <v>0</v>
      </c>
      <c r="I1787" s="221">
        <v>0</v>
      </c>
      <c r="J1787" s="221">
        <v>-27.95</v>
      </c>
      <c r="K1787" s="290">
        <v>115000000000</v>
      </c>
      <c r="L1787" s="221" t="s">
        <v>621</v>
      </c>
      <c r="M1787" s="221">
        <v>0</v>
      </c>
      <c r="N1787" s="221">
        <v>0</v>
      </c>
      <c r="O1787" s="221" t="s">
        <v>624</v>
      </c>
      <c r="P1787" s="221" t="s">
        <v>626</v>
      </c>
      <c r="Q1787" s="221" t="s">
        <v>626</v>
      </c>
      <c r="R1787" s="221" t="s">
        <v>1669</v>
      </c>
      <c r="S1787" s="221" t="s">
        <v>1675</v>
      </c>
      <c r="T1787" s="221">
        <v>0</v>
      </c>
      <c r="U1787" s="290">
        <v>138000000</v>
      </c>
      <c r="V1787" s="290">
        <v>1930000000000</v>
      </c>
      <c r="W1787" s="221">
        <v>0</v>
      </c>
      <c r="X1787" s="221">
        <v>0</v>
      </c>
      <c r="Y1787" s="221" t="s">
        <v>626</v>
      </c>
      <c r="Z1787" s="221" t="s">
        <v>626</v>
      </c>
    </row>
    <row r="1788" spans="1:26" x14ac:dyDescent="0.25">
      <c r="A1788" s="221" t="s">
        <v>1786</v>
      </c>
      <c r="B1788" s="221" t="s">
        <v>705</v>
      </c>
      <c r="C1788" s="221">
        <v>1065.4659999999999</v>
      </c>
      <c r="D1788" s="221">
        <v>0</v>
      </c>
      <c r="E1788" s="221" t="s">
        <v>620</v>
      </c>
      <c r="F1788" s="221">
        <v>1.47</v>
      </c>
      <c r="G1788" s="221">
        <v>0</v>
      </c>
      <c r="H1788" s="221">
        <v>0</v>
      </c>
      <c r="I1788" s="221">
        <v>0</v>
      </c>
      <c r="J1788" s="221">
        <v>3.88</v>
      </c>
      <c r="K1788" s="290">
        <v>47300000000</v>
      </c>
      <c r="L1788" s="221" t="s">
        <v>621</v>
      </c>
      <c r="M1788" s="221">
        <v>0</v>
      </c>
      <c r="N1788" s="221">
        <v>0</v>
      </c>
      <c r="O1788" s="221" t="s">
        <v>624</v>
      </c>
      <c r="P1788" s="221" t="s">
        <v>626</v>
      </c>
      <c r="Q1788" s="221" t="s">
        <v>626</v>
      </c>
      <c r="R1788" s="221" t="s">
        <v>1669</v>
      </c>
      <c r="S1788" s="221" t="s">
        <v>1675</v>
      </c>
      <c r="T1788" s="221">
        <v>0</v>
      </c>
      <c r="U1788" s="221">
        <v>45090000</v>
      </c>
      <c r="V1788" s="290">
        <v>1930000000000</v>
      </c>
      <c r="W1788" s="221">
        <v>0</v>
      </c>
      <c r="X1788" s="221">
        <v>0</v>
      </c>
      <c r="Y1788" s="221" t="s">
        <v>626</v>
      </c>
      <c r="Z1788" s="221" t="s">
        <v>626</v>
      </c>
    </row>
    <row r="1789" spans="1:26" x14ac:dyDescent="0.25">
      <c r="A1789" s="221" t="s">
        <v>1219</v>
      </c>
      <c r="B1789" s="221" t="s">
        <v>705</v>
      </c>
      <c r="C1789" s="221">
        <v>561.50070000000005</v>
      </c>
      <c r="D1789" s="221">
        <v>-1.4883</v>
      </c>
      <c r="E1789" s="221" t="s">
        <v>620</v>
      </c>
      <c r="F1789" s="221">
        <v>-1.3862000000000001</v>
      </c>
      <c r="G1789" s="221">
        <v>7.9985999999999997</v>
      </c>
      <c r="H1789" s="221">
        <v>-10.4117</v>
      </c>
      <c r="I1789" s="221">
        <v>-22.1584</v>
      </c>
      <c r="J1789" s="221">
        <v>-22.285299999999999</v>
      </c>
      <c r="K1789" s="290">
        <v>57200000000</v>
      </c>
      <c r="L1789" s="221" t="s">
        <v>621</v>
      </c>
      <c r="M1789" s="221">
        <v>-35.218499999999999</v>
      </c>
      <c r="N1789" s="221">
        <v>0</v>
      </c>
      <c r="O1789" s="221" t="s">
        <v>624</v>
      </c>
      <c r="P1789" s="221" t="s">
        <v>634</v>
      </c>
      <c r="Q1789" s="221" t="s">
        <v>634</v>
      </c>
      <c r="R1789" s="221" t="s">
        <v>1665</v>
      </c>
      <c r="S1789" s="221" t="s">
        <v>1692</v>
      </c>
      <c r="T1789" s="221">
        <v>-1.3862000000000001</v>
      </c>
      <c r="U1789" s="290">
        <v>101000000</v>
      </c>
      <c r="V1789" s="290">
        <v>1930000000000</v>
      </c>
      <c r="W1789" s="221">
        <v>0</v>
      </c>
      <c r="X1789" s="221">
        <v>-1.5888</v>
      </c>
      <c r="Y1789" s="221" t="s">
        <v>634</v>
      </c>
      <c r="Z1789" s="221" t="s">
        <v>626</v>
      </c>
    </row>
    <row r="1790" spans="1:26" x14ac:dyDescent="0.25">
      <c r="A1790" s="221" t="s">
        <v>2385</v>
      </c>
      <c r="B1790" s="221" t="s">
        <v>705</v>
      </c>
      <c r="C1790" s="221">
        <v>1051.867</v>
      </c>
      <c r="D1790" s="221">
        <v>4.1799999999999997E-2</v>
      </c>
      <c r="E1790" s="221" t="s">
        <v>620</v>
      </c>
      <c r="F1790" s="221">
        <v>0.46650000000000003</v>
      </c>
      <c r="G1790" s="221">
        <v>1.3394999999999999</v>
      </c>
      <c r="H1790" s="221">
        <v>2.5565000000000002</v>
      </c>
      <c r="I1790" s="221">
        <v>3.5367999999999999</v>
      </c>
      <c r="J1790" s="221">
        <v>0</v>
      </c>
      <c r="K1790" s="290">
        <v>401000000000</v>
      </c>
      <c r="L1790" s="221" t="s">
        <v>621</v>
      </c>
      <c r="M1790" s="221">
        <v>0</v>
      </c>
      <c r="N1790" s="221">
        <v>0</v>
      </c>
      <c r="O1790" s="221" t="s">
        <v>624</v>
      </c>
      <c r="P1790" s="221" t="s">
        <v>626</v>
      </c>
      <c r="Q1790" s="221" t="s">
        <v>626</v>
      </c>
      <c r="R1790" s="221" t="s">
        <v>1668</v>
      </c>
      <c r="S1790" s="221" t="s">
        <v>2113</v>
      </c>
      <c r="T1790" s="221">
        <v>0.46650000000000003</v>
      </c>
      <c r="U1790" s="290">
        <v>383000000</v>
      </c>
      <c r="V1790" s="290">
        <v>1930000000000</v>
      </c>
      <c r="W1790" s="221">
        <v>0</v>
      </c>
      <c r="X1790" s="221">
        <v>0.10630000000000001</v>
      </c>
      <c r="Y1790" s="221" t="s">
        <v>626</v>
      </c>
      <c r="Z1790" s="221" t="s">
        <v>626</v>
      </c>
    </row>
    <row r="1791" spans="1:26" x14ac:dyDescent="0.25">
      <c r="A1791" s="221" t="s">
        <v>2386</v>
      </c>
      <c r="B1791" s="221" t="s">
        <v>705</v>
      </c>
      <c r="C1791" s="221">
        <v>1041.6780000000001</v>
      </c>
      <c r="D1791" s="221">
        <v>3.9E-2</v>
      </c>
      <c r="E1791" s="221" t="s">
        <v>620</v>
      </c>
      <c r="F1791" s="221">
        <v>0.4546</v>
      </c>
      <c r="G1791" s="221">
        <v>1.3617999999999999</v>
      </c>
      <c r="H1791" s="221">
        <v>2.6652</v>
      </c>
      <c r="I1791" s="221">
        <v>3.6379999999999999</v>
      </c>
      <c r="J1791" s="221">
        <v>0</v>
      </c>
      <c r="K1791" s="290">
        <v>104000000000</v>
      </c>
      <c r="L1791" s="221" t="s">
        <v>621</v>
      </c>
      <c r="M1791" s="221">
        <v>0</v>
      </c>
      <c r="N1791" s="221">
        <v>0</v>
      </c>
      <c r="O1791" s="221" t="s">
        <v>624</v>
      </c>
      <c r="P1791" s="221" t="s">
        <v>627</v>
      </c>
      <c r="Q1791" s="221" t="s">
        <v>626</v>
      </c>
      <c r="R1791" s="221" t="s">
        <v>1668</v>
      </c>
      <c r="S1791" s="221" t="s">
        <v>1673</v>
      </c>
      <c r="T1791" s="221">
        <v>0.4546</v>
      </c>
      <c r="U1791" s="290">
        <v>100000000</v>
      </c>
      <c r="V1791" s="290">
        <v>1930000000000</v>
      </c>
      <c r="W1791" s="221">
        <v>0</v>
      </c>
      <c r="X1791" s="221">
        <v>9.64E-2</v>
      </c>
      <c r="Y1791" s="221" t="s">
        <v>626</v>
      </c>
      <c r="Z1791" s="221" t="s">
        <v>626</v>
      </c>
    </row>
    <row r="1792" spans="1:26" x14ac:dyDescent="0.25">
      <c r="A1792" s="221" t="s">
        <v>1437</v>
      </c>
      <c r="B1792" s="221" t="s">
        <v>705</v>
      </c>
      <c r="C1792" s="221">
        <v>913.11</v>
      </c>
      <c r="D1792" s="221">
        <v>1.9199999999999998E-2</v>
      </c>
      <c r="E1792" s="221" t="s">
        <v>620</v>
      </c>
      <c r="F1792" s="221">
        <v>-5.6710000000000003</v>
      </c>
      <c r="G1792" s="221">
        <v>-13.244</v>
      </c>
      <c r="H1792" s="221">
        <v>-18.3232</v>
      </c>
      <c r="I1792" s="221">
        <v>-12.4489</v>
      </c>
      <c r="J1792" s="221">
        <v>-16.633700000000001</v>
      </c>
      <c r="K1792" s="290">
        <v>14700000000</v>
      </c>
      <c r="L1792" s="221" t="s">
        <v>621</v>
      </c>
      <c r="M1792" s="221">
        <v>-14.966900000000001</v>
      </c>
      <c r="N1792" s="221">
        <v>0</v>
      </c>
      <c r="O1792" s="221" t="s">
        <v>624</v>
      </c>
      <c r="P1792" s="221" t="s">
        <v>627</v>
      </c>
      <c r="Q1792" s="221" t="s">
        <v>653</v>
      </c>
      <c r="R1792" s="221" t="s">
        <v>1667</v>
      </c>
      <c r="S1792" s="221" t="s">
        <v>1692</v>
      </c>
      <c r="T1792" s="221">
        <v>-5.6710000000000003</v>
      </c>
      <c r="U1792" s="221">
        <v>15208636</v>
      </c>
      <c r="V1792" s="290">
        <v>1930000000000</v>
      </c>
      <c r="W1792" s="221">
        <v>0</v>
      </c>
      <c r="X1792" s="221">
        <v>-5.0299999999999997E-2</v>
      </c>
      <c r="Y1792" s="221" t="s">
        <v>626</v>
      </c>
      <c r="Z1792" s="221" t="s">
        <v>626</v>
      </c>
    </row>
    <row r="1793" spans="1:26" x14ac:dyDescent="0.25">
      <c r="A1793" s="221" t="s">
        <v>1133</v>
      </c>
      <c r="B1793" s="221" t="s">
        <v>705</v>
      </c>
      <c r="C1793" s="221">
        <v>1383.347</v>
      </c>
      <c r="D1793" s="221">
        <v>0.38669999999999999</v>
      </c>
      <c r="E1793" s="221" t="s">
        <v>620</v>
      </c>
      <c r="F1793" s="221">
        <v>1.5843</v>
      </c>
      <c r="G1793" s="221">
        <v>5.6509999999999998</v>
      </c>
      <c r="H1793" s="221">
        <v>4.9172000000000002</v>
      </c>
      <c r="I1793" s="221">
        <v>6.8087</v>
      </c>
      <c r="J1793" s="221">
        <v>9.6678999999999995</v>
      </c>
      <c r="K1793" s="290">
        <v>3010000000</v>
      </c>
      <c r="L1793" s="221" t="s">
        <v>621</v>
      </c>
      <c r="M1793" s="221">
        <v>21.553100000000001</v>
      </c>
      <c r="N1793" s="221">
        <v>0</v>
      </c>
      <c r="O1793" s="221" t="s">
        <v>624</v>
      </c>
      <c r="P1793" s="221" t="s">
        <v>2012</v>
      </c>
      <c r="Q1793" s="221" t="s">
        <v>2012</v>
      </c>
      <c r="R1793" s="221" t="s">
        <v>1662</v>
      </c>
      <c r="S1793" s="221" t="s">
        <v>1675</v>
      </c>
      <c r="T1793" s="221">
        <v>1.5843</v>
      </c>
      <c r="U1793" s="221">
        <v>2211132</v>
      </c>
      <c r="V1793" s="290">
        <v>1930000000000</v>
      </c>
      <c r="W1793" s="221">
        <v>0</v>
      </c>
      <c r="X1793" s="221">
        <v>7.6E-3</v>
      </c>
      <c r="Y1793" s="221" t="s">
        <v>2012</v>
      </c>
      <c r="Z1793" s="221" t="s">
        <v>626</v>
      </c>
    </row>
    <row r="1794" spans="1:26" x14ac:dyDescent="0.25">
      <c r="A1794" s="221" t="s">
        <v>1583</v>
      </c>
      <c r="B1794" s="221" t="s">
        <v>705</v>
      </c>
      <c r="C1794" s="221">
        <v>1177.183</v>
      </c>
      <c r="D1794" s="221">
        <v>0.13159999999999999</v>
      </c>
      <c r="E1794" s="221" t="s">
        <v>620</v>
      </c>
      <c r="F1794" s="221">
        <v>1.1992</v>
      </c>
      <c r="G1794" s="221">
        <v>3.4687000000000001</v>
      </c>
      <c r="H1794" s="221">
        <v>3.7242999999999999</v>
      </c>
      <c r="I1794" s="221">
        <v>5.7693000000000003</v>
      </c>
      <c r="J1794" s="221">
        <v>8.9456000000000007</v>
      </c>
      <c r="K1794" s="290">
        <v>51900000000</v>
      </c>
      <c r="L1794" s="221" t="s">
        <v>621</v>
      </c>
      <c r="M1794" s="221">
        <v>0</v>
      </c>
      <c r="N1794" s="221">
        <v>0</v>
      </c>
      <c r="O1794" s="221" t="s">
        <v>618</v>
      </c>
      <c r="P1794" s="221" t="s">
        <v>632</v>
      </c>
      <c r="Q1794" s="221" t="s">
        <v>630</v>
      </c>
      <c r="R1794" s="221" t="s">
        <v>1662</v>
      </c>
      <c r="S1794" s="221" t="s">
        <v>1692</v>
      </c>
      <c r="T1794" s="221">
        <v>1.1992</v>
      </c>
      <c r="U1794" s="221">
        <v>44625125</v>
      </c>
      <c r="V1794" s="290">
        <v>1930000000000</v>
      </c>
      <c r="W1794" s="221">
        <v>0</v>
      </c>
      <c r="X1794" s="221">
        <v>7.2099999999999997E-2</v>
      </c>
      <c r="Y1794" s="221" t="s">
        <v>626</v>
      </c>
      <c r="Z1794" s="221" t="s">
        <v>626</v>
      </c>
    </row>
    <row r="1795" spans="1:26" x14ac:dyDescent="0.25">
      <c r="A1795" s="221" t="s">
        <v>2011</v>
      </c>
      <c r="B1795" s="221" t="s">
        <v>705</v>
      </c>
      <c r="C1795" s="221">
        <v>1185.826</v>
      </c>
      <c r="D1795" s="221">
        <v>4.4200000000000003E-2</v>
      </c>
      <c r="E1795" s="221" t="s">
        <v>620</v>
      </c>
      <c r="F1795" s="221">
        <v>0.46860000000000002</v>
      </c>
      <c r="G1795" s="221">
        <v>1.4218</v>
      </c>
      <c r="H1795" s="221">
        <v>2.8443999999999998</v>
      </c>
      <c r="I1795" s="221">
        <v>3.8163999999999998</v>
      </c>
      <c r="J1795" s="221">
        <v>6.4787999999999997</v>
      </c>
      <c r="K1795" s="290">
        <v>586000000000</v>
      </c>
      <c r="L1795" s="221" t="s">
        <v>621</v>
      </c>
      <c r="M1795" s="221">
        <v>0</v>
      </c>
      <c r="N1795" s="221">
        <v>0</v>
      </c>
      <c r="O1795" s="221" t="s">
        <v>618</v>
      </c>
      <c r="P1795" s="221" t="s">
        <v>638</v>
      </c>
      <c r="Q1795" s="221" t="s">
        <v>635</v>
      </c>
      <c r="R1795" s="221" t="s">
        <v>1668</v>
      </c>
      <c r="S1795" s="221" t="s">
        <v>1975</v>
      </c>
      <c r="T1795" s="221">
        <v>0.46860000000000002</v>
      </c>
      <c r="U1795" s="290">
        <v>497000000</v>
      </c>
      <c r="V1795" s="290">
        <v>1930000000000</v>
      </c>
      <c r="W1795" s="221">
        <v>0</v>
      </c>
      <c r="X1795" s="221">
        <v>0.1055</v>
      </c>
      <c r="Y1795" s="221" t="s">
        <v>626</v>
      </c>
      <c r="Z1795" s="221" t="s">
        <v>626</v>
      </c>
    </row>
    <row r="1796" spans="1:26" x14ac:dyDescent="0.25">
      <c r="A1796" s="221" t="s">
        <v>1301</v>
      </c>
      <c r="B1796" s="221" t="s">
        <v>705</v>
      </c>
      <c r="C1796" s="221">
        <v>1195.2929999999999</v>
      </c>
      <c r="D1796" s="221">
        <v>1.4903</v>
      </c>
      <c r="E1796" s="221" t="s">
        <v>620</v>
      </c>
      <c r="F1796" s="221">
        <v>-0.13519999999999999</v>
      </c>
      <c r="G1796" s="221">
        <v>-3.8521999999999998</v>
      </c>
      <c r="H1796" s="221">
        <v>-4.6725000000000003</v>
      </c>
      <c r="I1796" s="221">
        <v>-15.234400000000001</v>
      </c>
      <c r="J1796" s="221">
        <v>-5.3392999999999997</v>
      </c>
      <c r="K1796" s="290">
        <v>102000000000</v>
      </c>
      <c r="L1796" s="221" t="s">
        <v>621</v>
      </c>
      <c r="M1796" s="221">
        <v>-3.8632</v>
      </c>
      <c r="N1796" s="221">
        <v>0</v>
      </c>
      <c r="O1796" s="221" t="s">
        <v>624</v>
      </c>
      <c r="P1796" s="221" t="s">
        <v>638</v>
      </c>
      <c r="Q1796" s="221" t="s">
        <v>653</v>
      </c>
      <c r="R1796" s="221" t="s">
        <v>1667</v>
      </c>
      <c r="S1796" s="221" t="s">
        <v>1692</v>
      </c>
      <c r="T1796" s="221">
        <v>-0.13519999999999999</v>
      </c>
      <c r="U1796" s="221">
        <v>84808018</v>
      </c>
      <c r="V1796" s="290">
        <v>1930000000000</v>
      </c>
      <c r="W1796" s="221">
        <v>0</v>
      </c>
      <c r="X1796" s="221">
        <v>1.5789</v>
      </c>
      <c r="Y1796" s="221" t="s">
        <v>637</v>
      </c>
      <c r="Z1796" s="221" t="s">
        <v>626</v>
      </c>
    </row>
    <row r="1797" spans="1:26" x14ac:dyDescent="0.25">
      <c r="A1797" s="221" t="s">
        <v>1879</v>
      </c>
      <c r="B1797" s="221" t="s">
        <v>705</v>
      </c>
      <c r="C1797" s="221">
        <v>238.63829999999999</v>
      </c>
      <c r="D1797" s="221">
        <v>-3.8999999999999998E-3</v>
      </c>
      <c r="E1797" s="221" t="s">
        <v>620</v>
      </c>
      <c r="F1797" s="221">
        <v>1.2490000000000001</v>
      </c>
      <c r="G1797" s="221">
        <v>1.1725000000000001</v>
      </c>
      <c r="H1797" s="221">
        <v>-4.3089000000000004</v>
      </c>
      <c r="I1797" s="221">
        <v>-30.3233</v>
      </c>
      <c r="J1797" s="221">
        <v>-68.254599999999996</v>
      </c>
      <c r="K1797" s="290">
        <v>44100000000</v>
      </c>
      <c r="L1797" s="221" t="s">
        <v>621</v>
      </c>
      <c r="M1797" s="221">
        <v>0</v>
      </c>
      <c r="N1797" s="221">
        <v>0</v>
      </c>
      <c r="O1797" s="221" t="s">
        <v>624</v>
      </c>
      <c r="P1797" s="221" t="s">
        <v>630</v>
      </c>
      <c r="Q1797" s="221" t="s">
        <v>634</v>
      </c>
      <c r="R1797" s="221" t="s">
        <v>1667</v>
      </c>
      <c r="S1797" s="221" t="s">
        <v>1675</v>
      </c>
      <c r="T1797" s="221">
        <v>1.2490000000000001</v>
      </c>
      <c r="U1797" s="290">
        <v>187000000</v>
      </c>
      <c r="V1797" s="290">
        <v>1930000000000</v>
      </c>
      <c r="W1797" s="221">
        <v>0</v>
      </c>
      <c r="X1797" s="221">
        <v>-1.3299999999999999E-2</v>
      </c>
      <c r="Y1797" s="221" t="s">
        <v>626</v>
      </c>
      <c r="Z1797" s="221" t="s">
        <v>626</v>
      </c>
    </row>
    <row r="1798" spans="1:26" x14ac:dyDescent="0.25">
      <c r="A1798" s="221" t="s">
        <v>2493</v>
      </c>
      <c r="B1798" s="221" t="s">
        <v>2494</v>
      </c>
      <c r="C1798" s="221">
        <v>1084.915</v>
      </c>
      <c r="D1798" s="221">
        <v>-1.4333</v>
      </c>
      <c r="E1798" s="221" t="s">
        <v>620</v>
      </c>
      <c r="F1798" s="221">
        <v>2.2662</v>
      </c>
      <c r="G1798" s="221">
        <v>6.5548000000000002</v>
      </c>
      <c r="H1798" s="221">
        <v>0</v>
      </c>
      <c r="I1798" s="221">
        <v>0</v>
      </c>
      <c r="J1798" s="221">
        <v>0</v>
      </c>
      <c r="K1798" s="290">
        <v>3530000000</v>
      </c>
      <c r="L1798" s="221" t="s">
        <v>621</v>
      </c>
      <c r="M1798" s="221">
        <v>0</v>
      </c>
      <c r="N1798" s="221">
        <v>0</v>
      </c>
      <c r="O1798" s="221" t="s">
        <v>624</v>
      </c>
      <c r="P1798" s="221" t="s">
        <v>626</v>
      </c>
      <c r="Q1798" s="221" t="s">
        <v>626</v>
      </c>
      <c r="R1798" s="221" t="s">
        <v>1667</v>
      </c>
      <c r="S1798" s="221" t="s">
        <v>1673</v>
      </c>
      <c r="T1798" s="221">
        <v>2.2662</v>
      </c>
      <c r="U1798" s="221">
        <v>3323530</v>
      </c>
      <c r="V1798" s="290">
        <v>3530000000</v>
      </c>
      <c r="W1798" s="221">
        <v>0</v>
      </c>
      <c r="X1798" s="221">
        <v>-0.58489999999999998</v>
      </c>
      <c r="Y1798" s="221" t="s">
        <v>626</v>
      </c>
      <c r="Z1798" s="221" t="s">
        <v>626</v>
      </c>
    </row>
    <row r="1799" spans="1:26" x14ac:dyDescent="0.25">
      <c r="A1799" s="221" t="s">
        <v>1583</v>
      </c>
      <c r="B1799" s="221" t="s">
        <v>705</v>
      </c>
      <c r="C1799" s="221">
        <v>1163.2333000000001</v>
      </c>
      <c r="D1799" s="221">
        <v>6.0499999999999998E-2</v>
      </c>
      <c r="E1799" s="221" t="s">
        <v>620</v>
      </c>
      <c r="F1799" s="221">
        <v>1.1942999999999999</v>
      </c>
      <c r="G1799" s="221">
        <v>3.5190999999999999</v>
      </c>
      <c r="H1799" s="221">
        <v>3.0899000000000001</v>
      </c>
      <c r="I1799" s="221">
        <v>4.516</v>
      </c>
      <c r="J1799" s="221">
        <v>7.9513999999999996</v>
      </c>
      <c r="K1799" s="221">
        <v>50101991516.120003</v>
      </c>
      <c r="L1799" s="221" t="s">
        <v>621</v>
      </c>
      <c r="M1799" s="221">
        <v>0</v>
      </c>
      <c r="N1799" s="221">
        <v>0</v>
      </c>
      <c r="O1799" s="221" t="s">
        <v>618</v>
      </c>
      <c r="P1799" s="221" t="s">
        <v>638</v>
      </c>
      <c r="Q1799" s="221" t="s">
        <v>627</v>
      </c>
      <c r="R1799" s="221" t="s">
        <v>1662</v>
      </c>
      <c r="S1799" s="221" t="s">
        <v>1692</v>
      </c>
      <c r="T1799" s="221">
        <v>1.1942999999999999</v>
      </c>
      <c r="U1799" s="221">
        <v>43585721.579999998</v>
      </c>
      <c r="V1799" s="221">
        <v>1830797090422.5801</v>
      </c>
      <c r="W1799" s="221">
        <v>0</v>
      </c>
      <c r="X1799" s="221">
        <v>0.1118</v>
      </c>
      <c r="Y1799" s="221" t="s">
        <v>626</v>
      </c>
      <c r="Z1799" s="221" t="s">
        <v>626</v>
      </c>
    </row>
    <row r="1800" spans="1:26" x14ac:dyDescent="0.25">
      <c r="A1800" s="221" t="s">
        <v>2011</v>
      </c>
      <c r="B1800" s="221" t="s">
        <v>705</v>
      </c>
      <c r="C1800" s="221">
        <v>1180.2954</v>
      </c>
      <c r="D1800" s="221">
        <v>1.54E-2</v>
      </c>
      <c r="E1800" s="221" t="s">
        <v>620</v>
      </c>
      <c r="F1800" s="221">
        <v>0.46489999999999998</v>
      </c>
      <c r="G1800" s="221">
        <v>1.3872</v>
      </c>
      <c r="H1800" s="221">
        <v>2.7985000000000002</v>
      </c>
      <c r="I1800" s="221">
        <v>3.3321999999999998</v>
      </c>
      <c r="J1800" s="221">
        <v>6.4984999999999999</v>
      </c>
      <c r="K1800" s="221">
        <v>590667645680.04004</v>
      </c>
      <c r="L1800" s="221" t="s">
        <v>621</v>
      </c>
      <c r="M1800" s="221">
        <v>0</v>
      </c>
      <c r="N1800" s="221">
        <v>0</v>
      </c>
      <c r="O1800" s="221" t="s">
        <v>618</v>
      </c>
      <c r="P1800" s="221" t="s">
        <v>638</v>
      </c>
      <c r="Q1800" s="221" t="s">
        <v>630</v>
      </c>
      <c r="R1800" s="221" t="s">
        <v>1668</v>
      </c>
      <c r="S1800" s="221" t="s">
        <v>1975</v>
      </c>
      <c r="T1800" s="221">
        <v>0.46489999999999998</v>
      </c>
      <c r="U1800" s="221">
        <v>502766879.85000002</v>
      </c>
      <c r="V1800" s="221">
        <v>1830797090422.5801</v>
      </c>
      <c r="W1800" s="221">
        <v>0</v>
      </c>
      <c r="X1800" s="221">
        <v>0.1103</v>
      </c>
      <c r="Y1800" s="221" t="s">
        <v>626</v>
      </c>
      <c r="Z1800" s="221" t="s">
        <v>626</v>
      </c>
    </row>
    <row r="1801" spans="1:26" x14ac:dyDescent="0.25">
      <c r="A1801" s="221" t="s">
        <v>1301</v>
      </c>
      <c r="B1801" s="221" t="s">
        <v>705</v>
      </c>
      <c r="C1801" s="221">
        <v>1196.9114999999999</v>
      </c>
      <c r="D1801" s="221">
        <v>1.9858</v>
      </c>
      <c r="E1801" s="221" t="s">
        <v>620</v>
      </c>
      <c r="F1801" s="221">
        <v>-6.468</v>
      </c>
      <c r="G1801" s="221">
        <v>-1.2746999999999999</v>
      </c>
      <c r="H1801" s="221">
        <v>-7.8555000000000001</v>
      </c>
      <c r="I1801" s="221">
        <v>-15.1197</v>
      </c>
      <c r="J1801" s="221">
        <v>-2.5276999999999998</v>
      </c>
      <c r="K1801" s="221">
        <v>108527196666.03</v>
      </c>
      <c r="L1801" s="221" t="s">
        <v>621</v>
      </c>
      <c r="M1801" s="221">
        <v>-0.23899999999999999</v>
      </c>
      <c r="N1801" s="221">
        <v>0</v>
      </c>
      <c r="O1801" s="221" t="s">
        <v>624</v>
      </c>
      <c r="P1801" s="221" t="s">
        <v>653</v>
      </c>
      <c r="Q1801" s="221" t="s">
        <v>653</v>
      </c>
      <c r="R1801" s="221" t="s">
        <v>1667</v>
      </c>
      <c r="S1801" s="221" t="s">
        <v>1692</v>
      </c>
      <c r="T1801" s="221">
        <v>-6.468</v>
      </c>
      <c r="U1801" s="221">
        <v>84808017.680000007</v>
      </c>
      <c r="V1801" s="221">
        <v>1830797090422.5801</v>
      </c>
      <c r="W1801" s="221">
        <v>0</v>
      </c>
      <c r="X1801" s="221">
        <v>2.012</v>
      </c>
      <c r="Y1801" s="221" t="s">
        <v>637</v>
      </c>
      <c r="Z1801" s="221" t="s">
        <v>626</v>
      </c>
    </row>
    <row r="1802" spans="1:26" x14ac:dyDescent="0.25">
      <c r="A1802" s="221" t="s">
        <v>1625</v>
      </c>
      <c r="B1802" s="221" t="s">
        <v>705</v>
      </c>
      <c r="C1802" s="221">
        <v>753.88319999999999</v>
      </c>
      <c r="D1802" s="221">
        <v>-3.3E-3</v>
      </c>
      <c r="E1802" s="221" t="s">
        <v>620</v>
      </c>
      <c r="F1802" s="221">
        <v>4.5218999999999996</v>
      </c>
      <c r="G1802" s="221">
        <v>12.4893</v>
      </c>
      <c r="H1802" s="221">
        <v>-20.310199999999998</v>
      </c>
      <c r="I1802" s="221">
        <v>-25.7593</v>
      </c>
      <c r="J1802" s="221">
        <v>-31.721800000000002</v>
      </c>
      <c r="K1802" s="221">
        <v>40525376.969999999</v>
      </c>
      <c r="L1802" s="221" t="s">
        <v>621</v>
      </c>
      <c r="M1802" s="221">
        <v>0</v>
      </c>
      <c r="N1802" s="221">
        <v>0</v>
      </c>
      <c r="O1802" s="221" t="s">
        <v>618</v>
      </c>
      <c r="P1802" s="221" t="s">
        <v>2012</v>
      </c>
      <c r="Q1802" s="221" t="s">
        <v>2012</v>
      </c>
      <c r="R1802" s="221" t="s">
        <v>1667</v>
      </c>
      <c r="S1802" s="221" t="s">
        <v>1692</v>
      </c>
      <c r="T1802" s="221">
        <v>4.5218999999999996</v>
      </c>
      <c r="U1802" s="221">
        <v>56186.26</v>
      </c>
      <c r="V1802" s="221">
        <v>1830797090422.5801</v>
      </c>
      <c r="W1802" s="221">
        <v>0</v>
      </c>
      <c r="X1802" s="221">
        <v>-2.3199999999999998E-2</v>
      </c>
      <c r="Y1802" s="221" t="s">
        <v>626</v>
      </c>
      <c r="Z1802" s="221" t="s">
        <v>626</v>
      </c>
    </row>
    <row r="1803" spans="1:26" x14ac:dyDescent="0.25">
      <c r="A1803" s="221" t="s">
        <v>1879</v>
      </c>
      <c r="B1803" s="221" t="s">
        <v>705</v>
      </c>
      <c r="C1803" s="221">
        <v>235.6944</v>
      </c>
      <c r="D1803" s="221">
        <v>1.04E-2</v>
      </c>
      <c r="E1803" s="221" t="s">
        <v>620</v>
      </c>
      <c r="F1803" s="221">
        <v>-3.4599999999999999E-2</v>
      </c>
      <c r="G1803" s="221">
        <v>-0.42299999999999999</v>
      </c>
      <c r="H1803" s="221">
        <v>-14.515499999999999</v>
      </c>
      <c r="I1803" s="221">
        <v>-31.182898999999999</v>
      </c>
      <c r="J1803" s="221">
        <v>-71.417197999999999</v>
      </c>
      <c r="K1803" s="221">
        <v>44116413907.419998</v>
      </c>
      <c r="L1803" s="221" t="s">
        <v>621</v>
      </c>
      <c r="M1803" s="221">
        <v>0</v>
      </c>
      <c r="N1803" s="221">
        <v>0</v>
      </c>
      <c r="O1803" s="221" t="s">
        <v>624</v>
      </c>
      <c r="P1803" s="221" t="s">
        <v>635</v>
      </c>
      <c r="Q1803" s="221" t="s">
        <v>634</v>
      </c>
      <c r="R1803" s="221" t="s">
        <v>1667</v>
      </c>
      <c r="S1803" s="221" t="s">
        <v>1675</v>
      </c>
      <c r="T1803" s="221">
        <v>-3.4599999999999999E-2</v>
      </c>
      <c r="U1803" s="221">
        <v>187111629.06999999</v>
      </c>
      <c r="V1803" s="221">
        <v>1830797090422.5801</v>
      </c>
      <c r="W1803" s="221">
        <v>0</v>
      </c>
      <c r="X1803" s="221">
        <v>5.3E-3</v>
      </c>
      <c r="Y1803" s="221" t="s">
        <v>626</v>
      </c>
      <c r="Z1803" s="221" t="s">
        <v>626</v>
      </c>
    </row>
    <row r="1804" spans="1:26" x14ac:dyDescent="0.25">
      <c r="A1804" s="221" t="s">
        <v>2493</v>
      </c>
      <c r="B1804" s="221" t="s">
        <v>2494</v>
      </c>
      <c r="C1804" s="221">
        <v>1060.8729000000001</v>
      </c>
      <c r="D1804" s="221">
        <v>0.1191</v>
      </c>
      <c r="E1804" s="221" t="s">
        <v>620</v>
      </c>
      <c r="F1804" s="221">
        <v>3.3570000000000002</v>
      </c>
      <c r="G1804" s="221">
        <v>6.2766000000000002</v>
      </c>
      <c r="H1804" s="221">
        <v>0</v>
      </c>
      <c r="I1804" s="221">
        <v>0</v>
      </c>
      <c r="J1804" s="221">
        <v>0</v>
      </c>
      <c r="K1804" s="221">
        <v>3411325845.0599999</v>
      </c>
      <c r="L1804" s="221" t="s">
        <v>621</v>
      </c>
      <c r="M1804" s="221">
        <v>0</v>
      </c>
      <c r="N1804" s="221">
        <v>0</v>
      </c>
      <c r="O1804" s="221" t="s">
        <v>624</v>
      </c>
      <c r="P1804" s="221" t="s">
        <v>626</v>
      </c>
      <c r="Q1804" s="221" t="s">
        <v>626</v>
      </c>
      <c r="R1804" s="221" t="s">
        <v>1667</v>
      </c>
      <c r="S1804" s="221" t="s">
        <v>1673</v>
      </c>
      <c r="T1804" s="221">
        <v>3.3570000000000002</v>
      </c>
      <c r="U1804" s="221">
        <v>3323529.52</v>
      </c>
      <c r="V1804" s="221">
        <v>3411325845.0599999</v>
      </c>
      <c r="W1804" s="221">
        <v>0</v>
      </c>
      <c r="X1804" s="221">
        <v>0.43049999999999999</v>
      </c>
      <c r="Y1804" s="221" t="s">
        <v>626</v>
      </c>
      <c r="Z1804" s="221" t="s">
        <v>626</v>
      </c>
    </row>
  </sheetData>
  <autoFilter ref="A2:Z1924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"/>
  <sheetViews>
    <sheetView zoomScale="85" zoomScaleNormal="85" workbookViewId="0">
      <selection activeCell="D8" sqref="D8"/>
    </sheetView>
  </sheetViews>
  <sheetFormatPr defaultRowHeight="15" x14ac:dyDescent="0.25"/>
  <cols>
    <col min="1" max="1" width="3.42578125" style="74" customWidth="1"/>
    <col min="2" max="2" width="16" style="74" customWidth="1"/>
    <col min="3" max="3" width="51.42578125" style="74" bestFit="1" customWidth="1"/>
    <col min="4" max="5" width="21.140625" style="90" bestFit="1" customWidth="1"/>
    <col min="6" max="6" width="14.7109375" style="74" customWidth="1"/>
    <col min="7" max="7" width="10.28515625" style="91" bestFit="1" customWidth="1"/>
    <col min="8" max="9" width="9.140625" style="74"/>
    <col min="10" max="10" width="28.28515625" style="74" bestFit="1" customWidth="1"/>
    <col min="11" max="11" width="28.5703125" style="74" bestFit="1" customWidth="1"/>
    <col min="12" max="16384" width="9.140625" style="74"/>
  </cols>
  <sheetData>
    <row r="1" spans="3:10" x14ac:dyDescent="0.25">
      <c r="C1" s="71"/>
    </row>
    <row r="3" spans="3:10" x14ac:dyDescent="0.25">
      <c r="C3" s="76" t="s">
        <v>227</v>
      </c>
      <c r="D3" s="92" t="s">
        <v>228</v>
      </c>
      <c r="E3" s="92" t="s">
        <v>229</v>
      </c>
      <c r="F3" s="92" t="s">
        <v>230</v>
      </c>
      <c r="G3" s="93" t="s">
        <v>231</v>
      </c>
      <c r="H3" s="94" t="s">
        <v>232</v>
      </c>
      <c r="I3" s="94" t="s">
        <v>233</v>
      </c>
    </row>
    <row r="4" spans="3:10" x14ac:dyDescent="0.25">
      <c r="C4" s="76"/>
      <c r="D4" s="92"/>
      <c r="E4" s="92" t="s">
        <v>234</v>
      </c>
      <c r="F4" s="92" t="s">
        <v>235</v>
      </c>
      <c r="G4" s="93" t="s">
        <v>235</v>
      </c>
      <c r="H4" s="94"/>
      <c r="I4" s="94"/>
    </row>
    <row r="5" spans="3:10" x14ac:dyDescent="0.25">
      <c r="C5" s="76"/>
      <c r="D5" s="95"/>
      <c r="E5" s="95">
        <v>41150</v>
      </c>
      <c r="F5" s="95"/>
      <c r="G5" s="93"/>
      <c r="H5" s="96">
        <f>23/4</f>
        <v>5.75</v>
      </c>
    </row>
    <row r="6" spans="3:10" s="102" customFormat="1" x14ac:dyDescent="0.25">
      <c r="C6" s="97" t="s">
        <v>2179</v>
      </c>
      <c r="D6" s="98">
        <f>VLOOKUP(C6,'MF Universe'!A:C,3,FALSE)</f>
        <v>1197.07</v>
      </c>
      <c r="E6" s="98">
        <v>1000</v>
      </c>
      <c r="F6" s="99">
        <f t="shared" ref="F6:F27" si="0">D6-E6</f>
        <v>197.06999999999994</v>
      </c>
      <c r="G6" s="100">
        <f t="shared" ref="G6:G27" si="1">F6/E6</f>
        <v>0.19706999999999994</v>
      </c>
      <c r="H6" s="101" t="e">
        <f>RANK(G6,G$6:G$27)</f>
        <v>#N/A</v>
      </c>
      <c r="I6" s="101" t="e">
        <f>ROUNDUP((H6/$H$5),0)</f>
        <v>#N/A</v>
      </c>
    </row>
    <row r="7" spans="3:10" x14ac:dyDescent="0.25">
      <c r="C7" s="78" t="s">
        <v>20</v>
      </c>
      <c r="D7" s="90">
        <f>VLOOKUP(C7,'MF Universe'!A:C,3,FALSE)</f>
        <v>2569.5100000000002</v>
      </c>
      <c r="E7" s="90">
        <v>2245.9</v>
      </c>
      <c r="F7" s="103">
        <f t="shared" si="0"/>
        <v>323.61000000000013</v>
      </c>
      <c r="G7" s="91">
        <f t="shared" si="1"/>
        <v>0.14408922926221118</v>
      </c>
      <c r="H7" s="41" t="e">
        <f>RANK(G7,G$6:G$27)</f>
        <v>#N/A</v>
      </c>
      <c r="I7" s="41" t="e">
        <f t="shared" ref="I7:I27" si="2">ROUNDUP((H7/$H$5),0)</f>
        <v>#N/A</v>
      </c>
    </row>
    <row r="8" spans="3:10" x14ac:dyDescent="0.25">
      <c r="C8" s="78" t="s">
        <v>22</v>
      </c>
      <c r="D8" s="90">
        <f>VLOOKUP(C8,'MF Universe'!A:C,3,FALSE)</f>
        <v>51990.25</v>
      </c>
      <c r="E8" s="90">
        <v>38595.620000000003</v>
      </c>
      <c r="F8" s="103">
        <f>D8-E8</f>
        <v>13394.629999999997</v>
      </c>
      <c r="G8" s="91">
        <f>F8/E8</f>
        <v>0.34705052024037952</v>
      </c>
      <c r="H8" s="41" t="e">
        <f t="shared" ref="H8:H27" si="3">RANK(G8,G$6:G$27)</f>
        <v>#N/A</v>
      </c>
      <c r="I8" s="41" t="e">
        <f t="shared" si="2"/>
        <v>#N/A</v>
      </c>
    </row>
    <row r="9" spans="3:10" x14ac:dyDescent="0.25">
      <c r="C9" s="78" t="s">
        <v>17</v>
      </c>
      <c r="D9" s="90">
        <f>VLOOKUP(C9,'MF Universe'!A:C,3,FALSE)</f>
        <v>2328.5439999999999</v>
      </c>
      <c r="E9" s="90">
        <v>1556.92</v>
      </c>
      <c r="F9" s="103">
        <f t="shared" si="0"/>
        <v>771.6239999999998</v>
      </c>
      <c r="G9" s="91">
        <f t="shared" si="1"/>
        <v>0.49560927986023673</v>
      </c>
      <c r="H9" s="41" t="e">
        <f t="shared" si="3"/>
        <v>#N/A</v>
      </c>
      <c r="I9" s="41" t="e">
        <f t="shared" si="2"/>
        <v>#N/A</v>
      </c>
    </row>
    <row r="10" spans="3:10" x14ac:dyDescent="0.25">
      <c r="C10" s="78" t="s">
        <v>135</v>
      </c>
      <c r="D10" s="90">
        <f>VLOOKUP(C10,'MF Universe'!A:C,3,FALSE)</f>
        <v>33257.29</v>
      </c>
      <c r="E10" s="90">
        <v>23728.2</v>
      </c>
      <c r="F10" s="103">
        <f t="shared" si="0"/>
        <v>9529.09</v>
      </c>
      <c r="G10" s="91">
        <f t="shared" si="1"/>
        <v>0.40159346263096229</v>
      </c>
      <c r="H10" s="41" t="e">
        <f t="shared" si="3"/>
        <v>#N/A</v>
      </c>
      <c r="I10" s="41" t="e">
        <f t="shared" si="2"/>
        <v>#N/A</v>
      </c>
    </row>
    <row r="11" spans="3:10" x14ac:dyDescent="0.25">
      <c r="C11" s="78" t="s">
        <v>740</v>
      </c>
      <c r="D11" s="90">
        <f>VLOOKUP(C11,'MF Universe'!A:C,3,FALSE)</f>
        <v>847.80280000000005</v>
      </c>
      <c r="E11" s="90">
        <v>1030.8599999999999</v>
      </c>
      <c r="F11" s="103">
        <f t="shared" si="0"/>
        <v>-183.05719999999985</v>
      </c>
      <c r="G11" s="91">
        <f t="shared" si="1"/>
        <v>-0.17757716857769229</v>
      </c>
      <c r="H11" s="41" t="e">
        <f t="shared" si="3"/>
        <v>#N/A</v>
      </c>
      <c r="I11" s="41" t="e">
        <f t="shared" si="2"/>
        <v>#N/A</v>
      </c>
    </row>
    <row r="12" spans="3:10" x14ac:dyDescent="0.25">
      <c r="C12" s="78" t="s">
        <v>140</v>
      </c>
      <c r="D12" s="90" t="e">
        <f>VLOOKUP(C12,'MF Universe'!A:C,3,FALSE)</f>
        <v>#N/A</v>
      </c>
      <c r="E12" s="90">
        <v>1406.43</v>
      </c>
      <c r="F12" s="103" t="e">
        <f t="shared" si="0"/>
        <v>#N/A</v>
      </c>
      <c r="G12" s="91" t="e">
        <f t="shared" si="1"/>
        <v>#N/A</v>
      </c>
      <c r="H12" s="41" t="e">
        <f t="shared" si="3"/>
        <v>#N/A</v>
      </c>
      <c r="I12" s="41" t="e">
        <f t="shared" si="2"/>
        <v>#N/A</v>
      </c>
      <c r="J12" s="74" t="s">
        <v>970</v>
      </c>
    </row>
    <row r="13" spans="3:10" x14ac:dyDescent="0.25">
      <c r="C13" s="78" t="s">
        <v>136</v>
      </c>
      <c r="D13" s="90">
        <f>VLOOKUP(C13,'MF Universe'!A:C,3,FALSE)</f>
        <v>56848.66</v>
      </c>
      <c r="E13" s="90">
        <v>55592.23</v>
      </c>
      <c r="F13" s="103">
        <f t="shared" si="0"/>
        <v>1256.4300000000003</v>
      </c>
      <c r="G13" s="91">
        <f t="shared" si="1"/>
        <v>2.26008202944908E-2</v>
      </c>
      <c r="H13" s="41" t="e">
        <f t="shared" si="3"/>
        <v>#N/A</v>
      </c>
      <c r="I13" s="41" t="e">
        <f t="shared" si="2"/>
        <v>#N/A</v>
      </c>
    </row>
    <row r="14" spans="3:10" x14ac:dyDescent="0.25">
      <c r="C14" s="78" t="s">
        <v>16</v>
      </c>
      <c r="D14" s="90">
        <f>VLOOKUP(C14,'MF Universe'!A:C,3,FALSE)</f>
        <v>1723.33</v>
      </c>
      <c r="E14" s="90">
        <v>1398.62</v>
      </c>
      <c r="F14" s="103">
        <f t="shared" si="0"/>
        <v>324.71000000000004</v>
      </c>
      <c r="G14" s="91">
        <f t="shared" si="1"/>
        <v>0.23216456221132264</v>
      </c>
      <c r="H14" s="41" t="e">
        <f t="shared" si="3"/>
        <v>#N/A</v>
      </c>
      <c r="I14" s="41" t="e">
        <f t="shared" si="2"/>
        <v>#N/A</v>
      </c>
    </row>
    <row r="15" spans="3:10" x14ac:dyDescent="0.25">
      <c r="C15" s="78" t="s">
        <v>18</v>
      </c>
      <c r="D15" s="90">
        <f>VLOOKUP(C15,'MF Universe'!A:C,3,FALSE)</f>
        <v>5635.38</v>
      </c>
      <c r="E15" s="90">
        <v>5091.57</v>
      </c>
      <c r="F15" s="103">
        <f t="shared" si="0"/>
        <v>543.8100000000004</v>
      </c>
      <c r="G15" s="91">
        <f t="shared" si="1"/>
        <v>0.10680595572681913</v>
      </c>
      <c r="H15" s="41" t="e">
        <f t="shared" si="3"/>
        <v>#N/A</v>
      </c>
      <c r="I15" s="41" t="e">
        <f t="shared" si="2"/>
        <v>#N/A</v>
      </c>
    </row>
    <row r="16" spans="3:10" x14ac:dyDescent="0.25">
      <c r="C16" s="78" t="s">
        <v>139</v>
      </c>
      <c r="D16" s="90">
        <f>VLOOKUP(C16,'MF Universe'!A:C,3,FALSE)</f>
        <v>1092.3499999999999</v>
      </c>
      <c r="E16" s="90">
        <v>965.57</v>
      </c>
      <c r="F16" s="103">
        <f t="shared" si="0"/>
        <v>126.77999999999986</v>
      </c>
      <c r="G16" s="91">
        <f t="shared" si="1"/>
        <v>0.13130068249842047</v>
      </c>
      <c r="H16" s="41" t="e">
        <f t="shared" si="3"/>
        <v>#N/A</v>
      </c>
      <c r="I16" s="41" t="e">
        <f t="shared" si="2"/>
        <v>#N/A</v>
      </c>
    </row>
    <row r="17" spans="3:9" x14ac:dyDescent="0.25">
      <c r="C17" s="78" t="s">
        <v>15</v>
      </c>
      <c r="D17" s="90">
        <f>VLOOKUP(C17,'MF Universe'!A:C,3,FALSE)</f>
        <v>4122.6419999999998</v>
      </c>
      <c r="E17" s="90">
        <v>3448.23</v>
      </c>
      <c r="F17" s="103">
        <f t="shared" si="0"/>
        <v>674.41199999999981</v>
      </c>
      <c r="G17" s="91">
        <f t="shared" si="1"/>
        <v>0.19558208124168044</v>
      </c>
      <c r="H17" s="41" t="e">
        <f t="shared" si="3"/>
        <v>#N/A</v>
      </c>
      <c r="I17" s="41" t="e">
        <f t="shared" si="2"/>
        <v>#N/A</v>
      </c>
    </row>
    <row r="18" spans="3:9" x14ac:dyDescent="0.25">
      <c r="C18" s="78" t="s">
        <v>141</v>
      </c>
      <c r="D18" s="90">
        <f>VLOOKUP(C18,'MF Universe'!A:C,3,FALSE)</f>
        <v>1824.42</v>
      </c>
      <c r="E18" s="90">
        <v>1810.44</v>
      </c>
      <c r="F18" s="103">
        <f t="shared" si="0"/>
        <v>13.980000000000018</v>
      </c>
      <c r="G18" s="91">
        <f t="shared" si="1"/>
        <v>7.7218797640352718E-3</v>
      </c>
      <c r="H18" s="41" t="e">
        <f t="shared" si="3"/>
        <v>#N/A</v>
      </c>
      <c r="I18" s="41" t="e">
        <f t="shared" si="2"/>
        <v>#N/A</v>
      </c>
    </row>
    <row r="19" spans="3:9" x14ac:dyDescent="0.25">
      <c r="C19" s="78" t="s">
        <v>26</v>
      </c>
      <c r="D19" s="90">
        <f>VLOOKUP(C19,'MF Universe'!A:C,3,FALSE)</f>
        <v>1571.66</v>
      </c>
      <c r="E19" s="90">
        <v>1558.11</v>
      </c>
      <c r="F19" s="103">
        <f t="shared" si="0"/>
        <v>13.550000000000182</v>
      </c>
      <c r="G19" s="91">
        <f t="shared" si="1"/>
        <v>8.6964334995604815E-3</v>
      </c>
      <c r="H19" s="41" t="e">
        <f t="shared" si="3"/>
        <v>#N/A</v>
      </c>
      <c r="I19" s="41" t="e">
        <f t="shared" si="2"/>
        <v>#N/A</v>
      </c>
    </row>
    <row r="20" spans="3:9" x14ac:dyDescent="0.25">
      <c r="C20" s="78" t="s">
        <v>21</v>
      </c>
      <c r="D20" s="90">
        <f>VLOOKUP(C20,'MF Universe'!A:C,3,FALSE)</f>
        <v>15317.78</v>
      </c>
      <c r="E20" s="90">
        <v>14405.16</v>
      </c>
      <c r="F20" s="103">
        <f t="shared" si="0"/>
        <v>912.6200000000008</v>
      </c>
      <c r="G20" s="91">
        <f t="shared" si="1"/>
        <v>6.3353687150993168E-2</v>
      </c>
      <c r="H20" s="41" t="e">
        <f t="shared" si="3"/>
        <v>#N/A</v>
      </c>
      <c r="I20" s="41" t="e">
        <f t="shared" si="2"/>
        <v>#N/A</v>
      </c>
    </row>
    <row r="21" spans="3:9" x14ac:dyDescent="0.25">
      <c r="C21" s="78" t="s">
        <v>19</v>
      </c>
      <c r="D21" s="90">
        <f>VLOOKUP(C21,'MF Universe'!A:C,3,FALSE)</f>
        <v>22109.040000000001</v>
      </c>
      <c r="E21" s="90">
        <v>20071.14</v>
      </c>
      <c r="F21" s="103">
        <f t="shared" si="0"/>
        <v>2037.9000000000015</v>
      </c>
      <c r="G21" s="91">
        <f t="shared" si="1"/>
        <v>0.10153384411647777</v>
      </c>
      <c r="H21" s="41" t="e">
        <f t="shared" si="3"/>
        <v>#N/A</v>
      </c>
      <c r="I21" s="41" t="e">
        <f t="shared" si="2"/>
        <v>#N/A</v>
      </c>
    </row>
    <row r="22" spans="3:9" x14ac:dyDescent="0.25">
      <c r="C22" s="78" t="s">
        <v>2453</v>
      </c>
      <c r="D22" s="90">
        <f>VLOOKUP(C22,'MF Universe'!A:C,3,FALSE)</f>
        <v>9470.7199999999993</v>
      </c>
      <c r="E22" s="90">
        <v>9654.2800000000007</v>
      </c>
      <c r="F22" s="103">
        <f t="shared" si="0"/>
        <v>-183.56000000000131</v>
      </c>
      <c r="G22" s="91">
        <f t="shared" si="1"/>
        <v>-1.9013328803390961E-2</v>
      </c>
      <c r="H22" s="41" t="e">
        <f t="shared" si="3"/>
        <v>#N/A</v>
      </c>
      <c r="I22" s="41" t="e">
        <f t="shared" si="2"/>
        <v>#N/A</v>
      </c>
    </row>
    <row r="23" spans="3:9" x14ac:dyDescent="0.25">
      <c r="C23" s="78" t="s">
        <v>118</v>
      </c>
      <c r="D23" s="90">
        <f>VLOOKUP(C23,'MF Universe'!A:C,3,FALSE)</f>
        <v>26971.72</v>
      </c>
      <c r="E23" s="90">
        <v>21293.93</v>
      </c>
      <c r="F23" s="103">
        <f t="shared" si="0"/>
        <v>5677.7900000000009</v>
      </c>
      <c r="G23" s="91">
        <f t="shared" si="1"/>
        <v>0.26663889662453105</v>
      </c>
      <c r="H23" s="41" t="e">
        <f t="shared" si="3"/>
        <v>#N/A</v>
      </c>
      <c r="I23" s="41" t="e">
        <f t="shared" si="2"/>
        <v>#N/A</v>
      </c>
    </row>
    <row r="24" spans="3:9" x14ac:dyDescent="0.25">
      <c r="C24" s="78" t="s">
        <v>137</v>
      </c>
      <c r="D24" s="90">
        <f>VLOOKUP(C24,'MF Universe'!A:C,3,FALSE)</f>
        <v>1223.45</v>
      </c>
      <c r="E24" s="90">
        <v>1058.3800000000001</v>
      </c>
      <c r="F24" s="103">
        <f t="shared" si="0"/>
        <v>165.06999999999994</v>
      </c>
      <c r="G24" s="91">
        <f t="shared" si="1"/>
        <v>0.15596477635631806</v>
      </c>
      <c r="H24" s="41" t="e">
        <f t="shared" si="3"/>
        <v>#N/A</v>
      </c>
      <c r="I24" s="41" t="e">
        <f t="shared" si="2"/>
        <v>#N/A</v>
      </c>
    </row>
    <row r="25" spans="3:9" x14ac:dyDescent="0.25">
      <c r="C25" s="285" t="s">
        <v>970</v>
      </c>
      <c r="D25" s="280">
        <f>VLOOKUP(C25,'MF Universe'!A:C,3,FALSE)</f>
        <v>1637.42</v>
      </c>
      <c r="E25" s="90">
        <v>1269.9100000000001</v>
      </c>
      <c r="F25" s="103">
        <f t="shared" si="0"/>
        <v>367.51</v>
      </c>
      <c r="G25" s="91">
        <f t="shared" si="1"/>
        <v>0.28939846130828167</v>
      </c>
      <c r="H25" s="41" t="e">
        <f t="shared" si="3"/>
        <v>#N/A</v>
      </c>
      <c r="I25" s="41" t="e">
        <f t="shared" si="2"/>
        <v>#N/A</v>
      </c>
    </row>
    <row r="26" spans="3:9" x14ac:dyDescent="0.25">
      <c r="C26" s="78" t="s">
        <v>25</v>
      </c>
      <c r="D26" s="90">
        <f>VLOOKUP(C26,'MF Universe'!A:C,3,FALSE)</f>
        <v>3565.98</v>
      </c>
      <c r="E26" s="90">
        <v>3696.49</v>
      </c>
      <c r="F26" s="103">
        <f t="shared" si="0"/>
        <v>-130.50999999999976</v>
      </c>
      <c r="G26" s="91">
        <f t="shared" si="1"/>
        <v>-3.530646640461621E-2</v>
      </c>
      <c r="H26" s="41" t="e">
        <f t="shared" si="3"/>
        <v>#N/A</v>
      </c>
      <c r="I26" s="41" t="e">
        <f t="shared" si="2"/>
        <v>#N/A</v>
      </c>
    </row>
    <row r="27" spans="3:9" x14ac:dyDescent="0.25">
      <c r="C27" s="78" t="s">
        <v>142</v>
      </c>
      <c r="D27" s="90">
        <f>VLOOKUP(C27,'MF Universe'!A:C,3,FALSE)</f>
        <v>3254.44</v>
      </c>
      <c r="E27" s="90">
        <v>3004.74</v>
      </c>
      <c r="F27" s="103">
        <f t="shared" si="0"/>
        <v>249.70000000000027</v>
      </c>
      <c r="G27" s="91">
        <f t="shared" si="1"/>
        <v>8.3102032122579758E-2</v>
      </c>
      <c r="H27" s="41" t="e">
        <f t="shared" si="3"/>
        <v>#N/A</v>
      </c>
      <c r="I27" s="41" t="e">
        <f t="shared" si="2"/>
        <v>#N/A</v>
      </c>
    </row>
    <row r="28" spans="3:9" x14ac:dyDescent="0.25">
      <c r="C28" s="78" t="s">
        <v>639</v>
      </c>
      <c r="D28" s="90">
        <f>VLOOKUP(C28,'MF Universe'!A:C,3,FALSE)</f>
        <v>1210.26</v>
      </c>
      <c r="E28" s="135"/>
      <c r="F28" s="103"/>
      <c r="H28" s="41"/>
      <c r="I28" s="41"/>
    </row>
    <row r="29" spans="3:9" x14ac:dyDescent="0.25">
      <c r="C29" s="78" t="s">
        <v>138</v>
      </c>
      <c r="D29" s="90">
        <f>VLOOKUP(C29,'MF Universe'!A:C,3,FALSE)</f>
        <v>1263.55</v>
      </c>
      <c r="F29" s="103"/>
      <c r="H29" s="41"/>
      <c r="I29" s="41"/>
    </row>
    <row r="30" spans="3:9" x14ac:dyDescent="0.25">
      <c r="C30" s="78" t="s">
        <v>2180</v>
      </c>
      <c r="D30" s="90">
        <f>VLOOKUP(C30,'MF Universe'!A:C,3,FALSE)</f>
        <v>1048.5999999999999</v>
      </c>
      <c r="F30" s="103"/>
      <c r="H30" s="41"/>
      <c r="I30" s="41"/>
    </row>
    <row r="31" spans="3:9" x14ac:dyDescent="0.25">
      <c r="C31" s="71"/>
      <c r="F31" s="103"/>
    </row>
    <row r="32" spans="3:9" x14ac:dyDescent="0.25">
      <c r="C32"/>
    </row>
    <row r="33" spans="3:9" x14ac:dyDescent="0.25">
      <c r="C33" s="76" t="s">
        <v>236</v>
      </c>
      <c r="D33" s="92" t="s">
        <v>228</v>
      </c>
      <c r="E33" s="92" t="s">
        <v>229</v>
      </c>
      <c r="F33" s="92" t="s">
        <v>230</v>
      </c>
      <c r="G33" s="93" t="s">
        <v>231</v>
      </c>
      <c r="H33" s="94" t="s">
        <v>232</v>
      </c>
      <c r="I33" s="94" t="s">
        <v>233</v>
      </c>
    </row>
    <row r="34" spans="3:9" x14ac:dyDescent="0.25">
      <c r="C34" s="76"/>
      <c r="D34" s="92"/>
      <c r="E34" s="92" t="s">
        <v>237</v>
      </c>
      <c r="F34" s="92" t="s">
        <v>235</v>
      </c>
      <c r="G34" s="93" t="s">
        <v>235</v>
      </c>
    </row>
    <row r="35" spans="3:9" x14ac:dyDescent="0.25">
      <c r="C35" s="76"/>
      <c r="D35" s="95"/>
      <c r="E35" s="95">
        <v>41423</v>
      </c>
      <c r="F35" s="95"/>
      <c r="G35" s="93"/>
      <c r="H35" s="96">
        <f>25/4</f>
        <v>6.25</v>
      </c>
    </row>
    <row r="36" spans="3:9" x14ac:dyDescent="0.25">
      <c r="C36" s="78" t="s">
        <v>138</v>
      </c>
      <c r="D36" s="90">
        <f>VLOOKUP(C36,'MF Universe'!A:C,3,FALSE)</f>
        <v>1263.55</v>
      </c>
      <c r="E36" s="90">
        <v>1197.6199999999999</v>
      </c>
      <c r="F36" s="103">
        <f t="shared" ref="F36:F60" si="4">D36-E36</f>
        <v>65.930000000000064</v>
      </c>
      <c r="G36" s="91">
        <f t="shared" ref="G36:G60" si="5">F36/E36</f>
        <v>5.5050850854194207E-2</v>
      </c>
      <c r="H36" s="41" t="e">
        <f>RANK(G36,G$36:G$60)</f>
        <v>#N/A</v>
      </c>
      <c r="I36" s="41" t="e">
        <f>ROUNDUP((H36/$H$35),0)</f>
        <v>#N/A</v>
      </c>
    </row>
    <row r="37" spans="3:9" s="102" customFormat="1" x14ac:dyDescent="0.25">
      <c r="C37" s="104" t="s">
        <v>2180</v>
      </c>
      <c r="D37" s="98">
        <f>VLOOKUP(C37,'MF Universe'!A:C,3,FALSE)</f>
        <v>1048.5999999999999</v>
      </c>
      <c r="E37" s="98">
        <v>1000</v>
      </c>
      <c r="F37" s="99">
        <f t="shared" si="4"/>
        <v>48.599999999999909</v>
      </c>
      <c r="G37" s="105">
        <f t="shared" si="5"/>
        <v>4.8599999999999907E-2</v>
      </c>
      <c r="H37" s="101" t="e">
        <f t="shared" ref="H37:H60" si="6">RANK(G37,G$36:G$60)</f>
        <v>#N/A</v>
      </c>
      <c r="I37" s="101" t="e">
        <f t="shared" ref="I37:I60" si="7">ROUNDUP((H37/$H$35),0)</f>
        <v>#N/A</v>
      </c>
    </row>
    <row r="38" spans="3:9" x14ac:dyDescent="0.25">
      <c r="C38" s="78" t="s">
        <v>20</v>
      </c>
      <c r="D38" s="90">
        <f>VLOOKUP(C38,'MF Universe'!A:C,3,FALSE)</f>
        <v>2569.5100000000002</v>
      </c>
      <c r="E38" s="90">
        <v>2951.42</v>
      </c>
      <c r="F38" s="103">
        <f t="shared" si="4"/>
        <v>-381.90999999999985</v>
      </c>
      <c r="G38" s="91">
        <f t="shared" si="5"/>
        <v>-0.12939873010279793</v>
      </c>
      <c r="H38" s="41" t="e">
        <f t="shared" si="6"/>
        <v>#N/A</v>
      </c>
      <c r="I38" s="41" t="e">
        <f t="shared" si="7"/>
        <v>#N/A</v>
      </c>
    </row>
    <row r="39" spans="3:9" x14ac:dyDescent="0.25">
      <c r="C39" s="81" t="s">
        <v>2179</v>
      </c>
      <c r="D39" s="90">
        <f>VLOOKUP(C39,'MF Universe'!A:C,3,FALSE)</f>
        <v>1197.07</v>
      </c>
      <c r="E39" s="90">
        <v>1324.428512</v>
      </c>
      <c r="F39" s="103">
        <f t="shared" si="4"/>
        <v>-127.35851200000002</v>
      </c>
      <c r="G39" s="91">
        <f t="shared" si="5"/>
        <v>-9.6161107108512639E-2</v>
      </c>
      <c r="H39" s="41" t="e">
        <f t="shared" si="6"/>
        <v>#N/A</v>
      </c>
      <c r="I39" s="41" t="e">
        <f t="shared" si="7"/>
        <v>#N/A</v>
      </c>
    </row>
    <row r="40" spans="3:9" x14ac:dyDescent="0.25">
      <c r="C40" s="78" t="s">
        <v>22</v>
      </c>
      <c r="D40" s="90">
        <f>VLOOKUP(C40,'MF Universe'!A:C,3,FALSE)</f>
        <v>51990.25</v>
      </c>
      <c r="E40" s="90">
        <v>52262.65</v>
      </c>
      <c r="F40" s="103">
        <f t="shared" si="4"/>
        <v>-272.40000000000146</v>
      </c>
      <c r="G40" s="91">
        <f t="shared" si="5"/>
        <v>-5.2121352438118133E-3</v>
      </c>
      <c r="H40" s="41" t="e">
        <f t="shared" si="6"/>
        <v>#N/A</v>
      </c>
      <c r="I40" s="41" t="e">
        <f t="shared" si="7"/>
        <v>#N/A</v>
      </c>
    </row>
    <row r="41" spans="3:9" x14ac:dyDescent="0.25">
      <c r="C41" s="78" t="s">
        <v>740</v>
      </c>
      <c r="D41" s="90">
        <f>VLOOKUP(C41,'MF Universe'!A:C,3,FALSE)</f>
        <v>847.80280000000005</v>
      </c>
      <c r="E41" s="90">
        <v>1335.47</v>
      </c>
      <c r="F41" s="103">
        <f t="shared" si="4"/>
        <v>-487.66719999999998</v>
      </c>
      <c r="G41" s="91">
        <f t="shared" si="5"/>
        <v>-0.36516522273057422</v>
      </c>
      <c r="H41" s="41" t="e">
        <f t="shared" si="6"/>
        <v>#N/A</v>
      </c>
      <c r="I41" s="41" t="e">
        <f t="shared" si="7"/>
        <v>#N/A</v>
      </c>
    </row>
    <row r="42" spans="3:9" x14ac:dyDescent="0.25">
      <c r="C42" s="78" t="s">
        <v>140</v>
      </c>
      <c r="D42" s="90" t="e">
        <f>VLOOKUP(C42,'MF Universe'!A:C,3,FALSE)</f>
        <v>#N/A</v>
      </c>
      <c r="E42" s="90">
        <v>1786.09</v>
      </c>
      <c r="F42" s="103" t="e">
        <f t="shared" si="4"/>
        <v>#N/A</v>
      </c>
      <c r="G42" s="91" t="e">
        <f t="shared" si="5"/>
        <v>#N/A</v>
      </c>
      <c r="H42" s="41" t="e">
        <f t="shared" si="6"/>
        <v>#N/A</v>
      </c>
      <c r="I42" s="41" t="e">
        <f t="shared" si="7"/>
        <v>#N/A</v>
      </c>
    </row>
    <row r="43" spans="3:9" x14ac:dyDescent="0.25">
      <c r="C43" s="78" t="s">
        <v>17</v>
      </c>
      <c r="D43" s="90">
        <f>VLOOKUP(C43,'MF Universe'!A:C,3,FALSE)</f>
        <v>2328.5439999999999</v>
      </c>
      <c r="E43" s="90">
        <v>2093.4672</v>
      </c>
      <c r="F43" s="103">
        <f t="shared" si="4"/>
        <v>235.07679999999982</v>
      </c>
      <c r="G43" s="91">
        <f t="shared" si="5"/>
        <v>0.11229065351489616</v>
      </c>
      <c r="H43" s="41" t="e">
        <f t="shared" si="6"/>
        <v>#N/A</v>
      </c>
      <c r="I43" s="41" t="e">
        <f t="shared" si="7"/>
        <v>#N/A</v>
      </c>
    </row>
    <row r="44" spans="3:9" x14ac:dyDescent="0.25">
      <c r="C44" s="78" t="s">
        <v>118</v>
      </c>
      <c r="D44" s="90">
        <f>VLOOKUP(C44,'MF Universe'!A:C,3,FALSE)</f>
        <v>26971.72</v>
      </c>
      <c r="E44" s="90">
        <v>26612.27</v>
      </c>
      <c r="F44" s="103">
        <f t="shared" si="4"/>
        <v>359.45000000000073</v>
      </c>
      <c r="G44" s="91">
        <f t="shared" si="5"/>
        <v>1.3506927443619079E-2</v>
      </c>
      <c r="H44" s="41" t="e">
        <f t="shared" si="6"/>
        <v>#N/A</v>
      </c>
      <c r="I44" s="41" t="e">
        <f t="shared" si="7"/>
        <v>#N/A</v>
      </c>
    </row>
    <row r="45" spans="3:9" x14ac:dyDescent="0.25">
      <c r="C45" s="78" t="s">
        <v>135</v>
      </c>
      <c r="D45" s="90">
        <f>VLOOKUP(C45,'MF Universe'!A:C,3,FALSE)</f>
        <v>33257.29</v>
      </c>
      <c r="E45" s="90">
        <v>31892.67</v>
      </c>
      <c r="F45" s="103">
        <f t="shared" si="4"/>
        <v>1364.6200000000026</v>
      </c>
      <c r="G45" s="91">
        <f t="shared" si="5"/>
        <v>4.2787888251438422E-2</v>
      </c>
      <c r="H45" s="41" t="e">
        <f t="shared" si="6"/>
        <v>#N/A</v>
      </c>
      <c r="I45" s="41" t="e">
        <f t="shared" si="7"/>
        <v>#N/A</v>
      </c>
    </row>
    <row r="46" spans="3:9" x14ac:dyDescent="0.25">
      <c r="C46" s="78" t="s">
        <v>16</v>
      </c>
      <c r="D46" s="90">
        <f>VLOOKUP(C46,'MF Universe'!A:C,3,FALSE)</f>
        <v>1723.33</v>
      </c>
      <c r="E46" s="90">
        <v>1818.41</v>
      </c>
      <c r="F46" s="103">
        <f t="shared" si="4"/>
        <v>-95.080000000000155</v>
      </c>
      <c r="G46" s="91">
        <f t="shared" si="5"/>
        <v>-5.2287437926540302E-2</v>
      </c>
      <c r="H46" s="41" t="e">
        <f t="shared" si="6"/>
        <v>#N/A</v>
      </c>
      <c r="I46" s="41" t="e">
        <f t="shared" si="7"/>
        <v>#N/A</v>
      </c>
    </row>
    <row r="47" spans="3:9" x14ac:dyDescent="0.25">
      <c r="C47" s="78" t="s">
        <v>21</v>
      </c>
      <c r="D47" s="90">
        <f>VLOOKUP(C47,'MF Universe'!A:C,3,FALSE)</f>
        <v>15317.78</v>
      </c>
      <c r="E47" s="90">
        <v>18374.009999999998</v>
      </c>
      <c r="F47" s="103">
        <f t="shared" si="4"/>
        <v>-3056.2299999999977</v>
      </c>
      <c r="G47" s="91">
        <f t="shared" si="5"/>
        <v>-0.16633440386720144</v>
      </c>
      <c r="H47" s="41" t="e">
        <f t="shared" si="6"/>
        <v>#N/A</v>
      </c>
      <c r="I47" s="41" t="e">
        <f t="shared" si="7"/>
        <v>#N/A</v>
      </c>
    </row>
    <row r="48" spans="3:9" x14ac:dyDescent="0.25">
      <c r="C48" s="78" t="s">
        <v>15</v>
      </c>
      <c r="D48" s="90">
        <f>VLOOKUP(C48,'MF Universe'!A:C,3,FALSE)</f>
        <v>4122.6419999999998</v>
      </c>
      <c r="E48" s="90">
        <v>4451.5339999999997</v>
      </c>
      <c r="F48" s="103">
        <f t="shared" si="4"/>
        <v>-328.89199999999983</v>
      </c>
      <c r="G48" s="91">
        <f t="shared" si="5"/>
        <v>-7.3882845778556305E-2</v>
      </c>
      <c r="H48" s="41" t="e">
        <f t="shared" si="6"/>
        <v>#N/A</v>
      </c>
      <c r="I48" s="41" t="e">
        <f t="shared" si="7"/>
        <v>#N/A</v>
      </c>
    </row>
    <row r="49" spans="3:9" x14ac:dyDescent="0.25">
      <c r="C49" s="78" t="s">
        <v>2453</v>
      </c>
      <c r="D49" s="90">
        <f>VLOOKUP(C49,'MF Universe'!A:C,3,FALSE)</f>
        <v>9470.7199999999993</v>
      </c>
      <c r="E49" s="90">
        <v>12210.75</v>
      </c>
      <c r="F49" s="103">
        <f t="shared" si="4"/>
        <v>-2740.0300000000007</v>
      </c>
      <c r="G49" s="91">
        <f t="shared" si="5"/>
        <v>-0.22439489793829212</v>
      </c>
      <c r="H49" s="41" t="e">
        <f t="shared" si="6"/>
        <v>#N/A</v>
      </c>
      <c r="I49" s="41" t="e">
        <f t="shared" si="7"/>
        <v>#N/A</v>
      </c>
    </row>
    <row r="50" spans="3:9" x14ac:dyDescent="0.25">
      <c r="C50" s="78" t="s">
        <v>19</v>
      </c>
      <c r="D50" s="90">
        <f>VLOOKUP(C50,'MF Universe'!A:C,3,FALSE)</f>
        <v>22109.040000000001</v>
      </c>
      <c r="E50" s="90">
        <v>25677.98</v>
      </c>
      <c r="F50" s="103">
        <f t="shared" si="4"/>
        <v>-3568.9399999999987</v>
      </c>
      <c r="G50" s="91">
        <f t="shared" si="5"/>
        <v>-0.13898834721422787</v>
      </c>
      <c r="H50" s="41" t="e">
        <f t="shared" si="6"/>
        <v>#N/A</v>
      </c>
      <c r="I50" s="41" t="e">
        <f t="shared" si="7"/>
        <v>#N/A</v>
      </c>
    </row>
    <row r="51" spans="3:9" x14ac:dyDescent="0.25">
      <c r="C51" s="78" t="s">
        <v>137</v>
      </c>
      <c r="D51" s="90">
        <f>VLOOKUP(C51,'MF Universe'!A:C,3,FALSE)</f>
        <v>1223.45</v>
      </c>
      <c r="E51" s="90">
        <v>1347.05</v>
      </c>
      <c r="F51" s="103">
        <f t="shared" si="4"/>
        <v>-123.59999999999991</v>
      </c>
      <c r="G51" s="91">
        <f t="shared" si="5"/>
        <v>-9.1756059537507817E-2</v>
      </c>
      <c r="H51" s="41" t="e">
        <f t="shared" si="6"/>
        <v>#N/A</v>
      </c>
      <c r="I51" s="41" t="e">
        <f t="shared" si="7"/>
        <v>#N/A</v>
      </c>
    </row>
    <row r="52" spans="3:9" x14ac:dyDescent="0.25">
      <c r="C52" s="78" t="s">
        <v>26</v>
      </c>
      <c r="D52" s="90">
        <f>VLOOKUP(C52,'MF Universe'!A:C,3,FALSE)</f>
        <v>1571.66</v>
      </c>
      <c r="E52" s="90">
        <v>2053.8200000000002</v>
      </c>
      <c r="F52" s="103">
        <f t="shared" si="4"/>
        <v>-482.16000000000008</v>
      </c>
      <c r="G52" s="91">
        <f t="shared" si="5"/>
        <v>-0.23476254004732647</v>
      </c>
      <c r="H52" s="41" t="e">
        <f t="shared" si="6"/>
        <v>#N/A</v>
      </c>
      <c r="I52" s="41" t="e">
        <f t="shared" si="7"/>
        <v>#N/A</v>
      </c>
    </row>
    <row r="53" spans="3:9" x14ac:dyDescent="0.25">
      <c r="C53" s="78" t="s">
        <v>139</v>
      </c>
      <c r="D53" s="90">
        <f>VLOOKUP(C53,'MF Universe'!A:C,3,FALSE)</f>
        <v>1092.3499999999999</v>
      </c>
      <c r="E53" s="90">
        <v>1298.04</v>
      </c>
      <c r="F53" s="103">
        <f t="shared" si="4"/>
        <v>-205.69000000000005</v>
      </c>
      <c r="G53" s="91">
        <f t="shared" si="5"/>
        <v>-0.15846198884471976</v>
      </c>
      <c r="H53" s="41" t="e">
        <f t="shared" si="6"/>
        <v>#N/A</v>
      </c>
      <c r="I53" s="41" t="e">
        <f t="shared" si="7"/>
        <v>#N/A</v>
      </c>
    </row>
    <row r="54" spans="3:9" x14ac:dyDescent="0.25">
      <c r="C54" s="78" t="s">
        <v>18</v>
      </c>
      <c r="D54" s="90">
        <f>VLOOKUP(C54,'MF Universe'!A:C,3,FALSE)</f>
        <v>5635.38</v>
      </c>
      <c r="E54" s="90">
        <v>6857.24</v>
      </c>
      <c r="F54" s="103">
        <f t="shared" si="4"/>
        <v>-1221.8599999999997</v>
      </c>
      <c r="G54" s="91">
        <f t="shared" si="5"/>
        <v>-0.178185392373608</v>
      </c>
      <c r="H54" s="41" t="e">
        <f t="shared" si="6"/>
        <v>#N/A</v>
      </c>
      <c r="I54" s="41" t="e">
        <f t="shared" si="7"/>
        <v>#N/A</v>
      </c>
    </row>
    <row r="55" spans="3:9" x14ac:dyDescent="0.25">
      <c r="C55" s="78" t="s">
        <v>141</v>
      </c>
      <c r="D55" s="90">
        <f>VLOOKUP(C55,'MF Universe'!A:C,3,FALSE)</f>
        <v>1824.42</v>
      </c>
      <c r="E55" s="90">
        <v>2407.14</v>
      </c>
      <c r="F55" s="103">
        <f t="shared" si="4"/>
        <v>-582.7199999999998</v>
      </c>
      <c r="G55" s="91">
        <f t="shared" si="5"/>
        <v>-0.24207981255764094</v>
      </c>
      <c r="H55" s="41" t="e">
        <f t="shared" si="6"/>
        <v>#N/A</v>
      </c>
      <c r="I55" s="41" t="e">
        <f t="shared" si="7"/>
        <v>#N/A</v>
      </c>
    </row>
    <row r="56" spans="3:9" x14ac:dyDescent="0.25">
      <c r="C56" s="78" t="s">
        <v>136</v>
      </c>
      <c r="D56" s="90">
        <f>VLOOKUP(C56,'MF Universe'!A:C,3,FALSE)</f>
        <v>56848.66</v>
      </c>
      <c r="E56" s="90">
        <v>77241.08</v>
      </c>
      <c r="F56" s="103">
        <f t="shared" si="4"/>
        <v>-20392.419999999998</v>
      </c>
      <c r="G56" s="91">
        <f t="shared" si="5"/>
        <v>-0.26401003196744527</v>
      </c>
      <c r="H56" s="41" t="e">
        <f t="shared" si="6"/>
        <v>#N/A</v>
      </c>
      <c r="I56" s="41" t="e">
        <f t="shared" si="7"/>
        <v>#N/A</v>
      </c>
    </row>
    <row r="57" spans="3:9" x14ac:dyDescent="0.25">
      <c r="C57" s="285" t="s">
        <v>970</v>
      </c>
      <c r="D57" s="90">
        <f>VLOOKUP(C57,'MF Universe'!A:C,3,FALSE)</f>
        <v>1637.42</v>
      </c>
      <c r="E57" s="90">
        <v>2080.5100000000002</v>
      </c>
      <c r="F57" s="103">
        <f t="shared" si="4"/>
        <v>-443.09000000000015</v>
      </c>
      <c r="G57" s="91">
        <f t="shared" si="5"/>
        <v>-0.21297181940966403</v>
      </c>
      <c r="H57" s="41" t="e">
        <f t="shared" si="6"/>
        <v>#N/A</v>
      </c>
      <c r="I57" s="41" t="e">
        <f t="shared" si="7"/>
        <v>#N/A</v>
      </c>
    </row>
    <row r="58" spans="3:9" x14ac:dyDescent="0.25">
      <c r="C58" s="78" t="s">
        <v>25</v>
      </c>
      <c r="D58" s="90">
        <f>VLOOKUP(C58,'MF Universe'!A:C,3,FALSE)</f>
        <v>3565.98</v>
      </c>
      <c r="E58" s="90">
        <v>4735.29</v>
      </c>
      <c r="F58" s="103">
        <f t="shared" si="4"/>
        <v>-1169.31</v>
      </c>
      <c r="G58" s="91">
        <f t="shared" si="5"/>
        <v>-0.2469352457822013</v>
      </c>
      <c r="H58" s="41" t="e">
        <f t="shared" si="6"/>
        <v>#N/A</v>
      </c>
      <c r="I58" s="41" t="e">
        <f t="shared" si="7"/>
        <v>#N/A</v>
      </c>
    </row>
    <row r="59" spans="3:9" x14ac:dyDescent="0.25">
      <c r="C59" s="78" t="s">
        <v>142</v>
      </c>
      <c r="D59" s="90">
        <f>VLOOKUP(C59,'MF Universe'!A:C,3,FALSE)</f>
        <v>3254.44</v>
      </c>
      <c r="E59" s="90">
        <v>3843.31</v>
      </c>
      <c r="F59" s="103">
        <f t="shared" si="4"/>
        <v>-588.86999999999989</v>
      </c>
      <c r="G59" s="91">
        <f t="shared" si="5"/>
        <v>-0.15321949049126921</v>
      </c>
      <c r="H59" s="41" t="e">
        <f t="shared" si="6"/>
        <v>#N/A</v>
      </c>
      <c r="I59" s="41" t="e">
        <f t="shared" si="7"/>
        <v>#N/A</v>
      </c>
    </row>
    <row r="60" spans="3:9" x14ac:dyDescent="0.25">
      <c r="C60" s="78" t="s">
        <v>639</v>
      </c>
      <c r="D60" s="90">
        <f>VLOOKUP(C60,'MF Universe'!A:C,3,FALSE)</f>
        <v>1210.26</v>
      </c>
      <c r="E60" s="90">
        <v>1148.49</v>
      </c>
      <c r="F60" s="103">
        <f t="shared" si="4"/>
        <v>61.769999999999982</v>
      </c>
      <c r="G60" s="91">
        <f t="shared" si="5"/>
        <v>5.3783663767207363E-2</v>
      </c>
      <c r="H60" s="41" t="e">
        <f t="shared" si="6"/>
        <v>#N/A</v>
      </c>
      <c r="I60" s="41" t="e">
        <f t="shared" si="7"/>
        <v>#N/A</v>
      </c>
    </row>
    <row r="61" spans="3:9" x14ac:dyDescent="0.25">
      <c r="C61"/>
    </row>
    <row r="62" spans="3:9" x14ac:dyDescent="0.25">
      <c r="C62" s="76" t="s">
        <v>238</v>
      </c>
      <c r="D62" s="92" t="s">
        <v>228</v>
      </c>
      <c r="E62" s="92" t="s">
        <v>229</v>
      </c>
      <c r="F62" s="92" t="s">
        <v>230</v>
      </c>
      <c r="G62" s="93" t="s">
        <v>231</v>
      </c>
      <c r="H62" s="94" t="s">
        <v>232</v>
      </c>
      <c r="I62" s="94" t="s">
        <v>233</v>
      </c>
    </row>
    <row r="63" spans="3:9" x14ac:dyDescent="0.25">
      <c r="C63" s="76"/>
      <c r="D63" s="92"/>
      <c r="E63" s="92" t="s">
        <v>239</v>
      </c>
      <c r="F63" s="92" t="s">
        <v>235</v>
      </c>
      <c r="G63" s="93" t="s">
        <v>235</v>
      </c>
    </row>
    <row r="64" spans="3:9" x14ac:dyDescent="0.25">
      <c r="C64" s="76"/>
      <c r="D64" s="95"/>
      <c r="E64" s="95">
        <v>41423</v>
      </c>
      <c r="F64" s="95"/>
      <c r="G64" s="93"/>
      <c r="H64" s="96">
        <f>20/4</f>
        <v>5</v>
      </c>
    </row>
    <row r="65" spans="3:9" s="102" customFormat="1" x14ac:dyDescent="0.25">
      <c r="C65" s="104" t="s">
        <v>2236</v>
      </c>
      <c r="D65" s="98">
        <f>VLOOKUP(C65,'MF Universe'!A:C,3,FALSE)</f>
        <v>1608.74</v>
      </c>
      <c r="E65" s="98">
        <v>1000</v>
      </c>
      <c r="F65" s="99">
        <f t="shared" ref="F65:F84" si="8">D65-E65</f>
        <v>608.74</v>
      </c>
      <c r="G65" s="100">
        <f t="shared" ref="G65:G84" si="9">F65/E65</f>
        <v>0.60874000000000006</v>
      </c>
      <c r="H65" s="101" t="e">
        <f>RANK(G65,G$65:G$84)</f>
        <v>#N/A</v>
      </c>
      <c r="I65" s="101" t="e">
        <f>ROUNDUP((H65/$H$88),0)</f>
        <v>#N/A</v>
      </c>
    </row>
    <row r="66" spans="3:9" x14ac:dyDescent="0.25">
      <c r="C66" s="78" t="s">
        <v>144</v>
      </c>
      <c r="D66" s="90">
        <f>VLOOKUP(C66,'MF Universe'!A:C,3,FALSE)</f>
        <v>1524.98</v>
      </c>
      <c r="E66" s="90">
        <v>987.65</v>
      </c>
      <c r="F66" s="103">
        <f t="shared" si="8"/>
        <v>537.33000000000004</v>
      </c>
      <c r="G66" s="91">
        <f t="shared" si="9"/>
        <v>0.54404900521439792</v>
      </c>
      <c r="H66" s="41" t="e">
        <f t="shared" ref="H66:H84" si="10">RANK(G66,G$65:G$84)</f>
        <v>#N/A</v>
      </c>
      <c r="I66" s="41" t="e">
        <f t="shared" ref="I66:I84" si="11">ROUNDUP((H66/$H$88),0)</f>
        <v>#N/A</v>
      </c>
    </row>
    <row r="67" spans="3:9" hidden="1" x14ac:dyDescent="0.25">
      <c r="C67" s="78" t="s">
        <v>215</v>
      </c>
      <c r="D67" s="90">
        <f>VLOOKUP(C67,'MF Universe'!A:C,3,FALSE)</f>
        <v>4075.4050000000002</v>
      </c>
      <c r="E67" s="90">
        <v>2903.2935000000002</v>
      </c>
      <c r="F67" s="103">
        <f t="shared" si="8"/>
        <v>1172.1115</v>
      </c>
      <c r="G67" s="91">
        <f t="shared" si="9"/>
        <v>0.40371788108918366</v>
      </c>
      <c r="H67" s="41" t="e">
        <f t="shared" si="10"/>
        <v>#N/A</v>
      </c>
      <c r="I67" s="41" t="e">
        <f t="shared" si="11"/>
        <v>#N/A</v>
      </c>
    </row>
    <row r="68" spans="3:9" x14ac:dyDescent="0.25">
      <c r="C68" s="78" t="s">
        <v>148</v>
      </c>
      <c r="D68" s="90">
        <f>VLOOKUP(C68,'MF Universe'!A:C,3,FALSE)</f>
        <v>1055.3900000000001</v>
      </c>
      <c r="E68" s="90">
        <v>1015.33</v>
      </c>
      <c r="F68" s="103">
        <f t="shared" si="8"/>
        <v>40.060000000000059</v>
      </c>
      <c r="G68" s="91">
        <f t="shared" si="9"/>
        <v>3.9455152511991234E-2</v>
      </c>
      <c r="H68" s="41" t="e">
        <f t="shared" si="10"/>
        <v>#N/A</v>
      </c>
      <c r="I68" s="41" t="e">
        <f t="shared" si="11"/>
        <v>#N/A</v>
      </c>
    </row>
    <row r="69" spans="3:9" x14ac:dyDescent="0.25">
      <c r="C69" s="78" t="s">
        <v>37</v>
      </c>
      <c r="D69" s="90">
        <f>VLOOKUP(C69,'MF Universe'!A:C,3,FALSE)</f>
        <v>1450.57</v>
      </c>
      <c r="E69" s="90">
        <v>1183.02</v>
      </c>
      <c r="F69" s="103">
        <f t="shared" si="8"/>
        <v>267.54999999999995</v>
      </c>
      <c r="G69" s="91">
        <f t="shared" si="9"/>
        <v>0.2261584757654139</v>
      </c>
      <c r="H69" s="41" t="e">
        <f t="shared" si="10"/>
        <v>#N/A</v>
      </c>
      <c r="I69" s="41" t="e">
        <f t="shared" si="11"/>
        <v>#N/A</v>
      </c>
    </row>
    <row r="70" spans="3:9" x14ac:dyDescent="0.25">
      <c r="C70" s="78" t="s">
        <v>2261</v>
      </c>
      <c r="D70" s="90">
        <f>VLOOKUP(C70,'MF Universe'!A:C,3,FALSE)</f>
        <v>2612.6</v>
      </c>
      <c r="E70" s="90">
        <v>2041.95</v>
      </c>
      <c r="F70" s="103">
        <f t="shared" si="8"/>
        <v>570.64999999999986</v>
      </c>
      <c r="G70" s="91">
        <f t="shared" si="9"/>
        <v>0.27946325816009199</v>
      </c>
      <c r="H70" s="41" t="e">
        <f t="shared" si="10"/>
        <v>#N/A</v>
      </c>
      <c r="I70" s="41" t="e">
        <f t="shared" si="11"/>
        <v>#N/A</v>
      </c>
    </row>
    <row r="71" spans="3:9" x14ac:dyDescent="0.25">
      <c r="C71" s="78" t="s">
        <v>2234</v>
      </c>
      <c r="D71" s="90">
        <f>VLOOKUP(C71,'MF Universe'!A:C,3,FALSE)</f>
        <v>1437.78</v>
      </c>
      <c r="E71" s="90">
        <v>991.87</v>
      </c>
      <c r="F71" s="103">
        <f t="shared" si="8"/>
        <v>445.90999999999997</v>
      </c>
      <c r="G71" s="91">
        <f t="shared" si="9"/>
        <v>0.44956496315041283</v>
      </c>
      <c r="H71" s="41" t="e">
        <f t="shared" si="10"/>
        <v>#N/A</v>
      </c>
      <c r="I71" s="41" t="e">
        <f t="shared" si="11"/>
        <v>#N/A</v>
      </c>
    </row>
    <row r="72" spans="3:9" x14ac:dyDescent="0.25">
      <c r="C72" s="78" t="s">
        <v>31</v>
      </c>
      <c r="D72" s="90">
        <f>VLOOKUP(C72,'MF Universe'!A:C,3,FALSE)</f>
        <v>2905.99</v>
      </c>
      <c r="E72" s="90">
        <v>1942.034433</v>
      </c>
      <c r="F72" s="103">
        <f t="shared" si="8"/>
        <v>963.95556699999975</v>
      </c>
      <c r="G72" s="91">
        <f t="shared" si="9"/>
        <v>0.49636378769603395</v>
      </c>
      <c r="H72" s="41" t="e">
        <f t="shared" si="10"/>
        <v>#N/A</v>
      </c>
      <c r="I72" s="41" t="e">
        <f t="shared" si="11"/>
        <v>#N/A</v>
      </c>
    </row>
    <row r="73" spans="3:9" x14ac:dyDescent="0.25">
      <c r="C73" s="78" t="s">
        <v>145</v>
      </c>
      <c r="D73" s="90">
        <f>VLOOKUP(C73,'MF Universe'!A:C,3,FALSE)</f>
        <v>2854.19</v>
      </c>
      <c r="E73" s="90">
        <v>1960.15</v>
      </c>
      <c r="F73" s="103">
        <f t="shared" si="8"/>
        <v>894.04</v>
      </c>
      <c r="G73" s="91">
        <f t="shared" si="9"/>
        <v>0.45610795092212325</v>
      </c>
      <c r="H73" s="41" t="e">
        <f t="shared" si="10"/>
        <v>#N/A</v>
      </c>
      <c r="I73" s="41" t="e">
        <f t="shared" si="11"/>
        <v>#N/A</v>
      </c>
    </row>
    <row r="74" spans="3:9" x14ac:dyDescent="0.25">
      <c r="C74" s="78" t="s">
        <v>36</v>
      </c>
      <c r="D74" s="90">
        <f>VLOOKUP(C74,'MF Universe'!A:C,3,FALSE)</f>
        <v>2355.2460000000001</v>
      </c>
      <c r="E74" s="90">
        <v>1638.4587160000001</v>
      </c>
      <c r="F74" s="103">
        <f t="shared" si="8"/>
        <v>716.787284</v>
      </c>
      <c r="G74" s="91">
        <f t="shared" si="9"/>
        <v>0.43747656074600783</v>
      </c>
      <c r="H74" s="41" t="e">
        <f t="shared" si="10"/>
        <v>#N/A</v>
      </c>
      <c r="I74" s="41" t="e">
        <f t="shared" si="11"/>
        <v>#N/A</v>
      </c>
    </row>
    <row r="75" spans="3:9" x14ac:dyDescent="0.25">
      <c r="C75" s="78" t="s">
        <v>146</v>
      </c>
      <c r="D75" s="90" t="e">
        <f>VLOOKUP(C75,'MF Universe'!A:C,3,FALSE)</f>
        <v>#N/A</v>
      </c>
      <c r="E75" s="90">
        <v>2559.96</v>
      </c>
      <c r="F75" s="103" t="e">
        <f t="shared" si="8"/>
        <v>#N/A</v>
      </c>
      <c r="G75" s="91" t="e">
        <f t="shared" si="9"/>
        <v>#N/A</v>
      </c>
      <c r="H75" s="41" t="e">
        <f t="shared" si="10"/>
        <v>#N/A</v>
      </c>
      <c r="I75" s="41" t="e">
        <f t="shared" si="11"/>
        <v>#N/A</v>
      </c>
    </row>
    <row r="76" spans="3:9" x14ac:dyDescent="0.25">
      <c r="C76" s="78" t="s">
        <v>32</v>
      </c>
      <c r="D76" s="90">
        <f>VLOOKUP(C76,'MF Universe'!A:C,3,FALSE)</f>
        <v>2219.3200000000002</v>
      </c>
      <c r="E76" s="90">
        <v>2187.41</v>
      </c>
      <c r="F76" s="103">
        <f t="shared" si="8"/>
        <v>31.910000000000309</v>
      </c>
      <c r="G76" s="91">
        <f t="shared" si="9"/>
        <v>1.4588028764612172E-2</v>
      </c>
      <c r="H76" s="41" t="e">
        <f t="shared" si="10"/>
        <v>#N/A</v>
      </c>
      <c r="I76" s="41" t="e">
        <f t="shared" si="11"/>
        <v>#N/A</v>
      </c>
    </row>
    <row r="77" spans="3:9" x14ac:dyDescent="0.25">
      <c r="C77" s="78" t="s">
        <v>30</v>
      </c>
      <c r="D77" s="90">
        <f>VLOOKUP(C77,'MF Universe'!A:C,3,FALSE)</f>
        <v>2652.3</v>
      </c>
      <c r="E77" s="90">
        <v>1887.74</v>
      </c>
      <c r="F77" s="103">
        <f t="shared" si="8"/>
        <v>764.56000000000017</v>
      </c>
      <c r="G77" s="91">
        <f t="shared" si="9"/>
        <v>0.40501340226938043</v>
      </c>
      <c r="H77" s="41" t="e">
        <f t="shared" si="10"/>
        <v>#N/A</v>
      </c>
      <c r="I77" s="41" t="e">
        <f t="shared" si="11"/>
        <v>#N/A</v>
      </c>
    </row>
    <row r="78" spans="3:9" x14ac:dyDescent="0.25">
      <c r="C78" s="78" t="s">
        <v>33</v>
      </c>
      <c r="D78" s="90">
        <f>VLOOKUP(C78,'MF Universe'!A:C,3,FALSE)</f>
        <v>1436.79</v>
      </c>
      <c r="E78" s="90">
        <v>1507.9867569999999</v>
      </c>
      <c r="F78" s="103">
        <f t="shared" si="8"/>
        <v>-71.196756999999934</v>
      </c>
      <c r="G78" s="91">
        <f t="shared" si="9"/>
        <v>-4.7213118198490875E-2</v>
      </c>
      <c r="H78" s="41" t="e">
        <f t="shared" si="10"/>
        <v>#N/A</v>
      </c>
      <c r="I78" s="41" t="e">
        <f t="shared" si="11"/>
        <v>#N/A</v>
      </c>
    </row>
    <row r="79" spans="3:9" x14ac:dyDescent="0.25">
      <c r="C79" s="78" t="s">
        <v>2389</v>
      </c>
      <c r="D79" s="90">
        <f>VLOOKUP(C79,'MF Universe'!A:C,3,FALSE)</f>
        <v>2617.41</v>
      </c>
      <c r="E79" s="90">
        <v>1895.91</v>
      </c>
      <c r="F79" s="103">
        <f t="shared" si="8"/>
        <v>721.49999999999977</v>
      </c>
      <c r="G79" s="91">
        <f t="shared" si="9"/>
        <v>0.38055603905248653</v>
      </c>
      <c r="H79" s="41" t="e">
        <f t="shared" si="10"/>
        <v>#N/A</v>
      </c>
      <c r="I79" s="41" t="e">
        <f t="shared" si="11"/>
        <v>#N/A</v>
      </c>
    </row>
    <row r="80" spans="3:9" x14ac:dyDescent="0.25">
      <c r="C80" s="78" t="s">
        <v>35</v>
      </c>
      <c r="D80" s="90">
        <f>VLOOKUP(C80,'MF Universe'!A:C,3,FALSE)</f>
        <v>2476.42</v>
      </c>
      <c r="E80" s="90">
        <v>1710.49</v>
      </c>
      <c r="F80" s="103">
        <f t="shared" si="8"/>
        <v>765.93000000000006</v>
      </c>
      <c r="G80" s="91">
        <f t="shared" si="9"/>
        <v>0.44778396833655859</v>
      </c>
      <c r="H80" s="41" t="e">
        <f t="shared" si="10"/>
        <v>#N/A</v>
      </c>
      <c r="I80" s="41" t="e">
        <f t="shared" si="11"/>
        <v>#N/A</v>
      </c>
    </row>
    <row r="81" spans="3:9" x14ac:dyDescent="0.25">
      <c r="C81" s="78" t="s">
        <v>2455</v>
      </c>
      <c r="D81" s="90">
        <f>VLOOKUP(C81,'MF Universe'!A:C,3,FALSE)</f>
        <v>2472.0700000000002</v>
      </c>
      <c r="E81" s="90">
        <v>1674.58</v>
      </c>
      <c r="F81" s="103">
        <f t="shared" si="8"/>
        <v>797.49000000000024</v>
      </c>
      <c r="G81" s="91">
        <f t="shared" si="9"/>
        <v>0.47623284644507891</v>
      </c>
      <c r="H81" s="41" t="e">
        <f t="shared" si="10"/>
        <v>#N/A</v>
      </c>
      <c r="I81" s="41" t="e">
        <f t="shared" si="11"/>
        <v>#N/A</v>
      </c>
    </row>
    <row r="82" spans="3:9" x14ac:dyDescent="0.25">
      <c r="C82" s="78" t="s">
        <v>38</v>
      </c>
      <c r="D82" s="90">
        <f>VLOOKUP(C82,'MF Universe'!A:C,3,FALSE)</f>
        <v>2370.415</v>
      </c>
      <c r="E82" s="90">
        <v>1775.6076479999999</v>
      </c>
      <c r="F82" s="103">
        <f t="shared" si="8"/>
        <v>594.80735200000004</v>
      </c>
      <c r="G82" s="91">
        <f t="shared" si="9"/>
        <v>0.33498805474845539</v>
      </c>
      <c r="H82" s="41" t="e">
        <f t="shared" si="10"/>
        <v>#N/A</v>
      </c>
      <c r="I82" s="41" t="e">
        <f t="shared" si="11"/>
        <v>#N/A</v>
      </c>
    </row>
    <row r="83" spans="3:9" x14ac:dyDescent="0.25">
      <c r="C83" s="78" t="s">
        <v>147</v>
      </c>
      <c r="D83" s="90">
        <f>VLOOKUP(C83,'MF Universe'!A:C,3,FALSE)</f>
        <v>2509.06</v>
      </c>
      <c r="E83" s="90">
        <v>2849.2893370000002</v>
      </c>
      <c r="F83" s="103">
        <f t="shared" si="8"/>
        <v>-340.22933700000021</v>
      </c>
      <c r="G83" s="91">
        <f t="shared" si="9"/>
        <v>-0.11940848989321164</v>
      </c>
      <c r="H83" s="41" t="e">
        <f t="shared" si="10"/>
        <v>#N/A</v>
      </c>
      <c r="I83" s="41" t="e">
        <f t="shared" si="11"/>
        <v>#N/A</v>
      </c>
    </row>
    <row r="84" spans="3:9" x14ac:dyDescent="0.25">
      <c r="C84" s="78" t="s">
        <v>34</v>
      </c>
      <c r="D84" s="90">
        <f>VLOOKUP(C84,'MF Universe'!A:C,3,FALSE)</f>
        <v>1385.3</v>
      </c>
      <c r="E84" s="90">
        <v>1446.1737000000001</v>
      </c>
      <c r="F84" s="103">
        <f t="shared" si="8"/>
        <v>-60.873700000000099</v>
      </c>
      <c r="G84" s="91">
        <f t="shared" si="9"/>
        <v>-4.209293807514277E-2</v>
      </c>
      <c r="H84" s="41" t="e">
        <f t="shared" si="10"/>
        <v>#N/A</v>
      </c>
      <c r="I84" s="41" t="e">
        <f t="shared" si="11"/>
        <v>#N/A</v>
      </c>
    </row>
    <row r="85" spans="3:9" x14ac:dyDescent="0.25">
      <c r="C85" s="71"/>
    </row>
    <row r="86" spans="3:9" x14ac:dyDescent="0.25">
      <c r="C86" s="76" t="s">
        <v>240</v>
      </c>
      <c r="D86" s="92" t="s">
        <v>228</v>
      </c>
      <c r="E86" s="92" t="s">
        <v>229</v>
      </c>
      <c r="F86" s="92" t="s">
        <v>230</v>
      </c>
      <c r="G86" s="93" t="s">
        <v>231</v>
      </c>
      <c r="H86" s="94" t="s">
        <v>232</v>
      </c>
      <c r="I86" s="94" t="s">
        <v>233</v>
      </c>
    </row>
    <row r="87" spans="3:9" x14ac:dyDescent="0.25">
      <c r="C87" s="76"/>
      <c r="D87" s="92"/>
      <c r="E87" s="92" t="s">
        <v>241</v>
      </c>
      <c r="F87" s="92" t="s">
        <v>235</v>
      </c>
      <c r="G87" s="93" t="s">
        <v>235</v>
      </c>
    </row>
    <row r="88" spans="3:9" x14ac:dyDescent="0.25">
      <c r="C88" s="76"/>
      <c r="D88" s="95"/>
      <c r="E88" s="95">
        <v>41283</v>
      </c>
      <c r="F88" s="95"/>
      <c r="G88" s="93"/>
      <c r="H88" s="96">
        <f>17/4</f>
        <v>4.25</v>
      </c>
    </row>
    <row r="89" spans="3:9" hidden="1" x14ac:dyDescent="0.25">
      <c r="C89" s="78" t="s">
        <v>225</v>
      </c>
      <c r="D89" s="90" t="e">
        <v>#N/A</v>
      </c>
      <c r="E89" s="90" t="e">
        <v>#N/A</v>
      </c>
      <c r="F89" s="103" t="e">
        <f t="shared" ref="F89:F107" si="12">D89-E89</f>
        <v>#N/A</v>
      </c>
      <c r="G89" s="91" t="e">
        <f t="shared" ref="G89:G107" si="13">F89/E89</f>
        <v>#N/A</v>
      </c>
    </row>
    <row r="90" spans="3:9" hidden="1" x14ac:dyDescent="0.25">
      <c r="C90" s="78" t="s">
        <v>215</v>
      </c>
      <c r="D90" s="90">
        <v>2887.7853</v>
      </c>
      <c r="E90" s="90">
        <v>2895.1673999999998</v>
      </c>
      <c r="F90" s="103">
        <f t="shared" si="12"/>
        <v>-7.3820999999998094</v>
      </c>
      <c r="G90" s="91">
        <f t="shared" si="13"/>
        <v>-2.5498007472727863E-3</v>
      </c>
    </row>
    <row r="91" spans="3:9" x14ac:dyDescent="0.25">
      <c r="C91" s="78" t="s">
        <v>148</v>
      </c>
      <c r="D91" s="90">
        <f>VLOOKUP(C91,'MF Universe'!A:C,3,FALSE)</f>
        <v>1055.3900000000001</v>
      </c>
      <c r="E91" s="90">
        <v>1026.31</v>
      </c>
      <c r="F91" s="103">
        <f t="shared" si="12"/>
        <v>29.080000000000155</v>
      </c>
      <c r="G91" s="91">
        <f t="shared" si="13"/>
        <v>2.8334518810106259E-2</v>
      </c>
      <c r="H91" s="41" t="e">
        <f t="shared" ref="H91:H107" si="14">RANK(G91,G$91:G$107)</f>
        <v>#N/A</v>
      </c>
      <c r="I91" s="41" t="e">
        <f>ROUNDUP((H91/$H$88),0)</f>
        <v>#N/A</v>
      </c>
    </row>
    <row r="92" spans="3:9" x14ac:dyDescent="0.25">
      <c r="C92" s="78" t="s">
        <v>37</v>
      </c>
      <c r="D92" s="90">
        <f>VLOOKUP(C92,'MF Universe'!A:C,3,FALSE)</f>
        <v>1450.57</v>
      </c>
      <c r="E92" s="90">
        <v>1191.93</v>
      </c>
      <c r="F92" s="103">
        <f t="shared" si="12"/>
        <v>258.63999999999987</v>
      </c>
      <c r="G92" s="91">
        <f t="shared" si="13"/>
        <v>0.2169926086263454</v>
      </c>
      <c r="H92" s="41" t="e">
        <f t="shared" si="14"/>
        <v>#N/A</v>
      </c>
      <c r="I92" s="41" t="e">
        <f t="shared" ref="I92:I107" si="15">ROUNDUP((H92/$H$88),0)</f>
        <v>#N/A</v>
      </c>
    </row>
    <row r="93" spans="3:9" x14ac:dyDescent="0.25">
      <c r="C93" s="78" t="s">
        <v>2261</v>
      </c>
      <c r="D93" s="90">
        <f>VLOOKUP(C93,'MF Universe'!A:C,3,FALSE)</f>
        <v>2612.6</v>
      </c>
      <c r="E93" s="90">
        <v>2074.5100000000002</v>
      </c>
      <c r="F93" s="103">
        <f t="shared" si="12"/>
        <v>538.08999999999969</v>
      </c>
      <c r="G93" s="91">
        <f t="shared" si="13"/>
        <v>0.25938173351779437</v>
      </c>
      <c r="H93" s="41" t="e">
        <f t="shared" si="14"/>
        <v>#N/A</v>
      </c>
      <c r="I93" s="41" t="e">
        <f t="shared" si="15"/>
        <v>#N/A</v>
      </c>
    </row>
    <row r="94" spans="3:9" s="102" customFormat="1" x14ac:dyDescent="0.25">
      <c r="C94" s="104" t="s">
        <v>2234</v>
      </c>
      <c r="D94" s="98">
        <f>VLOOKUP(C94,'MF Universe'!A:C,3,FALSE)</f>
        <v>1437.78</v>
      </c>
      <c r="E94" s="98">
        <v>1000</v>
      </c>
      <c r="F94" s="99">
        <f t="shared" si="12"/>
        <v>437.78</v>
      </c>
      <c r="G94" s="100">
        <f t="shared" si="13"/>
        <v>0.43777999999999995</v>
      </c>
      <c r="H94" s="102" t="e">
        <f t="shared" si="14"/>
        <v>#N/A</v>
      </c>
      <c r="I94" s="102" t="e">
        <f t="shared" si="15"/>
        <v>#N/A</v>
      </c>
    </row>
    <row r="95" spans="3:9" x14ac:dyDescent="0.25">
      <c r="C95" s="78" t="s">
        <v>31</v>
      </c>
      <c r="D95" s="90">
        <f>VLOOKUP(C95,'MF Universe'!A:C,3,FALSE)</f>
        <v>2905.99</v>
      </c>
      <c r="E95" s="90">
        <v>1977.72</v>
      </c>
      <c r="F95" s="103">
        <f t="shared" si="12"/>
        <v>928.26999999999975</v>
      </c>
      <c r="G95" s="91">
        <f t="shared" si="13"/>
        <v>0.46936371174888242</v>
      </c>
      <c r="H95" s="41" t="e">
        <f t="shared" si="14"/>
        <v>#N/A</v>
      </c>
      <c r="I95" s="41" t="e">
        <f t="shared" si="15"/>
        <v>#N/A</v>
      </c>
    </row>
    <row r="96" spans="3:9" x14ac:dyDescent="0.25">
      <c r="C96" s="78" t="s">
        <v>146</v>
      </c>
      <c r="D96" s="90" t="e">
        <f>VLOOKUP(C96,'MF Universe'!A:C,3,FALSE)</f>
        <v>#N/A</v>
      </c>
      <c r="E96" s="90">
        <v>2607.2600000000002</v>
      </c>
      <c r="F96" s="103" t="e">
        <f t="shared" si="12"/>
        <v>#N/A</v>
      </c>
      <c r="G96" s="91" t="e">
        <f t="shared" si="13"/>
        <v>#N/A</v>
      </c>
      <c r="H96" s="41" t="e">
        <f t="shared" si="14"/>
        <v>#N/A</v>
      </c>
      <c r="I96" s="41" t="e">
        <f t="shared" si="15"/>
        <v>#N/A</v>
      </c>
    </row>
    <row r="97" spans="3:9" x14ac:dyDescent="0.25">
      <c r="C97" s="78" t="s">
        <v>145</v>
      </c>
      <c r="D97" s="90">
        <f>VLOOKUP(C97,'MF Universe'!A:C,3,FALSE)</f>
        <v>2854.19</v>
      </c>
      <c r="E97" s="90">
        <v>2011.24</v>
      </c>
      <c r="F97" s="103">
        <f t="shared" si="12"/>
        <v>842.95</v>
      </c>
      <c r="G97" s="91">
        <f t="shared" si="13"/>
        <v>0.41911954813945629</v>
      </c>
      <c r="H97" s="41" t="e">
        <f t="shared" si="14"/>
        <v>#N/A</v>
      </c>
      <c r="I97" s="41" t="e">
        <f t="shared" si="15"/>
        <v>#N/A</v>
      </c>
    </row>
    <row r="98" spans="3:9" x14ac:dyDescent="0.25">
      <c r="C98" s="78" t="s">
        <v>36</v>
      </c>
      <c r="D98" s="90">
        <f>VLOOKUP(C98,'MF Universe'!A:C,3,FALSE)</f>
        <v>2355.2460000000001</v>
      </c>
      <c r="E98" s="90">
        <v>1691.55</v>
      </c>
      <c r="F98" s="103">
        <f t="shared" si="12"/>
        <v>663.69600000000014</v>
      </c>
      <c r="G98" s="91">
        <f t="shared" si="13"/>
        <v>0.39235967012503337</v>
      </c>
      <c r="H98" s="41" t="e">
        <f t="shared" si="14"/>
        <v>#N/A</v>
      </c>
      <c r="I98" s="41" t="e">
        <f t="shared" si="15"/>
        <v>#N/A</v>
      </c>
    </row>
    <row r="99" spans="3:9" x14ac:dyDescent="0.25">
      <c r="C99" s="78" t="s">
        <v>32</v>
      </c>
      <c r="D99" s="90">
        <f>VLOOKUP(C99,'MF Universe'!A:C,3,FALSE)</f>
        <v>2219.3200000000002</v>
      </c>
      <c r="E99" s="90">
        <v>2234.5100000000002</v>
      </c>
      <c r="F99" s="103">
        <f t="shared" si="12"/>
        <v>-15.190000000000055</v>
      </c>
      <c r="G99" s="91">
        <f t="shared" si="13"/>
        <v>-6.7979109513942888E-3</v>
      </c>
      <c r="H99" s="41" t="e">
        <f t="shared" si="14"/>
        <v>#N/A</v>
      </c>
      <c r="I99" s="41" t="e">
        <f t="shared" si="15"/>
        <v>#N/A</v>
      </c>
    </row>
    <row r="100" spans="3:9" x14ac:dyDescent="0.25">
      <c r="C100" s="78" t="s">
        <v>33</v>
      </c>
      <c r="D100" s="90">
        <f>VLOOKUP(C100,'MF Universe'!A:C,3,FALSE)</f>
        <v>1436.79</v>
      </c>
      <c r="E100" s="90">
        <v>1533.46</v>
      </c>
      <c r="F100" s="103">
        <f t="shared" si="12"/>
        <v>-96.670000000000073</v>
      </c>
      <c r="G100" s="91">
        <f t="shared" si="13"/>
        <v>-6.3040444485020844E-2</v>
      </c>
      <c r="H100" s="41" t="e">
        <f t="shared" si="14"/>
        <v>#N/A</v>
      </c>
      <c r="I100" s="41" t="e">
        <f t="shared" si="15"/>
        <v>#N/A</v>
      </c>
    </row>
    <row r="101" spans="3:9" x14ac:dyDescent="0.25">
      <c r="C101" s="78" t="s">
        <v>30</v>
      </c>
      <c r="D101" s="90">
        <f>VLOOKUP(C101,'MF Universe'!A:C,3,FALSE)</f>
        <v>2652.3</v>
      </c>
      <c r="E101" s="90">
        <v>1929.34</v>
      </c>
      <c r="F101" s="103">
        <f t="shared" si="12"/>
        <v>722.96000000000026</v>
      </c>
      <c r="G101" s="91">
        <f t="shared" si="13"/>
        <v>0.37471881576083027</v>
      </c>
      <c r="H101" s="41" t="e">
        <f t="shared" si="14"/>
        <v>#N/A</v>
      </c>
      <c r="I101" s="41" t="e">
        <f t="shared" si="15"/>
        <v>#N/A</v>
      </c>
    </row>
    <row r="102" spans="3:9" x14ac:dyDescent="0.25">
      <c r="C102" s="78" t="s">
        <v>2389</v>
      </c>
      <c r="D102" s="90">
        <f>VLOOKUP(C102,'MF Universe'!A:C,3,FALSE)</f>
        <v>2617.41</v>
      </c>
      <c r="E102" s="90">
        <v>1951.28</v>
      </c>
      <c r="F102" s="103">
        <f t="shared" si="12"/>
        <v>666.12999999999988</v>
      </c>
      <c r="G102" s="91">
        <f t="shared" si="13"/>
        <v>0.34138104218769211</v>
      </c>
      <c r="H102" s="41" t="e">
        <f t="shared" si="14"/>
        <v>#N/A</v>
      </c>
      <c r="I102" s="41" t="e">
        <f t="shared" si="15"/>
        <v>#N/A</v>
      </c>
    </row>
    <row r="103" spans="3:9" x14ac:dyDescent="0.25">
      <c r="C103" s="78" t="s">
        <v>35</v>
      </c>
      <c r="D103" s="90">
        <f>VLOOKUP(C103,'MF Universe'!A:C,3,FALSE)</f>
        <v>2476.42</v>
      </c>
      <c r="E103" s="90">
        <v>1764.68</v>
      </c>
      <c r="F103" s="103">
        <f t="shared" si="12"/>
        <v>711.74</v>
      </c>
      <c r="G103" s="91">
        <f t="shared" si="13"/>
        <v>0.40332524877031528</v>
      </c>
      <c r="H103" s="41" t="e">
        <f t="shared" si="14"/>
        <v>#N/A</v>
      </c>
      <c r="I103" s="41" t="e">
        <f t="shared" si="15"/>
        <v>#N/A</v>
      </c>
    </row>
    <row r="104" spans="3:9" x14ac:dyDescent="0.25">
      <c r="C104" s="78" t="s">
        <v>2455</v>
      </c>
      <c r="D104" s="90">
        <f>VLOOKUP(C104,'MF Universe'!A:C,3,FALSE)</f>
        <v>2472.0700000000002</v>
      </c>
      <c r="E104" s="90">
        <v>1725.56</v>
      </c>
      <c r="F104" s="103">
        <f t="shared" si="12"/>
        <v>746.51000000000022</v>
      </c>
      <c r="G104" s="91">
        <f t="shared" si="13"/>
        <v>0.43261897586870363</v>
      </c>
      <c r="H104" s="41" t="e">
        <f t="shared" si="14"/>
        <v>#N/A</v>
      </c>
      <c r="I104" s="41" t="e">
        <f t="shared" si="15"/>
        <v>#N/A</v>
      </c>
    </row>
    <row r="105" spans="3:9" x14ac:dyDescent="0.25">
      <c r="C105" s="78" t="s">
        <v>147</v>
      </c>
      <c r="D105" s="90">
        <f>VLOOKUP(C105,'MF Universe'!A:C,3,FALSE)</f>
        <v>2509.06</v>
      </c>
      <c r="E105" s="90">
        <v>2970.33</v>
      </c>
      <c r="F105" s="103">
        <f t="shared" si="12"/>
        <v>-461.27</v>
      </c>
      <c r="G105" s="91">
        <f t="shared" si="13"/>
        <v>-0.15529250958647692</v>
      </c>
      <c r="H105" s="41" t="e">
        <f t="shared" si="14"/>
        <v>#N/A</v>
      </c>
      <c r="I105" s="41" t="e">
        <f t="shared" si="15"/>
        <v>#N/A</v>
      </c>
    </row>
    <row r="106" spans="3:9" x14ac:dyDescent="0.25">
      <c r="C106" s="78" t="s">
        <v>34</v>
      </c>
      <c r="D106" s="90">
        <f>VLOOKUP(C106,'MF Universe'!A:C,3,FALSE)</f>
        <v>1385.3</v>
      </c>
      <c r="E106" s="90">
        <v>1481</v>
      </c>
      <c r="F106" s="103">
        <f t="shared" si="12"/>
        <v>-95.700000000000045</v>
      </c>
      <c r="G106" s="91">
        <f t="shared" si="13"/>
        <v>-6.4618501012829205E-2</v>
      </c>
      <c r="H106" s="41" t="e">
        <f t="shared" si="14"/>
        <v>#N/A</v>
      </c>
      <c r="I106" s="41" t="e">
        <f t="shared" si="15"/>
        <v>#N/A</v>
      </c>
    </row>
    <row r="107" spans="3:9" x14ac:dyDescent="0.25">
      <c r="C107" s="78" t="s">
        <v>38</v>
      </c>
      <c r="D107" s="90">
        <f>VLOOKUP(C107,'MF Universe'!A:C,3,FALSE)</f>
        <v>2370.415</v>
      </c>
      <c r="E107" s="90">
        <v>1870.53</v>
      </c>
      <c r="F107" s="103">
        <f t="shared" si="12"/>
        <v>499.88499999999999</v>
      </c>
      <c r="G107" s="91">
        <f t="shared" si="13"/>
        <v>0.26724243930864516</v>
      </c>
      <c r="H107" s="41" t="e">
        <f t="shared" si="14"/>
        <v>#N/A</v>
      </c>
      <c r="I107" s="41" t="e">
        <f t="shared" si="15"/>
        <v>#N/A</v>
      </c>
    </row>
    <row r="108" spans="3:9" x14ac:dyDescent="0.25">
      <c r="C108" s="78" t="s">
        <v>2236</v>
      </c>
      <c r="D108" s="90">
        <f>VLOOKUP(C108,'MF Universe'!A:C,3,FALSE)</f>
        <v>1608.74</v>
      </c>
      <c r="F108" s="103"/>
      <c r="H108" s="41"/>
      <c r="I108" s="41"/>
    </row>
    <row r="109" spans="3:9" x14ac:dyDescent="0.25">
      <c r="C109" s="78" t="s">
        <v>144</v>
      </c>
      <c r="D109" s="90">
        <f>VLOOKUP(C109,'MF Universe'!A:C,3,FALSE)</f>
        <v>1524.98</v>
      </c>
      <c r="F109" s="103"/>
      <c r="H109" s="41"/>
      <c r="I109" s="41"/>
    </row>
    <row r="110" spans="3:9" x14ac:dyDescent="0.25">
      <c r="C110" s="71"/>
      <c r="F110" s="103"/>
    </row>
    <row r="111" spans="3:9" x14ac:dyDescent="0.25">
      <c r="C111" s="71"/>
    </row>
    <row r="112" spans="3:9" x14ac:dyDescent="0.25">
      <c r="C112" s="76" t="s">
        <v>242</v>
      </c>
      <c r="D112" s="92" t="s">
        <v>228</v>
      </c>
      <c r="E112" s="92" t="s">
        <v>229</v>
      </c>
      <c r="F112" s="92" t="s">
        <v>230</v>
      </c>
      <c r="G112" s="93" t="s">
        <v>231</v>
      </c>
      <c r="H112" s="94" t="s">
        <v>232</v>
      </c>
      <c r="I112" s="94" t="s">
        <v>233</v>
      </c>
    </row>
    <row r="113" spans="3:9" x14ac:dyDescent="0.25">
      <c r="C113" s="76"/>
      <c r="D113" s="92"/>
      <c r="E113" s="92" t="s">
        <v>243</v>
      </c>
      <c r="F113" s="92" t="s">
        <v>235</v>
      </c>
      <c r="G113" s="93" t="s">
        <v>235</v>
      </c>
    </row>
    <row r="114" spans="3:9" x14ac:dyDescent="0.25">
      <c r="C114" s="76"/>
      <c r="D114" s="95"/>
      <c r="E114" s="95">
        <v>41458</v>
      </c>
      <c r="F114" s="95"/>
      <c r="G114" s="93"/>
      <c r="H114" s="96">
        <f>8/4</f>
        <v>2</v>
      </c>
    </row>
    <row r="115" spans="3:9" x14ac:dyDescent="0.25">
      <c r="C115" s="78" t="s">
        <v>104</v>
      </c>
      <c r="D115" s="90">
        <f>VLOOKUP(C115,'MF Universe'!A:C,3,FALSE)</f>
        <v>1603.56</v>
      </c>
      <c r="E115" s="90">
        <v>1015.973107</v>
      </c>
      <c r="F115" s="103">
        <f t="shared" ref="F115:F122" si="16">D115-E115</f>
        <v>587.58689299999992</v>
      </c>
      <c r="G115" s="91">
        <f t="shared" ref="G115:G122" si="17">F115/E115</f>
        <v>0.57834886470080538</v>
      </c>
      <c r="H115" s="41" t="e">
        <f t="shared" ref="H115:H122" si="18">RANK(G115,G$115:G$122)</f>
        <v>#N/A</v>
      </c>
      <c r="I115" s="41" t="e">
        <f>ROUNDUP((H115/$H$114),0)</f>
        <v>#N/A</v>
      </c>
    </row>
    <row r="116" spans="3:9" x14ac:dyDescent="0.25">
      <c r="C116" s="78" t="s">
        <v>105</v>
      </c>
      <c r="D116" s="90">
        <f>VLOOKUP(C116,'MF Universe'!A:C,3,FALSE)</f>
        <v>1543.19</v>
      </c>
      <c r="E116" s="90">
        <v>1018.12</v>
      </c>
      <c r="F116" s="103">
        <f t="shared" si="16"/>
        <v>525.07000000000005</v>
      </c>
      <c r="G116" s="91">
        <f t="shared" si="17"/>
        <v>0.515725061878757</v>
      </c>
      <c r="H116" s="41" t="e">
        <f t="shared" si="18"/>
        <v>#N/A</v>
      </c>
      <c r="I116" s="41" t="e">
        <f t="shared" ref="I116:I122" si="19">ROUNDUP((H116/$H$114),0)</f>
        <v>#N/A</v>
      </c>
    </row>
    <row r="117" spans="3:9" s="102" customFormat="1" x14ac:dyDescent="0.25">
      <c r="C117" s="104" t="s">
        <v>2533</v>
      </c>
      <c r="D117" s="98">
        <f>VLOOKUP(C117,'MF Universe'!A:C,3,FALSE)</f>
        <v>1497.82</v>
      </c>
      <c r="E117" s="98">
        <v>1000</v>
      </c>
      <c r="F117" s="99">
        <f t="shared" si="16"/>
        <v>497.81999999999994</v>
      </c>
      <c r="G117" s="100">
        <f t="shared" si="17"/>
        <v>0.49781999999999993</v>
      </c>
      <c r="H117" s="102" t="e">
        <f t="shared" si="18"/>
        <v>#N/A</v>
      </c>
      <c r="I117" s="102" t="e">
        <f t="shared" si="19"/>
        <v>#N/A</v>
      </c>
    </row>
    <row r="118" spans="3:9" x14ac:dyDescent="0.25">
      <c r="C118" s="78" t="s">
        <v>107</v>
      </c>
      <c r="D118" s="90">
        <f>VLOOKUP(C118,'MF Universe'!A:C,3,FALSE)</f>
        <v>1547.04</v>
      </c>
      <c r="E118" s="90">
        <v>1025</v>
      </c>
      <c r="F118" s="103">
        <f t="shared" si="16"/>
        <v>522.04</v>
      </c>
      <c r="G118" s="91">
        <f t="shared" si="17"/>
        <v>0.50930731707317067</v>
      </c>
      <c r="H118" s="41" t="e">
        <f t="shared" si="18"/>
        <v>#N/A</v>
      </c>
      <c r="I118" s="41" t="e">
        <f t="shared" si="19"/>
        <v>#N/A</v>
      </c>
    </row>
    <row r="119" spans="3:9" x14ac:dyDescent="0.25">
      <c r="C119" s="78" t="s">
        <v>108</v>
      </c>
      <c r="D119" s="90">
        <f>VLOOKUP(C119,'MF Universe'!A:C,3,FALSE)</f>
        <v>1535.163</v>
      </c>
      <c r="E119" s="90">
        <v>1021.4929</v>
      </c>
      <c r="F119" s="103">
        <f t="shared" si="16"/>
        <v>513.67010000000005</v>
      </c>
      <c r="G119" s="91">
        <f t="shared" si="17"/>
        <v>0.50286213443089034</v>
      </c>
      <c r="H119" s="41" t="e">
        <f t="shared" si="18"/>
        <v>#N/A</v>
      </c>
      <c r="I119" s="41" t="e">
        <f t="shared" si="19"/>
        <v>#N/A</v>
      </c>
    </row>
    <row r="120" spans="3:9" x14ac:dyDescent="0.25">
      <c r="C120" s="78" t="s">
        <v>109</v>
      </c>
      <c r="D120" s="90">
        <f>VLOOKUP(C120,'MF Universe'!A:C,3,FALSE)</f>
        <v>1522.57</v>
      </c>
      <c r="E120" s="90">
        <v>1025.1600000000001</v>
      </c>
      <c r="F120" s="103">
        <f t="shared" si="16"/>
        <v>497.40999999999985</v>
      </c>
      <c r="G120" s="91">
        <f t="shared" si="17"/>
        <v>0.48520230988333513</v>
      </c>
      <c r="H120" s="41" t="e">
        <f t="shared" si="18"/>
        <v>#N/A</v>
      </c>
      <c r="I120" s="41" t="e">
        <f t="shared" si="19"/>
        <v>#N/A</v>
      </c>
    </row>
    <row r="121" spans="3:9" x14ac:dyDescent="0.25">
      <c r="C121" s="78" t="s">
        <v>106</v>
      </c>
      <c r="D121" s="90">
        <f>VLOOKUP(C121,'MF Universe'!A:C,3,FALSE)</f>
        <v>1445.28</v>
      </c>
      <c r="E121" s="90">
        <v>1016.42</v>
      </c>
      <c r="F121" s="103">
        <f t="shared" si="16"/>
        <v>428.86</v>
      </c>
      <c r="G121" s="91">
        <f t="shared" si="17"/>
        <v>0.42193187855414105</v>
      </c>
      <c r="H121" s="41" t="e">
        <f t="shared" si="18"/>
        <v>#N/A</v>
      </c>
      <c r="I121" s="41" t="e">
        <f t="shared" si="19"/>
        <v>#N/A</v>
      </c>
    </row>
    <row r="122" spans="3:9" x14ac:dyDescent="0.25">
      <c r="C122" s="78" t="s">
        <v>150</v>
      </c>
      <c r="D122" s="90" t="e">
        <f>VLOOKUP(C122,'MF Universe'!A:C,3,FALSE)</f>
        <v>#N/A</v>
      </c>
      <c r="E122" s="90">
        <v>1020.94</v>
      </c>
      <c r="F122" s="103" t="e">
        <f t="shared" si="16"/>
        <v>#N/A</v>
      </c>
      <c r="G122" s="91" t="e">
        <f t="shared" si="17"/>
        <v>#N/A</v>
      </c>
      <c r="H122" s="41" t="e">
        <f t="shared" si="18"/>
        <v>#N/A</v>
      </c>
      <c r="I122" s="41" t="e">
        <f t="shared" si="19"/>
        <v>#N/A</v>
      </c>
    </row>
    <row r="123" spans="3:9" x14ac:dyDescent="0.25">
      <c r="C123" s="71"/>
    </row>
    <row r="124" spans="3:9" x14ac:dyDescent="0.25">
      <c r="C124" s="76" t="s">
        <v>196</v>
      </c>
      <c r="D124" s="92" t="s">
        <v>228</v>
      </c>
      <c r="E124" s="92" t="s">
        <v>229</v>
      </c>
      <c r="F124" s="92" t="s">
        <v>230</v>
      </c>
      <c r="G124" s="93" t="s">
        <v>231</v>
      </c>
      <c r="H124" s="94" t="s">
        <v>232</v>
      </c>
      <c r="I124" s="94" t="s">
        <v>233</v>
      </c>
    </row>
    <row r="125" spans="3:9" x14ac:dyDescent="0.25">
      <c r="C125" s="76"/>
      <c r="D125" s="92"/>
      <c r="E125" s="92" t="s">
        <v>244</v>
      </c>
      <c r="F125" s="92" t="s">
        <v>235</v>
      </c>
      <c r="G125" s="93" t="s">
        <v>235</v>
      </c>
    </row>
    <row r="126" spans="3:9" x14ac:dyDescent="0.25">
      <c r="C126" s="76"/>
      <c r="D126" s="95"/>
      <c r="E126" s="95">
        <v>42079</v>
      </c>
      <c r="F126" s="95"/>
      <c r="G126" s="93"/>
      <c r="H126" s="96">
        <f>20/4</f>
        <v>5</v>
      </c>
    </row>
    <row r="127" spans="3:9" x14ac:dyDescent="0.25">
      <c r="C127" s="78" t="s">
        <v>2236</v>
      </c>
      <c r="D127" s="90">
        <f>VLOOKUP(C127,'MF Universe'!A:C,3,FALSE)</f>
        <v>1608.74</v>
      </c>
      <c r="E127" s="90">
        <v>1146.21</v>
      </c>
      <c r="F127" s="103">
        <f t="shared" ref="F127:F146" si="20">D127-E127</f>
        <v>462.53</v>
      </c>
      <c r="G127" s="91">
        <f t="shared" ref="G127:G146" si="21">F127/E127</f>
        <v>0.40352989417297003</v>
      </c>
      <c r="H127" s="41" t="e">
        <f t="shared" ref="H127:H146" si="22">RANK(G127,G$127:G$146)</f>
        <v>#N/A</v>
      </c>
      <c r="I127" s="41" t="e">
        <f>ROUNDUP((H127/$H$126),0)</f>
        <v>#N/A</v>
      </c>
    </row>
    <row r="128" spans="3:9" x14ac:dyDescent="0.25">
      <c r="C128" s="78" t="s">
        <v>144</v>
      </c>
      <c r="D128" s="90">
        <f>VLOOKUP(C128,'MF Universe'!A:C,3,FALSE)</f>
        <v>1524.98</v>
      </c>
      <c r="E128" s="90">
        <v>1085.69</v>
      </c>
      <c r="F128" s="103">
        <f t="shared" si="20"/>
        <v>439.28999999999996</v>
      </c>
      <c r="G128" s="91">
        <f t="shared" si="21"/>
        <v>0.4046182611979478</v>
      </c>
      <c r="H128" s="41" t="e">
        <f t="shared" si="22"/>
        <v>#N/A</v>
      </c>
      <c r="I128" s="41" t="e">
        <f t="shared" ref="I128:I146" si="23">ROUNDUP((H128/$H$126),0)</f>
        <v>#N/A</v>
      </c>
    </row>
    <row r="129" spans="3:9" x14ac:dyDescent="0.25">
      <c r="C129" s="78" t="s">
        <v>148</v>
      </c>
      <c r="D129" s="90">
        <f>VLOOKUP(C129,'MF Universe'!A:C,3,FALSE)</f>
        <v>1055.3900000000001</v>
      </c>
      <c r="E129" s="90">
        <v>1030.93</v>
      </c>
      <c r="F129" s="103">
        <f t="shared" si="20"/>
        <v>24.460000000000036</v>
      </c>
      <c r="G129" s="91">
        <f t="shared" si="21"/>
        <v>2.3726150175084667E-2</v>
      </c>
      <c r="H129" s="41" t="e">
        <f t="shared" si="22"/>
        <v>#N/A</v>
      </c>
      <c r="I129" s="41" t="e">
        <f t="shared" si="23"/>
        <v>#N/A</v>
      </c>
    </row>
    <row r="130" spans="3:9" x14ac:dyDescent="0.25">
      <c r="C130" s="78" t="s">
        <v>37</v>
      </c>
      <c r="D130" s="90">
        <f>VLOOKUP(C130,'MF Universe'!A:C,3,FALSE)</f>
        <v>1450.57</v>
      </c>
      <c r="E130" s="90">
        <v>1275.21</v>
      </c>
      <c r="F130" s="103">
        <f t="shared" si="20"/>
        <v>175.3599999999999</v>
      </c>
      <c r="G130" s="91">
        <f t="shared" si="21"/>
        <v>0.13751460543753569</v>
      </c>
      <c r="H130" s="41" t="e">
        <f t="shared" si="22"/>
        <v>#N/A</v>
      </c>
      <c r="I130" s="41" t="e">
        <f t="shared" si="23"/>
        <v>#N/A</v>
      </c>
    </row>
    <row r="131" spans="3:9" x14ac:dyDescent="0.25">
      <c r="C131" s="78" t="s">
        <v>2261</v>
      </c>
      <c r="D131" s="90">
        <f>VLOOKUP(C131,'MF Universe'!A:C,3,FALSE)</f>
        <v>2612.6</v>
      </c>
      <c r="E131" s="90">
        <v>2105.8000000000002</v>
      </c>
      <c r="F131" s="103">
        <f t="shared" si="20"/>
        <v>506.79999999999973</v>
      </c>
      <c r="G131" s="91">
        <f t="shared" si="21"/>
        <v>0.24066862949947748</v>
      </c>
      <c r="H131" s="41" t="e">
        <f t="shared" si="22"/>
        <v>#N/A</v>
      </c>
      <c r="I131" s="41" t="e">
        <f t="shared" si="23"/>
        <v>#N/A</v>
      </c>
    </row>
    <row r="132" spans="3:9" x14ac:dyDescent="0.25">
      <c r="C132" s="78" t="s">
        <v>2234</v>
      </c>
      <c r="D132" s="90">
        <f>VLOOKUP(C132,'MF Universe'!A:C,3,FALSE)</f>
        <v>1437.78</v>
      </c>
      <c r="E132" s="90">
        <v>1033.8900000000001</v>
      </c>
      <c r="F132" s="103">
        <f t="shared" si="20"/>
        <v>403.88999999999987</v>
      </c>
      <c r="G132" s="91">
        <f t="shared" si="21"/>
        <v>0.39065084293300045</v>
      </c>
      <c r="H132" s="41" t="e">
        <f t="shared" si="22"/>
        <v>#N/A</v>
      </c>
      <c r="I132" s="41" t="e">
        <f t="shared" si="23"/>
        <v>#N/A</v>
      </c>
    </row>
    <row r="133" spans="3:9" x14ac:dyDescent="0.25">
      <c r="C133" s="78" t="s">
        <v>31</v>
      </c>
      <c r="D133" s="90">
        <f>VLOOKUP(C133,'MF Universe'!A:C,3,FALSE)</f>
        <v>2905.99</v>
      </c>
      <c r="E133" s="90">
        <v>2018.43</v>
      </c>
      <c r="F133" s="103">
        <f t="shared" si="20"/>
        <v>887.55999999999972</v>
      </c>
      <c r="G133" s="91">
        <f t="shared" si="21"/>
        <v>0.43972790733391781</v>
      </c>
      <c r="H133" s="41" t="e">
        <f t="shared" si="22"/>
        <v>#N/A</v>
      </c>
      <c r="I133" s="41" t="e">
        <f t="shared" si="23"/>
        <v>#N/A</v>
      </c>
    </row>
    <row r="134" spans="3:9" x14ac:dyDescent="0.25">
      <c r="C134" s="78" t="s">
        <v>145</v>
      </c>
      <c r="D134" s="90">
        <f>VLOOKUP(C134,'MF Universe'!A:C,3,FALSE)</f>
        <v>2854.19</v>
      </c>
      <c r="E134" s="90">
        <v>2035.26</v>
      </c>
      <c r="F134" s="103">
        <f t="shared" si="20"/>
        <v>818.93000000000006</v>
      </c>
      <c r="G134" s="91">
        <f t="shared" si="21"/>
        <v>0.4023711958177334</v>
      </c>
      <c r="H134" s="41" t="e">
        <f t="shared" si="22"/>
        <v>#N/A</v>
      </c>
      <c r="I134" s="41" t="e">
        <f t="shared" si="23"/>
        <v>#N/A</v>
      </c>
    </row>
    <row r="135" spans="3:9" x14ac:dyDescent="0.25">
      <c r="C135" s="78" t="s">
        <v>36</v>
      </c>
      <c r="D135" s="90">
        <f>VLOOKUP(C135,'MF Universe'!A:C,3,FALSE)</f>
        <v>2355.2460000000001</v>
      </c>
      <c r="E135" s="90">
        <v>1681.807358</v>
      </c>
      <c r="F135" s="103">
        <f t="shared" si="20"/>
        <v>673.43864200000007</v>
      </c>
      <c r="G135" s="91">
        <f t="shared" si="21"/>
        <v>0.4004255533766074</v>
      </c>
      <c r="H135" s="41" t="e">
        <f t="shared" si="22"/>
        <v>#N/A</v>
      </c>
      <c r="I135" s="41" t="e">
        <f t="shared" si="23"/>
        <v>#N/A</v>
      </c>
    </row>
    <row r="136" spans="3:9" x14ac:dyDescent="0.25">
      <c r="C136" s="78" t="s">
        <v>146</v>
      </c>
      <c r="D136" s="90" t="e">
        <f>VLOOKUP(C136,'MF Universe'!A:C,3,FALSE)</f>
        <v>#N/A</v>
      </c>
      <c r="E136" s="90">
        <v>2648.07</v>
      </c>
      <c r="F136" s="103" t="e">
        <f t="shared" si="20"/>
        <v>#N/A</v>
      </c>
      <c r="G136" s="91" t="e">
        <f t="shared" si="21"/>
        <v>#N/A</v>
      </c>
      <c r="H136" s="41" t="e">
        <f t="shared" si="22"/>
        <v>#N/A</v>
      </c>
      <c r="I136" s="41" t="e">
        <f t="shared" si="23"/>
        <v>#N/A</v>
      </c>
    </row>
    <row r="137" spans="3:9" x14ac:dyDescent="0.25">
      <c r="C137" s="78" t="s">
        <v>32</v>
      </c>
      <c r="D137" s="90">
        <f>VLOOKUP(C137,'MF Universe'!A:C,3,FALSE)</f>
        <v>2219.3200000000002</v>
      </c>
      <c r="E137" s="90">
        <v>2223.39</v>
      </c>
      <c r="F137" s="103">
        <f t="shared" si="20"/>
        <v>-4.069999999999709</v>
      </c>
      <c r="G137" s="91">
        <f t="shared" si="21"/>
        <v>-1.83053805225341E-3</v>
      </c>
      <c r="H137" s="41" t="e">
        <f t="shared" si="22"/>
        <v>#N/A</v>
      </c>
      <c r="I137" s="41" t="e">
        <f t="shared" si="23"/>
        <v>#N/A</v>
      </c>
    </row>
    <row r="138" spans="3:9" x14ac:dyDescent="0.25">
      <c r="C138" s="78" t="s">
        <v>30</v>
      </c>
      <c r="D138" s="90">
        <f>VLOOKUP(C138,'MF Universe'!A:C,3,FALSE)</f>
        <v>2652.3</v>
      </c>
      <c r="E138" s="90">
        <v>1902.73</v>
      </c>
      <c r="F138" s="103">
        <f t="shared" si="20"/>
        <v>749.57000000000016</v>
      </c>
      <c r="G138" s="91">
        <f t="shared" si="21"/>
        <v>0.39394449028501161</v>
      </c>
      <c r="H138" s="41" t="e">
        <f t="shared" si="22"/>
        <v>#N/A</v>
      </c>
      <c r="I138" s="41" t="e">
        <f t="shared" si="23"/>
        <v>#N/A</v>
      </c>
    </row>
    <row r="139" spans="3:9" x14ac:dyDescent="0.25">
      <c r="C139" s="78" t="s">
        <v>33</v>
      </c>
      <c r="D139" s="90">
        <f>VLOOKUP(C139,'MF Universe'!A:C,3,FALSE)</f>
        <v>1436.79</v>
      </c>
      <c r="E139" s="90">
        <v>1504.67</v>
      </c>
      <c r="F139" s="103">
        <f t="shared" si="20"/>
        <v>-67.880000000000109</v>
      </c>
      <c r="G139" s="91">
        <f t="shared" si="21"/>
        <v>-4.5112881894368934E-2</v>
      </c>
      <c r="H139" s="41" t="e">
        <f t="shared" si="22"/>
        <v>#N/A</v>
      </c>
      <c r="I139" s="41" t="e">
        <f t="shared" si="23"/>
        <v>#N/A</v>
      </c>
    </row>
    <row r="140" spans="3:9" x14ac:dyDescent="0.25">
      <c r="C140" s="78" t="s">
        <v>2389</v>
      </c>
      <c r="D140" s="90">
        <f>VLOOKUP(C140,'MF Universe'!A:C,3,FALSE)</f>
        <v>2617.41</v>
      </c>
      <c r="E140" s="90">
        <v>1927.56</v>
      </c>
      <c r="F140" s="103">
        <f t="shared" si="20"/>
        <v>689.84999999999991</v>
      </c>
      <c r="G140" s="91">
        <f t="shared" si="21"/>
        <v>0.35788769221191552</v>
      </c>
      <c r="H140" s="41" t="e">
        <f t="shared" si="22"/>
        <v>#N/A</v>
      </c>
      <c r="I140" s="41" t="e">
        <f t="shared" si="23"/>
        <v>#N/A</v>
      </c>
    </row>
    <row r="141" spans="3:9" x14ac:dyDescent="0.25">
      <c r="C141" s="78" t="s">
        <v>35</v>
      </c>
      <c r="D141" s="90">
        <f>VLOOKUP(C141,'MF Universe'!A:C,3,FALSE)</f>
        <v>2476.42</v>
      </c>
      <c r="E141" s="90">
        <v>1732.96</v>
      </c>
      <c r="F141" s="103">
        <f t="shared" si="20"/>
        <v>743.46</v>
      </c>
      <c r="G141" s="91">
        <f t="shared" si="21"/>
        <v>0.42901163327485919</v>
      </c>
      <c r="H141" s="41" t="e">
        <f t="shared" si="22"/>
        <v>#N/A</v>
      </c>
      <c r="I141" s="41" t="e">
        <f t="shared" si="23"/>
        <v>#N/A</v>
      </c>
    </row>
    <row r="142" spans="3:9" x14ac:dyDescent="0.25">
      <c r="C142" s="78" t="s">
        <v>2455</v>
      </c>
      <c r="D142" s="90">
        <f>VLOOKUP(C142,'MF Universe'!A:C,3,FALSE)</f>
        <v>2472.0700000000002</v>
      </c>
      <c r="E142" s="90">
        <v>1692.55</v>
      </c>
      <c r="F142" s="103">
        <f t="shared" si="20"/>
        <v>779.52000000000021</v>
      </c>
      <c r="G142" s="91">
        <f t="shared" si="21"/>
        <v>0.46055951079731777</v>
      </c>
      <c r="H142" s="41" t="e">
        <f t="shared" si="22"/>
        <v>#N/A</v>
      </c>
      <c r="I142" s="41" t="e">
        <f t="shared" si="23"/>
        <v>#N/A</v>
      </c>
    </row>
    <row r="143" spans="3:9" x14ac:dyDescent="0.25">
      <c r="C143" s="78" t="s">
        <v>38</v>
      </c>
      <c r="D143" s="90">
        <f>VLOOKUP(C143,'MF Universe'!A:C,3,FALSE)</f>
        <v>2370.415</v>
      </c>
      <c r="E143" s="90">
        <v>1760.518705</v>
      </c>
      <c r="F143" s="103">
        <f t="shared" si="20"/>
        <v>609.89629500000001</v>
      </c>
      <c r="G143" s="91">
        <f t="shared" si="21"/>
        <v>0.34642988641236844</v>
      </c>
      <c r="H143" s="41" t="e">
        <f t="shared" si="22"/>
        <v>#N/A</v>
      </c>
      <c r="I143" s="41" t="e">
        <f t="shared" si="23"/>
        <v>#N/A</v>
      </c>
    </row>
    <row r="144" spans="3:9" x14ac:dyDescent="0.25">
      <c r="C144" s="78" t="s">
        <v>147</v>
      </c>
      <c r="D144" s="90">
        <f>VLOOKUP(C144,'MF Universe'!A:C,3,FALSE)</f>
        <v>2509.06</v>
      </c>
      <c r="E144" s="90">
        <v>2620.25</v>
      </c>
      <c r="F144" s="103">
        <f t="shared" si="20"/>
        <v>-111.19000000000005</v>
      </c>
      <c r="G144" s="91">
        <f t="shared" si="21"/>
        <v>-4.2434882167732106E-2</v>
      </c>
      <c r="H144" s="41" t="e">
        <f t="shared" si="22"/>
        <v>#N/A</v>
      </c>
      <c r="I144" s="41" t="e">
        <f t="shared" si="23"/>
        <v>#N/A</v>
      </c>
    </row>
    <row r="145" spans="2:9" x14ac:dyDescent="0.25">
      <c r="C145" s="104" t="s">
        <v>2269</v>
      </c>
      <c r="D145" s="98">
        <f>VLOOKUP(C145,'MF Universe'!A:C,3,FALSE)</f>
        <v>1447.77</v>
      </c>
      <c r="E145" s="98">
        <v>1000</v>
      </c>
      <c r="F145" s="99">
        <f t="shared" si="20"/>
        <v>447.77</v>
      </c>
      <c r="G145" s="100">
        <f t="shared" si="21"/>
        <v>0.44777</v>
      </c>
      <c r="H145" s="101" t="e">
        <f t="shared" si="22"/>
        <v>#N/A</v>
      </c>
      <c r="I145" s="101" t="e">
        <f t="shared" si="23"/>
        <v>#N/A</v>
      </c>
    </row>
    <row r="146" spans="2:9" x14ac:dyDescent="0.25">
      <c r="C146" s="78" t="s">
        <v>34</v>
      </c>
      <c r="D146" s="90">
        <f>VLOOKUP(C146,'MF Universe'!A:C,3,FALSE)</f>
        <v>1385.3</v>
      </c>
      <c r="E146" s="90">
        <v>1365.8315</v>
      </c>
      <c r="F146" s="103">
        <f t="shared" si="20"/>
        <v>19.468499999999949</v>
      </c>
      <c r="G146" s="91">
        <f t="shared" si="21"/>
        <v>1.4253954459243288E-2</v>
      </c>
      <c r="H146" s="41" t="e">
        <f t="shared" si="22"/>
        <v>#N/A</v>
      </c>
      <c r="I146" s="41" t="e">
        <f t="shared" si="23"/>
        <v>#N/A</v>
      </c>
    </row>
    <row r="149" spans="2:9" x14ac:dyDescent="0.25">
      <c r="C149" s="76" t="s">
        <v>111</v>
      </c>
      <c r="D149" s="92" t="s">
        <v>228</v>
      </c>
      <c r="E149" s="92" t="s">
        <v>1461</v>
      </c>
      <c r="F149" s="92" t="s">
        <v>230</v>
      </c>
      <c r="G149" s="93" t="s">
        <v>231</v>
      </c>
      <c r="H149" s="94" t="s">
        <v>232</v>
      </c>
      <c r="I149" s="94" t="s">
        <v>233</v>
      </c>
    </row>
    <row r="150" spans="2:9" x14ac:dyDescent="0.25">
      <c r="C150" s="76"/>
      <c r="D150" s="92"/>
      <c r="E150" s="92"/>
      <c r="F150" s="92" t="s">
        <v>235</v>
      </c>
      <c r="G150" s="93" t="s">
        <v>235</v>
      </c>
    </row>
    <row r="151" spans="2:9" x14ac:dyDescent="0.25">
      <c r="C151" s="76"/>
      <c r="D151" s="95"/>
      <c r="E151" s="95">
        <v>41337</v>
      </c>
      <c r="F151" s="95"/>
      <c r="G151" s="93"/>
      <c r="H151" s="96">
        <f>6/4</f>
        <v>1.5</v>
      </c>
    </row>
    <row r="152" spans="2:9" x14ac:dyDescent="0.25">
      <c r="C152" s="74" t="s">
        <v>118</v>
      </c>
      <c r="D152" s="90">
        <f>VLOOKUP(C152,'MF Universe'!A:C,3,FALSE)</f>
        <v>26971.72</v>
      </c>
      <c r="E152" s="108">
        <v>24410.11</v>
      </c>
      <c r="F152" s="103">
        <f t="shared" ref="F152:F157" si="24">D152-E152</f>
        <v>2561.6100000000006</v>
      </c>
      <c r="G152" s="91">
        <f t="shared" ref="G152:G157" si="25">F152/E152</f>
        <v>0.10494053488493089</v>
      </c>
      <c r="H152" s="41">
        <f t="shared" ref="H152:H157" si="26">RANK(G152,G$152:G$157)</f>
        <v>1</v>
      </c>
      <c r="I152" s="41">
        <f t="shared" ref="I152:I157" si="27">ROUNDUP((H152/$H$151),0)</f>
        <v>1</v>
      </c>
    </row>
    <row r="153" spans="2:9" x14ac:dyDescent="0.25">
      <c r="B153" s="74" t="s">
        <v>112</v>
      </c>
      <c r="C153" s="74" t="s">
        <v>112</v>
      </c>
      <c r="D153" s="90">
        <f>VLOOKUP(B153,UL!$B$3:$M$200,12,)</f>
        <v>7538.94</v>
      </c>
      <c r="E153" s="90">
        <f>VLOOKUP(B153,pastData!$A$2:$D$374,3,)</f>
        <v>7742.6</v>
      </c>
      <c r="F153" s="103">
        <f t="shared" si="24"/>
        <v>-203.66000000000076</v>
      </c>
      <c r="G153" s="91">
        <f t="shared" si="25"/>
        <v>-2.630382558830377E-2</v>
      </c>
      <c r="H153" s="41">
        <f t="shared" si="26"/>
        <v>5</v>
      </c>
      <c r="I153" s="41">
        <f t="shared" si="27"/>
        <v>4</v>
      </c>
    </row>
    <row r="154" spans="2:9" x14ac:dyDescent="0.25">
      <c r="B154" s="74" t="s">
        <v>446</v>
      </c>
      <c r="C154" s="74" t="s">
        <v>1654</v>
      </c>
      <c r="D154" s="280">
        <f>VLOOKUP(B154,UL!$B$3:$M$200,12,)</f>
        <v>12969.4874</v>
      </c>
      <c r="E154" s="90">
        <f>VLOOKUP(B154,pastData!$A$2:$D$374,3,)</f>
        <v>13116.2</v>
      </c>
      <c r="F154" s="103">
        <f t="shared" si="24"/>
        <v>-146.71260000000075</v>
      </c>
      <c r="G154" s="91">
        <f t="shared" si="25"/>
        <v>-1.1185602537320316E-2</v>
      </c>
      <c r="H154" s="41">
        <f t="shared" si="26"/>
        <v>3</v>
      </c>
      <c r="I154" s="41">
        <f t="shared" si="27"/>
        <v>2</v>
      </c>
    </row>
    <row r="155" spans="2:9" x14ac:dyDescent="0.25">
      <c r="B155" s="74" t="s">
        <v>395</v>
      </c>
      <c r="C155" s="74" t="s">
        <v>1303</v>
      </c>
      <c r="D155" s="280">
        <f>VLOOKUP(B155,UL!$B$3:$M$200,12,)</f>
        <v>1356.164</v>
      </c>
      <c r="E155" s="90">
        <f>VLOOKUP(B155,pastData!$A$2:$D$374,3,)</f>
        <v>1392.06</v>
      </c>
      <c r="F155" s="103">
        <f t="shared" si="24"/>
        <v>-35.895999999999958</v>
      </c>
      <c r="G155" s="91">
        <f t="shared" si="25"/>
        <v>-2.5786244845768112E-2</v>
      </c>
      <c r="H155" s="41">
        <f t="shared" si="26"/>
        <v>4</v>
      </c>
      <c r="I155" s="41">
        <f t="shared" si="27"/>
        <v>3</v>
      </c>
    </row>
    <row r="156" spans="2:9" x14ac:dyDescent="0.25">
      <c r="B156" s="74" t="s">
        <v>604</v>
      </c>
      <c r="C156" s="74" t="s">
        <v>122</v>
      </c>
      <c r="D156" s="280">
        <f>VLOOKUP(B156,UL!$B$3:$M$200,12,)</f>
        <v>2469.21</v>
      </c>
      <c r="E156" s="90">
        <f>VLOOKUP(B156,pastData!$A$2:$D$374,3,)</f>
        <v>2245.7199999999998</v>
      </c>
      <c r="F156" s="103">
        <f t="shared" si="24"/>
        <v>223.49000000000024</v>
      </c>
      <c r="G156" s="91">
        <f t="shared" si="25"/>
        <v>9.9518194610191943E-2</v>
      </c>
      <c r="H156" s="41">
        <f t="shared" si="26"/>
        <v>2</v>
      </c>
      <c r="I156" s="41">
        <f t="shared" si="27"/>
        <v>2</v>
      </c>
    </row>
    <row r="157" spans="2:9" x14ac:dyDescent="0.25">
      <c r="B157" s="74" t="s">
        <v>507</v>
      </c>
      <c r="C157" s="102" t="s">
        <v>121</v>
      </c>
      <c r="D157" s="98">
        <f>VLOOKUP(B157,UL!$B$3:$M$200,12,)</f>
        <v>13357.05</v>
      </c>
      <c r="E157" s="98">
        <f>VLOOKUP(B157,pastData!$A$2:$D$374,3,)</f>
        <v>14155.95</v>
      </c>
      <c r="F157" s="99">
        <f t="shared" si="24"/>
        <v>-798.90000000000146</v>
      </c>
      <c r="G157" s="100">
        <f t="shared" si="25"/>
        <v>-5.6435633073018868E-2</v>
      </c>
      <c r="H157" s="102">
        <f t="shared" si="26"/>
        <v>6</v>
      </c>
      <c r="I157" s="102">
        <f t="shared" si="27"/>
        <v>4</v>
      </c>
    </row>
    <row r="159" spans="2:9" x14ac:dyDescent="0.25">
      <c r="C159" s="76" t="s">
        <v>168</v>
      </c>
      <c r="D159" s="92" t="s">
        <v>228</v>
      </c>
      <c r="E159" s="92" t="s">
        <v>229</v>
      </c>
      <c r="F159" s="92" t="s">
        <v>230</v>
      </c>
      <c r="G159" s="93" t="s">
        <v>231</v>
      </c>
      <c r="H159" s="94" t="s">
        <v>232</v>
      </c>
      <c r="I159" s="94" t="s">
        <v>233</v>
      </c>
    </row>
    <row r="160" spans="2:9" x14ac:dyDescent="0.25">
      <c r="C160" s="76"/>
      <c r="D160" s="92"/>
      <c r="E160" s="92"/>
      <c r="F160" s="92" t="s">
        <v>235</v>
      </c>
      <c r="G160" s="93" t="s">
        <v>235</v>
      </c>
    </row>
    <row r="161" spans="2:9" x14ac:dyDescent="0.25">
      <c r="C161" s="76"/>
      <c r="D161" s="95"/>
      <c r="E161" s="95">
        <v>41737</v>
      </c>
      <c r="F161" s="95"/>
      <c r="G161" s="93"/>
      <c r="H161" s="96">
        <f>6/4</f>
        <v>1.5</v>
      </c>
    </row>
    <row r="162" spans="2:9" x14ac:dyDescent="0.25">
      <c r="B162" s="74" t="s">
        <v>639</v>
      </c>
      <c r="C162" s="232" t="s">
        <v>639</v>
      </c>
      <c r="D162" s="280">
        <f>VLOOKUP(B162,UL!$B$3:$M$187,12,)</f>
        <v>1186.07</v>
      </c>
      <c r="E162" s="280"/>
      <c r="F162" s="103"/>
      <c r="H162" s="41" t="e">
        <f t="shared" ref="H162:H167" si="28">RANK(G162,G$162:G$167)</f>
        <v>#N/A</v>
      </c>
      <c r="I162" s="41" t="e">
        <f t="shared" ref="I162:I167" si="29">ROUNDUP((H162/$H$161),0)</f>
        <v>#N/A</v>
      </c>
    </row>
    <row r="163" spans="2:9" x14ac:dyDescent="0.25">
      <c r="B163" s="74" t="s">
        <v>135</v>
      </c>
      <c r="C163" s="232" t="s">
        <v>135</v>
      </c>
      <c r="D163" s="280">
        <f>VLOOKUP(B163,UL!$B$3:$M$187,12,)</f>
        <v>32771.65</v>
      </c>
      <c r="E163" s="138">
        <v>30420.27</v>
      </c>
      <c r="F163" s="103">
        <f>D163-E163</f>
        <v>2351.380000000001</v>
      </c>
      <c r="G163" s="91">
        <f>F163/E163</f>
        <v>7.7296486849064816E-2</v>
      </c>
      <c r="H163" s="140">
        <f t="shared" si="28"/>
        <v>1</v>
      </c>
      <c r="I163" s="140">
        <f t="shared" si="29"/>
        <v>1</v>
      </c>
    </row>
    <row r="164" spans="2:9" x14ac:dyDescent="0.25">
      <c r="B164" s="74" t="s">
        <v>523</v>
      </c>
      <c r="C164" s="232" t="s">
        <v>523</v>
      </c>
      <c r="D164" s="280">
        <f>VLOOKUP(B164,UL!$B$3:$M$187,12,)</f>
        <v>903.33529999999996</v>
      </c>
      <c r="E164" s="90">
        <f>VLOOKUP(B164,pastData!$A$1:$E$375,5,)</f>
        <v>25129.04997</v>
      </c>
      <c r="F164" s="103">
        <f>D164-E164</f>
        <v>-24225.714670000001</v>
      </c>
      <c r="G164" s="91">
        <f>F164/E164</f>
        <v>-0.96405215075466699</v>
      </c>
      <c r="H164" s="41">
        <f t="shared" si="28"/>
        <v>4</v>
      </c>
      <c r="I164" s="41">
        <f t="shared" si="29"/>
        <v>3</v>
      </c>
    </row>
    <row r="165" spans="2:9" x14ac:dyDescent="0.25">
      <c r="B165" s="74" t="s">
        <v>613</v>
      </c>
      <c r="C165" s="102" t="s">
        <v>1787</v>
      </c>
      <c r="D165" s="98">
        <f>VLOOKUP(B165,UL!$B$3:$M$187,12,)</f>
        <v>977.41</v>
      </c>
      <c r="E165" s="98">
        <v>1000</v>
      </c>
      <c r="F165" s="99">
        <f>D165-E165</f>
        <v>-22.590000000000032</v>
      </c>
      <c r="G165" s="100">
        <f>F165/E165</f>
        <v>-2.259000000000003E-2</v>
      </c>
      <c r="H165" s="102">
        <f t="shared" si="28"/>
        <v>2</v>
      </c>
      <c r="I165" s="102">
        <f t="shared" si="29"/>
        <v>2</v>
      </c>
    </row>
    <row r="166" spans="2:9" x14ac:dyDescent="0.25">
      <c r="B166" s="74" t="s">
        <v>21</v>
      </c>
      <c r="C166" s="232" t="s">
        <v>21</v>
      </c>
      <c r="D166" s="280">
        <f>VLOOKUP(B166,UL!$B$3:$M$187,12,)</f>
        <v>14872.05</v>
      </c>
      <c r="E166" s="280"/>
      <c r="F166" s="103"/>
      <c r="H166" s="41" t="e">
        <f t="shared" si="28"/>
        <v>#N/A</v>
      </c>
      <c r="I166" s="41" t="e">
        <f t="shared" si="29"/>
        <v>#N/A</v>
      </c>
    </row>
    <row r="167" spans="2:9" x14ac:dyDescent="0.25">
      <c r="B167" s="74" t="s">
        <v>564</v>
      </c>
      <c r="C167" s="232" t="s">
        <v>1756</v>
      </c>
      <c r="D167" s="90">
        <f>VLOOKUP(B167,UL!$B$3:$M$187,12,)</f>
        <v>130.22309999999999</v>
      </c>
      <c r="E167" s="280">
        <f>VLOOKUP(B167,pastData!$A$2:$D$374,4,)</f>
        <v>156.89179999999999</v>
      </c>
      <c r="F167" s="103">
        <f>D167-E167</f>
        <v>-26.668700000000001</v>
      </c>
      <c r="G167" s="91">
        <f>F167/E167</f>
        <v>-0.16998147768079661</v>
      </c>
      <c r="H167" s="41">
        <f t="shared" si="28"/>
        <v>3</v>
      </c>
      <c r="I167" s="41">
        <f t="shared" si="29"/>
        <v>2</v>
      </c>
    </row>
    <row r="169" spans="2:9" x14ac:dyDescent="0.25">
      <c r="C169" s="76" t="s">
        <v>114</v>
      </c>
      <c r="D169" s="92" t="s">
        <v>228</v>
      </c>
      <c r="E169" s="92" t="s">
        <v>1461</v>
      </c>
      <c r="F169" s="92" t="s">
        <v>230</v>
      </c>
      <c r="G169" s="93" t="s">
        <v>231</v>
      </c>
      <c r="H169" s="94" t="s">
        <v>232</v>
      </c>
      <c r="I169" s="94" t="s">
        <v>233</v>
      </c>
    </row>
    <row r="170" spans="2:9" x14ac:dyDescent="0.25">
      <c r="C170" s="76"/>
      <c r="D170" s="92"/>
      <c r="E170" s="92"/>
      <c r="F170" s="92" t="s">
        <v>235</v>
      </c>
      <c r="G170" s="93" t="s">
        <v>235</v>
      </c>
    </row>
    <row r="171" spans="2:9" x14ac:dyDescent="0.25">
      <c r="C171" s="76"/>
      <c r="D171" s="95"/>
      <c r="E171" s="95">
        <v>41323</v>
      </c>
      <c r="F171" s="95"/>
      <c r="G171" s="93"/>
      <c r="H171" s="96">
        <f>6/4</f>
        <v>1.5</v>
      </c>
    </row>
    <row r="172" spans="2:9" x14ac:dyDescent="0.25">
      <c r="B172" s="74" t="s">
        <v>115</v>
      </c>
      <c r="C172" s="74" t="s">
        <v>115</v>
      </c>
      <c r="D172" s="90">
        <f>VLOOKUP(B172,UL!$B$3:$M$200,12,)</f>
        <v>2218.48</v>
      </c>
      <c r="E172" s="90">
        <f>VLOOKUP(B172,pastData!$A$2:$D$374,4,)</f>
        <v>2234.4299999999998</v>
      </c>
      <c r="F172" s="103">
        <f t="shared" ref="F172:F177" si="30">D172-E172</f>
        <v>-15.949999999999818</v>
      </c>
      <c r="G172" s="91">
        <f t="shared" ref="G172:G177" si="31">F172/E172</f>
        <v>-7.1382858268103358E-3</v>
      </c>
      <c r="H172" s="41">
        <f t="shared" ref="H172:H177" si="32">RANK(G172,G$172:G$177)</f>
        <v>2</v>
      </c>
      <c r="I172" s="41">
        <f t="shared" ref="I172:I177" si="33">ROUNDUP((H172/$H$171),0)</f>
        <v>2</v>
      </c>
    </row>
    <row r="173" spans="2:9" x14ac:dyDescent="0.25">
      <c r="B173" s="74" t="s">
        <v>512</v>
      </c>
      <c r="C173" s="102" t="s">
        <v>124</v>
      </c>
      <c r="D173" s="98">
        <f>VLOOKUP(B173,UL!$B$3:$M$200,12,)</f>
        <v>1778.06</v>
      </c>
      <c r="E173" s="98">
        <f>VLOOKUP(B173,pastData!$A$2:$D$374,4,)</f>
        <v>1941.7</v>
      </c>
      <c r="F173" s="99">
        <f t="shared" si="30"/>
        <v>-163.6400000000001</v>
      </c>
      <c r="G173" s="100">
        <f t="shared" si="31"/>
        <v>-8.4276664778287116E-2</v>
      </c>
      <c r="H173" s="102">
        <f t="shared" si="32"/>
        <v>3</v>
      </c>
      <c r="I173" s="102">
        <f t="shared" si="33"/>
        <v>2</v>
      </c>
    </row>
    <row r="174" spans="2:9" x14ac:dyDescent="0.25">
      <c r="B174" s="74" t="s">
        <v>560</v>
      </c>
      <c r="C174" s="74" t="s">
        <v>125</v>
      </c>
      <c r="D174" s="280">
        <f>VLOOKUP(B174,UL!$B$3:$M$200,12,)</f>
        <v>1488.46</v>
      </c>
      <c r="E174" s="90">
        <f>VLOOKUP(B174,pastData!$A$2:$D$374,4,)</f>
        <v>1484.46</v>
      </c>
      <c r="F174" s="103">
        <f t="shared" si="30"/>
        <v>4</v>
      </c>
      <c r="G174" s="91">
        <f t="shared" si="31"/>
        <v>2.6945825417997115E-3</v>
      </c>
      <c r="H174" s="41">
        <f t="shared" si="32"/>
        <v>1</v>
      </c>
      <c r="I174" s="41">
        <f t="shared" si="33"/>
        <v>1</v>
      </c>
    </row>
    <row r="175" spans="2:9" x14ac:dyDescent="0.25">
      <c r="B175" t="s">
        <v>565</v>
      </c>
      <c r="C175" s="74" t="s">
        <v>123</v>
      </c>
      <c r="D175" s="280">
        <f>VLOOKUP(B175,UL!$B$3:$M$200,12,)</f>
        <v>114.3766</v>
      </c>
      <c r="E175" s="90">
        <f>VLOOKUP(B175,pastData!$A$2:$D$374,4,)</f>
        <v>166.15969999999999</v>
      </c>
      <c r="F175" s="103">
        <f t="shared" si="30"/>
        <v>-51.78309999999999</v>
      </c>
      <c r="G175" s="91">
        <f t="shared" si="31"/>
        <v>-0.31164656652605893</v>
      </c>
      <c r="H175" s="41">
        <f t="shared" si="32"/>
        <v>6</v>
      </c>
      <c r="I175" s="41">
        <f t="shared" si="33"/>
        <v>4</v>
      </c>
    </row>
    <row r="176" spans="2:9" x14ac:dyDescent="0.25">
      <c r="B176" s="74" t="s">
        <v>447</v>
      </c>
      <c r="C176" s="74" t="s">
        <v>1655</v>
      </c>
      <c r="D176" s="280">
        <f>VLOOKUP(B176,UL!$B$3:$M$200,12,)</f>
        <v>870.64099999999996</v>
      </c>
      <c r="E176" s="90">
        <f>VLOOKUP(B176,pastData!$A$2:$D$374,4,)</f>
        <v>1168.19</v>
      </c>
      <c r="F176" s="103">
        <f t="shared" si="30"/>
        <v>-297.54900000000009</v>
      </c>
      <c r="G176" s="91">
        <f t="shared" si="31"/>
        <v>-0.25470942226863785</v>
      </c>
      <c r="H176" s="41">
        <f t="shared" si="32"/>
        <v>5</v>
      </c>
      <c r="I176" s="41">
        <f t="shared" si="33"/>
        <v>4</v>
      </c>
    </row>
    <row r="177" spans="2:9" x14ac:dyDescent="0.25">
      <c r="B177" s="74" t="s">
        <v>521</v>
      </c>
      <c r="C177" s="74" t="s">
        <v>208</v>
      </c>
      <c r="D177" s="280">
        <f>VLOOKUP(B177,UL!$B$3:$M$200,12,)</f>
        <v>1072.19</v>
      </c>
      <c r="E177" s="90">
        <f>VLOOKUP(B177,pastData!$A$2:$D$374,4,)</f>
        <v>1287.58</v>
      </c>
      <c r="F177" s="103">
        <f t="shared" si="30"/>
        <v>-215.38999999999987</v>
      </c>
      <c r="G177" s="91">
        <f t="shared" si="31"/>
        <v>-0.16728280961182984</v>
      </c>
      <c r="H177" s="41">
        <f t="shared" si="32"/>
        <v>4</v>
      </c>
      <c r="I177" s="41">
        <f t="shared" si="33"/>
        <v>3</v>
      </c>
    </row>
    <row r="179" spans="2:9" x14ac:dyDescent="0.25">
      <c r="C179" s="76" t="s">
        <v>203</v>
      </c>
      <c r="D179" s="92" t="s">
        <v>228</v>
      </c>
      <c r="E179" s="92" t="s">
        <v>229</v>
      </c>
      <c r="F179" s="92" t="s">
        <v>230</v>
      </c>
      <c r="G179" s="93" t="s">
        <v>231</v>
      </c>
      <c r="H179" s="94" t="s">
        <v>232</v>
      </c>
      <c r="I179" s="94" t="s">
        <v>233</v>
      </c>
    </row>
    <row r="180" spans="2:9" x14ac:dyDescent="0.25">
      <c r="C180" s="76"/>
      <c r="D180" s="92"/>
      <c r="E180" s="92"/>
      <c r="F180" s="92" t="s">
        <v>235</v>
      </c>
      <c r="G180" s="93" t="s">
        <v>235</v>
      </c>
    </row>
    <row r="181" spans="2:9" x14ac:dyDescent="0.25">
      <c r="B181" s="284"/>
      <c r="C181" s="76"/>
      <c r="D181" s="95"/>
      <c r="E181" s="95">
        <v>42177</v>
      </c>
      <c r="F181" s="95"/>
      <c r="G181" s="93"/>
      <c r="H181" s="96">
        <f>5/4</f>
        <v>1.25</v>
      </c>
    </row>
    <row r="182" spans="2:9" s="276" customFormat="1" x14ac:dyDescent="0.25">
      <c r="B182" s="284" t="s">
        <v>22</v>
      </c>
      <c r="C182" s="284" t="s">
        <v>22</v>
      </c>
      <c r="D182" s="135">
        <f>VLOOKUP(B182,UL!$B$3:$M$200,12,)</f>
        <v>51253.08</v>
      </c>
      <c r="E182" s="135"/>
      <c r="F182" s="256"/>
      <c r="G182" s="124"/>
      <c r="H182" s="284" t="e">
        <f>RANK(G182,G$182:G$196)</f>
        <v>#N/A</v>
      </c>
      <c r="I182" s="284" t="e">
        <f>ROUNDUP((H182/$H$181),0)</f>
        <v>#N/A</v>
      </c>
    </row>
    <row r="183" spans="2:9" s="276" customFormat="1" x14ac:dyDescent="0.25">
      <c r="B183" s="284" t="s">
        <v>25</v>
      </c>
      <c r="C183" s="284" t="s">
        <v>25</v>
      </c>
      <c r="D183" s="135">
        <f>VLOOKUP(B183,UL!$B$3:$M$200,12,)</f>
        <v>3525.85</v>
      </c>
      <c r="E183" s="135"/>
      <c r="F183" s="256"/>
      <c r="G183" s="124"/>
      <c r="H183" s="284" t="e">
        <f t="shared" ref="H183:H196" si="34">RANK(G183,G$182:G$196)</f>
        <v>#N/A</v>
      </c>
      <c r="I183" s="284" t="e">
        <f t="shared" ref="I183:I196" si="35">ROUNDUP((H183/$H$181),0)</f>
        <v>#N/A</v>
      </c>
    </row>
    <row r="184" spans="2:9" s="276" customFormat="1" x14ac:dyDescent="0.25">
      <c r="B184" s="284" t="s">
        <v>20</v>
      </c>
      <c r="C184" s="284" t="s">
        <v>20</v>
      </c>
      <c r="D184" s="135">
        <f>VLOOKUP(B184,UL!$B$3:$M$200,12,)</f>
        <v>2498.5300000000002</v>
      </c>
      <c r="E184" s="135"/>
      <c r="F184" s="256"/>
      <c r="G184" s="124"/>
      <c r="H184" s="284" t="e">
        <f t="shared" si="34"/>
        <v>#N/A</v>
      </c>
      <c r="I184" s="284" t="e">
        <f t="shared" si="35"/>
        <v>#N/A</v>
      </c>
    </row>
    <row r="185" spans="2:9" s="276" customFormat="1" x14ac:dyDescent="0.25">
      <c r="B185" s="284" t="s">
        <v>2605</v>
      </c>
      <c r="C185" s="284" t="s">
        <v>678</v>
      </c>
      <c r="D185" s="135">
        <f>VLOOKUP(B185,UL!$B$3:$M$200,12,)</f>
        <v>1003.15</v>
      </c>
      <c r="E185" s="135"/>
      <c r="F185" s="256"/>
      <c r="G185" s="124"/>
      <c r="H185" s="284" t="e">
        <f t="shared" si="34"/>
        <v>#N/A</v>
      </c>
      <c r="I185" s="284" t="e">
        <f t="shared" si="35"/>
        <v>#N/A</v>
      </c>
    </row>
    <row r="186" spans="2:9" s="276" customFormat="1" x14ac:dyDescent="0.25">
      <c r="B186" s="284" t="s">
        <v>1113</v>
      </c>
      <c r="C186" s="102" t="s">
        <v>204</v>
      </c>
      <c r="D186" s="98">
        <f>VLOOKUP(B186,UL!$B$3:$M$200,12,)</f>
        <v>956.15</v>
      </c>
      <c r="E186" s="98">
        <f>VLOOKUP(B186,pastData!$A$1:$F$380,6,)</f>
        <v>1000</v>
      </c>
      <c r="F186" s="99">
        <f>D186-E186</f>
        <v>-43.850000000000023</v>
      </c>
      <c r="G186" s="100">
        <f>F186/E186</f>
        <v>-4.3850000000000021E-2</v>
      </c>
      <c r="H186" s="102">
        <f t="shared" si="34"/>
        <v>2</v>
      </c>
      <c r="I186" s="102">
        <f t="shared" si="35"/>
        <v>2</v>
      </c>
    </row>
    <row r="187" spans="2:9" s="276" customFormat="1" x14ac:dyDescent="0.25">
      <c r="B187" s="284" t="s">
        <v>344</v>
      </c>
      <c r="C187" s="284" t="s">
        <v>1817</v>
      </c>
      <c r="D187" s="135">
        <f>VLOOKUP(B187,UL!$B$3:$M$200,12,)</f>
        <v>12151.87</v>
      </c>
      <c r="E187" s="135">
        <f>VLOOKUP(B187,pastData!$A$1:$F$380,6,)</f>
        <v>12095.08</v>
      </c>
      <c r="F187" s="256">
        <f>D187-E187</f>
        <v>56.790000000000873</v>
      </c>
      <c r="G187" s="124">
        <f>F187/E187</f>
        <v>4.6952975920788349E-3</v>
      </c>
      <c r="H187" s="284">
        <f t="shared" si="34"/>
        <v>1</v>
      </c>
      <c r="I187" s="284">
        <f t="shared" si="35"/>
        <v>1</v>
      </c>
    </row>
    <row r="188" spans="2:9" s="276" customFormat="1" x14ac:dyDescent="0.25">
      <c r="B188" s="276" t="s">
        <v>2453</v>
      </c>
      <c r="C188" s="284" t="s">
        <v>23</v>
      </c>
      <c r="D188" s="135">
        <f>VLOOKUP(B188,UL!$B$3:$M$200,12,)</f>
        <v>9179.1</v>
      </c>
      <c r="E188" s="135"/>
      <c r="F188" s="256"/>
      <c r="G188" s="124"/>
      <c r="H188" s="284" t="e">
        <f t="shared" si="34"/>
        <v>#N/A</v>
      </c>
      <c r="I188" s="284" t="e">
        <f t="shared" si="35"/>
        <v>#N/A</v>
      </c>
    </row>
    <row r="189" spans="2:9" s="276" customFormat="1" x14ac:dyDescent="0.25">
      <c r="B189" s="284" t="s">
        <v>740</v>
      </c>
      <c r="C189" s="284" t="s">
        <v>740</v>
      </c>
      <c r="D189" s="135">
        <f>VLOOKUP(B189,UL!$B$3:$M$200,12,)</f>
        <v>823.61350000000004</v>
      </c>
      <c r="E189" s="135"/>
      <c r="F189" s="256"/>
      <c r="G189" s="124"/>
      <c r="H189" s="284" t="e">
        <f t="shared" si="34"/>
        <v>#N/A</v>
      </c>
      <c r="I189" s="284" t="e">
        <f t="shared" si="35"/>
        <v>#N/A</v>
      </c>
    </row>
    <row r="190" spans="2:9" s="276" customFormat="1" x14ac:dyDescent="0.25">
      <c r="B190" s="284" t="s">
        <v>19</v>
      </c>
      <c r="C190" s="284" t="s">
        <v>19</v>
      </c>
      <c r="D190" s="135">
        <f>VLOOKUP(B190,UL!$B$3:$M$200,12,)</f>
        <v>21602.86</v>
      </c>
      <c r="E190" s="135"/>
      <c r="F190" s="256"/>
      <c r="G190" s="124"/>
      <c r="H190" s="284" t="e">
        <f t="shared" si="34"/>
        <v>#N/A</v>
      </c>
      <c r="I190" s="284" t="e">
        <f t="shared" si="35"/>
        <v>#N/A</v>
      </c>
    </row>
    <row r="191" spans="2:9" x14ac:dyDescent="0.25">
      <c r="B191" s="41" t="s">
        <v>345</v>
      </c>
      <c r="C191" s="41" t="s">
        <v>1249</v>
      </c>
      <c r="D191" s="135">
        <f>VLOOKUP(B191,UL!$B$3:$M$200,12,)</f>
        <v>2097.98</v>
      </c>
      <c r="E191" s="135">
        <f>VLOOKUP(B191,pastData!$A$1:$F$380,6,)</f>
        <v>2303.9</v>
      </c>
      <c r="F191" s="256">
        <f>D191-E191</f>
        <v>-205.92000000000007</v>
      </c>
      <c r="G191" s="124">
        <f>F191/E191</f>
        <v>-8.9378879291635946E-2</v>
      </c>
      <c r="H191" s="284">
        <f t="shared" si="34"/>
        <v>3</v>
      </c>
      <c r="I191" s="284">
        <f t="shared" si="35"/>
        <v>3</v>
      </c>
    </row>
    <row r="192" spans="2:9" x14ac:dyDescent="0.25">
      <c r="B192" s="284" t="s">
        <v>18</v>
      </c>
      <c r="C192" s="41" t="s">
        <v>18</v>
      </c>
      <c r="D192" s="135">
        <f>VLOOKUP(B192,UL!$B$3:$M$200,12,)</f>
        <v>5536.89</v>
      </c>
      <c r="E192" s="135">
        <v>6553.8</v>
      </c>
      <c r="F192" s="256">
        <f>D192-E192</f>
        <v>-1016.9099999999999</v>
      </c>
      <c r="G192" s="124">
        <f>F192/E192</f>
        <v>-0.15516341664377917</v>
      </c>
      <c r="H192" s="284">
        <f t="shared" si="34"/>
        <v>6</v>
      </c>
      <c r="I192" s="284">
        <f t="shared" si="35"/>
        <v>5</v>
      </c>
    </row>
    <row r="193" spans="1:9" x14ac:dyDescent="0.25">
      <c r="B193" s="284" t="s">
        <v>662</v>
      </c>
      <c r="C193" s="41" t="s">
        <v>662</v>
      </c>
      <c r="D193" s="135">
        <f>VLOOKUP(B193,UL!$B$3:$M$200,12,)</f>
        <v>1596.88</v>
      </c>
      <c r="E193" s="135"/>
      <c r="F193" s="256"/>
      <c r="G193" s="124"/>
      <c r="H193" s="284" t="e">
        <f t="shared" si="34"/>
        <v>#N/A</v>
      </c>
      <c r="I193" s="284" t="e">
        <f t="shared" si="35"/>
        <v>#N/A</v>
      </c>
    </row>
    <row r="194" spans="1:9" x14ac:dyDescent="0.25">
      <c r="B194" s="284" t="s">
        <v>456</v>
      </c>
      <c r="C194" s="41" t="s">
        <v>1310</v>
      </c>
      <c r="D194" s="135">
        <f>VLOOKUP(B194,UL!$B$3:$M$200,12,)</f>
        <v>4244.5432000000001</v>
      </c>
      <c r="E194" s="121">
        <f>VLOOKUP(B194,pastData!$A$1:$F$380,6,)</f>
        <v>4814.33</v>
      </c>
      <c r="F194" s="256">
        <f>D194-E194</f>
        <v>-569.78679999999986</v>
      </c>
      <c r="G194" s="124">
        <f>F194/E194</f>
        <v>-0.1183522525460448</v>
      </c>
      <c r="H194" s="284">
        <f t="shared" si="34"/>
        <v>5</v>
      </c>
      <c r="I194" s="284">
        <f t="shared" si="35"/>
        <v>4</v>
      </c>
    </row>
    <row r="195" spans="1:9" x14ac:dyDescent="0.25">
      <c r="A195" s="41"/>
      <c r="B195" s="284" t="s">
        <v>401</v>
      </c>
      <c r="C195" s="284" t="s">
        <v>1460</v>
      </c>
      <c r="D195" s="135">
        <f>VLOOKUP(B195,UL!$B$3:$M$200,12,)</f>
        <v>4859.0532999999996</v>
      </c>
      <c r="E195" s="135">
        <f>VLOOKUP(B195,pastData!$A$1:$F$380,6,)</f>
        <v>5349.08</v>
      </c>
      <c r="F195" s="256">
        <f>D195-E195</f>
        <v>-490.02670000000035</v>
      </c>
      <c r="G195" s="124">
        <f>F195/E195</f>
        <v>-9.1609529115287178E-2</v>
      </c>
      <c r="H195" s="284">
        <f t="shared" si="34"/>
        <v>4</v>
      </c>
      <c r="I195" s="284">
        <f t="shared" si="35"/>
        <v>4</v>
      </c>
    </row>
    <row r="196" spans="1:9" x14ac:dyDescent="0.25">
      <c r="B196" s="284" t="s">
        <v>1465</v>
      </c>
      <c r="C196" s="41" t="s">
        <v>1465</v>
      </c>
      <c r="D196" s="135">
        <f>VLOOKUP(B196,UL!$B$3:$M$200,12,)</f>
        <v>793.02</v>
      </c>
      <c r="E196" s="135"/>
      <c r="F196" s="256"/>
      <c r="G196" s="124"/>
      <c r="H196" s="284" t="e">
        <f t="shared" si="34"/>
        <v>#N/A</v>
      </c>
      <c r="I196" s="284" t="e">
        <f t="shared" si="35"/>
        <v>#N/A</v>
      </c>
    </row>
    <row r="198" spans="1:9" x14ac:dyDescent="0.25">
      <c r="C198" s="76" t="s">
        <v>205</v>
      </c>
      <c r="D198" s="92" t="s">
        <v>228</v>
      </c>
      <c r="E198" s="92" t="s">
        <v>229</v>
      </c>
      <c r="F198" s="92" t="s">
        <v>230</v>
      </c>
      <c r="G198" s="93" t="s">
        <v>231</v>
      </c>
      <c r="H198" s="94" t="s">
        <v>232</v>
      </c>
      <c r="I198" s="94" t="s">
        <v>233</v>
      </c>
    </row>
    <row r="199" spans="1:9" x14ac:dyDescent="0.25">
      <c r="C199" s="76"/>
      <c r="D199" s="92"/>
      <c r="E199" s="92"/>
      <c r="F199" s="92" t="s">
        <v>235</v>
      </c>
      <c r="G199" s="93" t="s">
        <v>235</v>
      </c>
    </row>
    <row r="200" spans="1:9" x14ac:dyDescent="0.25">
      <c r="C200" s="76"/>
      <c r="D200" s="95"/>
      <c r="E200" s="95">
        <v>42177</v>
      </c>
      <c r="F200" s="95"/>
      <c r="G200" s="93"/>
      <c r="H200" s="96">
        <f>5/4</f>
        <v>1.25</v>
      </c>
    </row>
    <row r="201" spans="1:9" x14ac:dyDescent="0.25">
      <c r="B201" s="41" t="s">
        <v>206</v>
      </c>
      <c r="C201" s="41" t="s">
        <v>206</v>
      </c>
      <c r="D201" s="121">
        <f>VLOOKUP(B201,UL!$B$3:$M$200,12,)</f>
        <v>958.07</v>
      </c>
      <c r="E201" s="135"/>
      <c r="F201" s="256"/>
      <c r="G201" s="124"/>
      <c r="H201" s="284" t="e">
        <f t="shared" ref="H201:H206" si="36">RANK(G201,G$201:G$206)</f>
        <v>#DIV/0!</v>
      </c>
      <c r="I201" s="284" t="e">
        <f t="shared" ref="I201:I206" si="37">ROUNDUP((H201/$H$161),0)</f>
        <v>#DIV/0!</v>
      </c>
    </row>
    <row r="202" spans="1:9" x14ac:dyDescent="0.25">
      <c r="B202" s="41" t="s">
        <v>384</v>
      </c>
      <c r="C202" s="41" t="s">
        <v>207</v>
      </c>
      <c r="D202" s="135">
        <f>VLOOKUP(B202,UL!$B$3:$M$200,12,)</f>
        <v>1249.1300000000001</v>
      </c>
      <c r="E202" s="121">
        <f>VLOOKUP(B202,pastData!$A$1:$F$385,6,)</f>
        <v>1583.47</v>
      </c>
      <c r="F202" s="131">
        <f>D202-E202</f>
        <v>-334.33999999999992</v>
      </c>
      <c r="G202" s="124">
        <f>F202/E202</f>
        <v>-0.21114388021244476</v>
      </c>
      <c r="H202" s="41" t="e">
        <f t="shared" si="36"/>
        <v>#DIV/0!</v>
      </c>
      <c r="I202" s="41" t="e">
        <f t="shared" si="37"/>
        <v>#DIV/0!</v>
      </c>
    </row>
    <row r="203" spans="1:9" x14ac:dyDescent="0.25">
      <c r="B203" s="41" t="s">
        <v>563</v>
      </c>
      <c r="C203" s="41" t="s">
        <v>1758</v>
      </c>
      <c r="D203" s="135">
        <f>VLOOKUP(B203,UL!$B$3:$M$200,12,)</f>
        <v>0</v>
      </c>
      <c r="E203" s="121">
        <f>VLOOKUP(B203,pastData!$A$1:$F$385,6,)</f>
        <v>0</v>
      </c>
      <c r="F203" s="131">
        <f>D203-E203</f>
        <v>0</v>
      </c>
      <c r="G203" s="124" t="e">
        <f>F203/E203</f>
        <v>#DIV/0!</v>
      </c>
      <c r="H203" s="41" t="e">
        <f t="shared" si="36"/>
        <v>#DIV/0!</v>
      </c>
      <c r="I203" s="41" t="e">
        <f t="shared" si="37"/>
        <v>#DIV/0!</v>
      </c>
    </row>
    <row r="204" spans="1:9" x14ac:dyDescent="0.25">
      <c r="B204" s="41" t="s">
        <v>521</v>
      </c>
      <c r="C204" s="41" t="s">
        <v>208</v>
      </c>
      <c r="D204" s="135">
        <f>VLOOKUP(B204,UL!$B$3:$M$200,12,)</f>
        <v>1072.19</v>
      </c>
      <c r="E204" s="121">
        <f>VLOOKUP(B204,pastData!$A$1:$F$385,6,)</f>
        <v>1334.26</v>
      </c>
      <c r="F204" s="131">
        <f>D204-E204</f>
        <v>-262.06999999999994</v>
      </c>
      <c r="G204" s="124">
        <f>F204/E204</f>
        <v>-0.19641599088633396</v>
      </c>
      <c r="H204" s="41" t="e">
        <f t="shared" si="36"/>
        <v>#DIV/0!</v>
      </c>
      <c r="I204" s="41" t="e">
        <f t="shared" si="37"/>
        <v>#DIV/0!</v>
      </c>
    </row>
    <row r="205" spans="1:9" x14ac:dyDescent="0.25">
      <c r="B205" s="41" t="s">
        <v>1114</v>
      </c>
      <c r="C205" s="102" t="s">
        <v>1309</v>
      </c>
      <c r="D205" s="98">
        <f>VLOOKUP(B205,UL!$B$3:$M$200,12,)</f>
        <v>864.46</v>
      </c>
      <c r="E205" s="98">
        <f>VLOOKUP(B205,pastData!$A$1:$F$385,6,)</f>
        <v>1000</v>
      </c>
      <c r="F205" s="99">
        <f>D205-E205</f>
        <v>-135.53999999999996</v>
      </c>
      <c r="G205" s="100">
        <f>F205/E205</f>
        <v>-0.13553999999999997</v>
      </c>
      <c r="H205" s="102" t="e">
        <f t="shared" si="36"/>
        <v>#DIV/0!</v>
      </c>
      <c r="I205" s="102" t="e">
        <f t="shared" si="37"/>
        <v>#DIV/0!</v>
      </c>
    </row>
    <row r="206" spans="1:9" x14ac:dyDescent="0.25">
      <c r="B206" s="285" t="s">
        <v>1757</v>
      </c>
      <c r="C206" s="41" t="s">
        <v>1757</v>
      </c>
      <c r="D206" s="135">
        <f>VLOOKUP(B206,UL!$B$3:$M$200,12,)</f>
        <v>827.09</v>
      </c>
      <c r="E206" s="121"/>
      <c r="F206" s="131"/>
      <c r="G206" s="124"/>
      <c r="H206" s="41" t="e">
        <f t="shared" si="36"/>
        <v>#DIV/0!</v>
      </c>
      <c r="I206" s="41" t="e">
        <f t="shared" si="37"/>
        <v>#DIV/0!</v>
      </c>
    </row>
    <row r="208" spans="1:9" x14ac:dyDescent="0.25">
      <c r="B208" s="276"/>
      <c r="C208" s="278" t="s">
        <v>203</v>
      </c>
      <c r="D208" s="92" t="s">
        <v>228</v>
      </c>
      <c r="E208" s="92" t="s">
        <v>229</v>
      </c>
      <c r="F208" s="92" t="s">
        <v>230</v>
      </c>
      <c r="G208" s="93" t="s">
        <v>231</v>
      </c>
      <c r="H208" s="94" t="s">
        <v>232</v>
      </c>
      <c r="I208" s="94" t="s">
        <v>233</v>
      </c>
    </row>
    <row r="209" spans="2:9" x14ac:dyDescent="0.25">
      <c r="B209" s="276"/>
      <c r="C209" s="278"/>
      <c r="D209" s="92"/>
      <c r="E209" s="92"/>
      <c r="F209" s="92" t="s">
        <v>235</v>
      </c>
      <c r="G209" s="93" t="s">
        <v>235</v>
      </c>
      <c r="H209" s="276"/>
      <c r="I209" s="276"/>
    </row>
    <row r="210" spans="2:9" x14ac:dyDescent="0.25">
      <c r="B210" s="284"/>
      <c r="C210" s="278"/>
      <c r="D210" s="95"/>
      <c r="E210" s="95">
        <v>42667</v>
      </c>
      <c r="F210" s="95"/>
      <c r="G210" s="93"/>
      <c r="H210" s="96">
        <f>13/4</f>
        <v>3.25</v>
      </c>
      <c r="I210" s="276"/>
    </row>
    <row r="211" spans="2:9" x14ac:dyDescent="0.25">
      <c r="B211" s="276" t="s">
        <v>22</v>
      </c>
      <c r="C211" s="284" t="s">
        <v>22</v>
      </c>
      <c r="D211" s="135">
        <f>VLOOKUP(B211,UL!$B$3:$M$200,12,)</f>
        <v>51253.08</v>
      </c>
      <c r="E211" s="135">
        <v>55868.2</v>
      </c>
      <c r="F211" s="256">
        <f t="shared" ref="F211:F223" si="38">D211-E211</f>
        <v>-4615.1199999999953</v>
      </c>
      <c r="G211" s="124">
        <f t="shared" ref="G211:G223" si="39">F211/E211</f>
        <v>-8.2607279275151074E-2</v>
      </c>
      <c r="H211" s="284">
        <f>RANK(G211,G$211:G$225)</f>
        <v>1</v>
      </c>
      <c r="I211" s="284">
        <f>ROUNDUP((H211/$H$210),0)</f>
        <v>1</v>
      </c>
    </row>
    <row r="212" spans="2:9" x14ac:dyDescent="0.25">
      <c r="B212" s="276" t="s">
        <v>25</v>
      </c>
      <c r="C212" s="284" t="s">
        <v>25</v>
      </c>
      <c r="D212" s="135">
        <f>VLOOKUP(B212,UL!$B$3:$M$200,12,)</f>
        <v>3525.85</v>
      </c>
      <c r="E212" s="135">
        <v>4348.84</v>
      </c>
      <c r="F212" s="256">
        <f t="shared" si="38"/>
        <v>-822.99000000000024</v>
      </c>
      <c r="G212" s="124">
        <f t="shared" si="39"/>
        <v>-0.18924356839984921</v>
      </c>
      <c r="H212" s="284">
        <f t="shared" ref="H212:H223" si="40">RANK(G212,G$211:G$225)</f>
        <v>10</v>
      </c>
      <c r="I212" s="284">
        <f t="shared" ref="I212:I223" si="41">ROUNDUP((H212/$H$210),0)</f>
        <v>4</v>
      </c>
    </row>
    <row r="213" spans="2:9" x14ac:dyDescent="0.25">
      <c r="B213" s="276" t="s">
        <v>1220</v>
      </c>
      <c r="C213" s="102" t="s">
        <v>1788</v>
      </c>
      <c r="D213" s="135">
        <f>VLOOKUP(B213,UL!$B$3:$M$200,12,)</f>
        <v>870.82</v>
      </c>
      <c r="E213" s="98">
        <v>1000</v>
      </c>
      <c r="F213" s="256">
        <f t="shared" si="38"/>
        <v>-129.17999999999995</v>
      </c>
      <c r="G213" s="124">
        <f t="shared" si="39"/>
        <v>-0.12917999999999996</v>
      </c>
      <c r="H213" s="284">
        <f t="shared" si="40"/>
        <v>4</v>
      </c>
      <c r="I213" s="284">
        <f t="shared" si="41"/>
        <v>2</v>
      </c>
    </row>
    <row r="214" spans="2:9" x14ac:dyDescent="0.25">
      <c r="B214" s="276" t="s">
        <v>20</v>
      </c>
      <c r="C214" s="284" t="s">
        <v>20</v>
      </c>
      <c r="D214" s="135">
        <f>VLOOKUP(B214,UL!$B$3:$M$200,12,)</f>
        <v>2498.5300000000002</v>
      </c>
      <c r="E214" s="135">
        <v>2907.51</v>
      </c>
      <c r="F214" s="256">
        <f t="shared" si="38"/>
        <v>-408.98</v>
      </c>
      <c r="G214" s="124">
        <f t="shared" si="39"/>
        <v>-0.14066331672118065</v>
      </c>
      <c r="H214" s="284">
        <f t="shared" si="40"/>
        <v>5</v>
      </c>
      <c r="I214" s="284">
        <f t="shared" si="41"/>
        <v>2</v>
      </c>
    </row>
    <row r="215" spans="2:9" x14ac:dyDescent="0.25">
      <c r="B215" s="276" t="s">
        <v>2470</v>
      </c>
      <c r="C215" s="284" t="s">
        <v>678</v>
      </c>
      <c r="D215" s="135">
        <f>VLOOKUP(B215,UL!$B$3:$M$200,12,)</f>
        <v>1003.15</v>
      </c>
      <c r="E215" s="135">
        <v>1129.2</v>
      </c>
      <c r="F215" s="256">
        <f t="shared" si="38"/>
        <v>-126.05000000000007</v>
      </c>
      <c r="G215" s="124">
        <f t="shared" si="39"/>
        <v>-0.111627701027276</v>
      </c>
      <c r="H215" s="284">
        <f t="shared" si="40"/>
        <v>3</v>
      </c>
      <c r="I215" s="284">
        <f t="shared" si="41"/>
        <v>1</v>
      </c>
    </row>
    <row r="216" spans="2:9" x14ac:dyDescent="0.25">
      <c r="B216" s="276" t="s">
        <v>344</v>
      </c>
      <c r="C216" s="284" t="s">
        <v>1817</v>
      </c>
      <c r="D216" s="135">
        <f>VLOOKUP(B216,UL!$B$3:$M$200,12,)</f>
        <v>12151.87</v>
      </c>
      <c r="E216" s="135">
        <v>13529.18</v>
      </c>
      <c r="F216" s="256">
        <f t="shared" si="38"/>
        <v>-1377.3099999999995</v>
      </c>
      <c r="G216" s="124">
        <f t="shared" si="39"/>
        <v>-0.1018029178412882</v>
      </c>
      <c r="H216" s="284">
        <f t="shared" si="40"/>
        <v>2</v>
      </c>
      <c r="I216" s="284">
        <f t="shared" si="41"/>
        <v>1</v>
      </c>
    </row>
    <row r="217" spans="2:9" x14ac:dyDescent="0.25">
      <c r="B217" s="276" t="s">
        <v>2453</v>
      </c>
      <c r="C217" s="284" t="s">
        <v>23</v>
      </c>
      <c r="D217" s="135">
        <f>VLOOKUP(B217,UL!$B$3:$M$200,12,)</f>
        <v>9179.1</v>
      </c>
      <c r="E217" s="135">
        <v>12011.59</v>
      </c>
      <c r="F217" s="256">
        <f t="shared" si="38"/>
        <v>-2832.49</v>
      </c>
      <c r="G217" s="124">
        <f t="shared" si="39"/>
        <v>-0.23581307720293482</v>
      </c>
      <c r="H217" s="284">
        <f t="shared" si="40"/>
        <v>12</v>
      </c>
      <c r="I217" s="284">
        <f t="shared" si="41"/>
        <v>4</v>
      </c>
    </row>
    <row r="218" spans="2:9" x14ac:dyDescent="0.25">
      <c r="B218" s="276" t="s">
        <v>740</v>
      </c>
      <c r="C218" s="284" t="s">
        <v>740</v>
      </c>
      <c r="D218" s="135">
        <f>VLOOKUP(B218,UL!$B$3:$M$200,12,)</f>
        <v>823.61350000000004</v>
      </c>
      <c r="E218" s="135">
        <v>1049.1454000000001</v>
      </c>
      <c r="F218" s="256">
        <f t="shared" si="38"/>
        <v>-225.53190000000006</v>
      </c>
      <c r="G218" s="124">
        <f t="shared" si="39"/>
        <v>-0.21496724858155986</v>
      </c>
      <c r="H218" s="284">
        <f t="shared" si="40"/>
        <v>11</v>
      </c>
      <c r="I218" s="284">
        <f t="shared" si="41"/>
        <v>4</v>
      </c>
    </row>
    <row r="219" spans="2:9" x14ac:dyDescent="0.25">
      <c r="B219" s="276" t="s">
        <v>19</v>
      </c>
      <c r="C219" s="284" t="s">
        <v>19</v>
      </c>
      <c r="D219" s="135">
        <f>VLOOKUP(B219,UL!$B$3:$M$200,12,)</f>
        <v>21602.86</v>
      </c>
      <c r="E219" s="135">
        <v>26582.51</v>
      </c>
      <c r="F219" s="256">
        <f t="shared" si="38"/>
        <v>-4979.6499999999978</v>
      </c>
      <c r="G219" s="124">
        <f t="shared" si="39"/>
        <v>-0.18732805893800089</v>
      </c>
      <c r="H219" s="284">
        <f t="shared" si="40"/>
        <v>9</v>
      </c>
      <c r="I219" s="284">
        <f t="shared" si="41"/>
        <v>3</v>
      </c>
    </row>
    <row r="220" spans="2:9" x14ac:dyDescent="0.25">
      <c r="B220" s="276" t="s">
        <v>345</v>
      </c>
      <c r="C220" s="284" t="s">
        <v>1249</v>
      </c>
      <c r="D220" s="135">
        <f>VLOOKUP(B220,UL!$B$3:$M$200,12,)</f>
        <v>2097.98</v>
      </c>
      <c r="E220" s="135">
        <v>2569.35</v>
      </c>
      <c r="F220" s="256">
        <f t="shared" si="38"/>
        <v>-471.36999999999989</v>
      </c>
      <c r="G220" s="124">
        <f t="shared" si="39"/>
        <v>-0.18345885146048607</v>
      </c>
      <c r="H220" s="284">
        <f t="shared" si="40"/>
        <v>8</v>
      </c>
      <c r="I220" s="284">
        <f t="shared" si="41"/>
        <v>3</v>
      </c>
    </row>
    <row r="221" spans="2:9" x14ac:dyDescent="0.25">
      <c r="B221" s="276" t="s">
        <v>18</v>
      </c>
      <c r="C221" s="284" t="s">
        <v>18</v>
      </c>
      <c r="D221" s="135">
        <f>VLOOKUP(B221,UL!$B$3:$M$200,12,)</f>
        <v>5536.89</v>
      </c>
      <c r="E221" s="135">
        <v>7303.88</v>
      </c>
      <c r="F221" s="256">
        <f t="shared" si="38"/>
        <v>-1766.9899999999998</v>
      </c>
      <c r="G221" s="124">
        <f t="shared" si="39"/>
        <v>-0.24192483994808237</v>
      </c>
      <c r="H221" s="284">
        <f t="shared" si="40"/>
        <v>13</v>
      </c>
      <c r="I221" s="284">
        <f t="shared" si="41"/>
        <v>4</v>
      </c>
    </row>
    <row r="222" spans="2:9" x14ac:dyDescent="0.25">
      <c r="B222" s="276" t="s">
        <v>662</v>
      </c>
      <c r="C222" s="284" t="s">
        <v>662</v>
      </c>
      <c r="D222" s="135">
        <f>VLOOKUP(B222,UL!$B$3:$M$200,12,)</f>
        <v>1596.88</v>
      </c>
      <c r="E222" s="135">
        <v>1897.73</v>
      </c>
      <c r="F222" s="256">
        <f t="shared" si="38"/>
        <v>-300.84999999999991</v>
      </c>
      <c r="G222" s="124">
        <f t="shared" si="39"/>
        <v>-0.15853150869723295</v>
      </c>
      <c r="H222" s="284">
        <f t="shared" si="40"/>
        <v>6</v>
      </c>
      <c r="I222" s="284">
        <f t="shared" si="41"/>
        <v>2</v>
      </c>
    </row>
    <row r="223" spans="2:9" x14ac:dyDescent="0.25">
      <c r="B223" s="276" t="s">
        <v>456</v>
      </c>
      <c r="C223" s="284" t="s">
        <v>1310</v>
      </c>
      <c r="D223" s="135">
        <f>VLOOKUP(B223,UL!$B$3:$M$200,12,)</f>
        <v>4244.5432000000001</v>
      </c>
      <c r="E223" s="135">
        <v>5135.63</v>
      </c>
      <c r="F223" s="256">
        <f t="shared" si="38"/>
        <v>-891.08680000000004</v>
      </c>
      <c r="G223" s="124">
        <f t="shared" si="39"/>
        <v>-0.17351070852066836</v>
      </c>
      <c r="H223" s="284">
        <f t="shared" si="40"/>
        <v>7</v>
      </c>
      <c r="I223" s="284">
        <f t="shared" si="41"/>
        <v>3</v>
      </c>
    </row>
    <row r="224" spans="2:9" x14ac:dyDescent="0.25">
      <c r="B224" s="276" t="s">
        <v>401</v>
      </c>
      <c r="C224" s="284" t="s">
        <v>1460</v>
      </c>
      <c r="D224" s="135">
        <f>VLOOKUP(B224,UL!$B$3:$M$200,12,)</f>
        <v>4859.0532999999996</v>
      </c>
      <c r="E224" s="135"/>
      <c r="F224" s="256"/>
      <c r="G224" s="124"/>
      <c r="H224" s="284"/>
      <c r="I224" s="284"/>
    </row>
    <row r="225" spans="2:9" x14ac:dyDescent="0.25">
      <c r="B225" s="276" t="s">
        <v>1465</v>
      </c>
      <c r="C225" s="284" t="s">
        <v>1465</v>
      </c>
      <c r="D225" s="135">
        <f>VLOOKUP(B225,UL!$B$3:$M$200,12,)</f>
        <v>793.02</v>
      </c>
      <c r="E225" s="135"/>
      <c r="F225" s="256"/>
      <c r="G225" s="124"/>
      <c r="H225" s="284"/>
      <c r="I225" s="284"/>
    </row>
    <row r="227" spans="2:9" x14ac:dyDescent="0.25">
      <c r="B227" s="276"/>
      <c r="C227" s="278" t="s">
        <v>178</v>
      </c>
      <c r="D227" s="92" t="s">
        <v>228</v>
      </c>
      <c r="E227" s="92" t="s">
        <v>229</v>
      </c>
      <c r="F227" s="92" t="s">
        <v>230</v>
      </c>
      <c r="G227" s="93" t="s">
        <v>231</v>
      </c>
      <c r="H227" s="94" t="s">
        <v>232</v>
      </c>
      <c r="I227" s="94" t="s">
        <v>233</v>
      </c>
    </row>
    <row r="228" spans="2:9" x14ac:dyDescent="0.25">
      <c r="B228" s="276"/>
      <c r="C228" s="278"/>
      <c r="D228" s="92"/>
      <c r="E228" s="92"/>
      <c r="F228" s="92" t="s">
        <v>235</v>
      </c>
      <c r="G228" s="93" t="s">
        <v>235</v>
      </c>
      <c r="H228" s="276"/>
      <c r="I228" s="276"/>
    </row>
    <row r="229" spans="2:9" x14ac:dyDescent="0.25">
      <c r="B229" s="276"/>
      <c r="C229" s="278"/>
      <c r="D229" s="95"/>
      <c r="E229" s="95">
        <v>42842</v>
      </c>
      <c r="F229" s="95"/>
      <c r="G229" s="93"/>
      <c r="H229" s="96">
        <f>6/4</f>
        <v>1.5</v>
      </c>
      <c r="I229" s="276"/>
    </row>
    <row r="230" spans="2:9" x14ac:dyDescent="0.25">
      <c r="B230" s="276"/>
      <c r="C230" s="284" t="s">
        <v>972</v>
      </c>
      <c r="D230" s="135">
        <f>VLOOKUP(C230,'MF Universe'!A:C,3,FALSE)</f>
        <v>1363.09</v>
      </c>
      <c r="E230" s="135">
        <v>1021.16</v>
      </c>
      <c r="F230" s="256">
        <f t="shared" ref="F230:F235" si="42">D230-E230</f>
        <v>341.92999999999995</v>
      </c>
      <c r="G230" s="124">
        <f t="shared" ref="G230:G235" si="43">F230/E230</f>
        <v>0.33484468643503462</v>
      </c>
      <c r="H230" s="284">
        <f t="shared" ref="H230:H235" si="44">RANK(G230,G$230:G$235)</f>
        <v>1</v>
      </c>
      <c r="I230" s="284">
        <f t="shared" ref="I230:I235" si="45">ROUNDUP((H230/$H$229),0)</f>
        <v>1</v>
      </c>
    </row>
    <row r="231" spans="2:9" x14ac:dyDescent="0.25">
      <c r="B231" s="276"/>
      <c r="C231" s="284" t="s">
        <v>684</v>
      </c>
      <c r="D231" s="135">
        <f>VLOOKUP(C231,'MF Universe'!A:C,3,FALSE)</f>
        <v>1416.84</v>
      </c>
      <c r="E231" s="135">
        <v>1077.1400000000001</v>
      </c>
      <c r="F231" s="256">
        <f t="shared" si="42"/>
        <v>339.69999999999982</v>
      </c>
      <c r="G231" s="124">
        <f t="shared" si="43"/>
        <v>0.31537218931615185</v>
      </c>
      <c r="H231" s="284">
        <f t="shared" si="44"/>
        <v>4</v>
      </c>
      <c r="I231" s="284">
        <f t="shared" si="45"/>
        <v>3</v>
      </c>
    </row>
    <row r="232" spans="2:9" x14ac:dyDescent="0.25">
      <c r="B232" s="276"/>
      <c r="C232" s="284" t="s">
        <v>942</v>
      </c>
      <c r="D232" s="135">
        <f>VLOOKUP(C232,'MF Universe'!A:C,3,FALSE)</f>
        <v>1278.1099999999999</v>
      </c>
      <c r="E232" s="135">
        <v>969.85</v>
      </c>
      <c r="F232" s="256">
        <f t="shared" si="42"/>
        <v>308.25999999999988</v>
      </c>
      <c r="G232" s="124">
        <f t="shared" si="43"/>
        <v>0.31784296540702156</v>
      </c>
      <c r="H232" s="284">
        <f t="shared" si="44"/>
        <v>3</v>
      </c>
      <c r="I232" s="284">
        <f t="shared" si="45"/>
        <v>2</v>
      </c>
    </row>
    <row r="233" spans="2:9" x14ac:dyDescent="0.25">
      <c r="B233" s="276"/>
      <c r="C233" s="284" t="s">
        <v>746</v>
      </c>
      <c r="D233" s="135">
        <f>VLOOKUP(C233,'MF Universe'!A:C,3,FALSE)</f>
        <v>1493.8720000000001</v>
      </c>
      <c r="E233" s="135">
        <v>1121.5999999999999</v>
      </c>
      <c r="F233" s="256">
        <f t="shared" si="42"/>
        <v>372.27200000000016</v>
      </c>
      <c r="G233" s="124">
        <f t="shared" si="43"/>
        <v>0.33191155492154084</v>
      </c>
      <c r="H233" s="284">
        <f t="shared" si="44"/>
        <v>2</v>
      </c>
      <c r="I233" s="284">
        <f t="shared" si="45"/>
        <v>2</v>
      </c>
    </row>
    <row r="234" spans="2:9" x14ac:dyDescent="0.25">
      <c r="B234" s="276"/>
      <c r="C234" s="102" t="s">
        <v>2271</v>
      </c>
      <c r="D234" s="98">
        <f>VLOOKUP(C234,'MF Universe'!A:C,3,FALSE)</f>
        <v>1244.23</v>
      </c>
      <c r="E234" s="98">
        <v>1000</v>
      </c>
      <c r="F234" s="99">
        <f t="shared" si="42"/>
        <v>244.23000000000002</v>
      </c>
      <c r="G234" s="100">
        <f t="shared" si="43"/>
        <v>0.24423000000000003</v>
      </c>
      <c r="H234" s="284">
        <f t="shared" si="44"/>
        <v>6</v>
      </c>
      <c r="I234" s="284">
        <f t="shared" si="45"/>
        <v>4</v>
      </c>
    </row>
    <row r="235" spans="2:9" x14ac:dyDescent="0.25">
      <c r="B235" s="276"/>
      <c r="C235" s="284" t="s">
        <v>973</v>
      </c>
      <c r="D235" s="135">
        <f>VLOOKUP(C235,'MF Universe'!A:C,3,FALSE)</f>
        <v>2236.3420000000001</v>
      </c>
      <c r="E235" s="135">
        <v>1724.9</v>
      </c>
      <c r="F235" s="256">
        <f t="shared" si="42"/>
        <v>511.44200000000001</v>
      </c>
      <c r="G235" s="124">
        <f t="shared" si="43"/>
        <v>0.29650530465534231</v>
      </c>
      <c r="H235" s="284">
        <f t="shared" si="44"/>
        <v>5</v>
      </c>
      <c r="I235" s="284">
        <f t="shared" si="45"/>
        <v>4</v>
      </c>
    </row>
    <row r="237" spans="2:9" x14ac:dyDescent="0.25">
      <c r="B237" s="276"/>
      <c r="C237" s="278" t="s">
        <v>1955</v>
      </c>
      <c r="D237" s="92" t="s">
        <v>228</v>
      </c>
      <c r="E237" s="92" t="s">
        <v>229</v>
      </c>
      <c r="F237" s="92" t="s">
        <v>230</v>
      </c>
      <c r="G237" s="93" t="s">
        <v>231</v>
      </c>
      <c r="H237" s="94" t="s">
        <v>232</v>
      </c>
      <c r="I237" s="94" t="s">
        <v>233</v>
      </c>
    </row>
    <row r="238" spans="2:9" x14ac:dyDescent="0.25">
      <c r="B238" s="276"/>
      <c r="C238" s="278"/>
      <c r="D238" s="92"/>
      <c r="E238" s="92"/>
      <c r="F238" s="92" t="s">
        <v>235</v>
      </c>
      <c r="G238" s="93" t="s">
        <v>235</v>
      </c>
      <c r="H238" s="276"/>
      <c r="I238" s="276"/>
    </row>
    <row r="239" spans="2:9" x14ac:dyDescent="0.25">
      <c r="B239" s="276"/>
      <c r="C239" s="278"/>
      <c r="D239" s="95"/>
      <c r="E239" s="95">
        <v>43460</v>
      </c>
      <c r="F239" s="95"/>
      <c r="G239" s="93"/>
      <c r="H239" s="96">
        <f>8/4</f>
        <v>2</v>
      </c>
      <c r="I239" s="276"/>
    </row>
    <row r="240" spans="2:9" x14ac:dyDescent="0.25">
      <c r="B240" s="276"/>
      <c r="C240" s="284" t="s">
        <v>2436</v>
      </c>
      <c r="D240" s="135">
        <f>VLOOKUP(C240,'MF Universe'!A:C,3,FALSE)</f>
        <v>1386.51</v>
      </c>
      <c r="E240" s="135">
        <v>1263.99</v>
      </c>
      <c r="F240" s="256">
        <f t="shared" ref="F240:F246" si="46">D240-E240</f>
        <v>122.51999999999998</v>
      </c>
      <c r="G240" s="124">
        <f t="shared" ref="G240:G246" si="47">F240/E240</f>
        <v>9.6931146607172516E-2</v>
      </c>
      <c r="H240" s="284">
        <f>RANK(G240,G$240:G$247)</f>
        <v>5</v>
      </c>
      <c r="I240" s="284">
        <f>ROUNDUP((H240/$H$239),0)</f>
        <v>3</v>
      </c>
    </row>
    <row r="241" spans="2:9" x14ac:dyDescent="0.25">
      <c r="B241" s="276"/>
      <c r="C241" s="284" t="s">
        <v>1523</v>
      </c>
      <c r="D241" s="135">
        <f>VLOOKUP(C241,'MF Universe'!A:C,3,FALSE)</f>
        <v>1165.05</v>
      </c>
      <c r="E241" s="135">
        <v>1060.1600000000001</v>
      </c>
      <c r="F241" s="256">
        <f t="shared" si="46"/>
        <v>104.88999999999987</v>
      </c>
      <c r="G241" s="124">
        <f t="shared" si="47"/>
        <v>9.8937896166616232E-2</v>
      </c>
      <c r="H241" s="284">
        <f t="shared" ref="H241:H247" si="48">RANK(G241,G$240:G$247)</f>
        <v>4</v>
      </c>
      <c r="I241" s="284">
        <f t="shared" ref="I241:I247" si="49">ROUNDUP((H241/$H$239),0)</f>
        <v>2</v>
      </c>
    </row>
    <row r="242" spans="2:9" x14ac:dyDescent="0.25">
      <c r="B242" s="276"/>
      <c r="C242" s="284" t="s">
        <v>1492</v>
      </c>
      <c r="D242" s="135">
        <f>VLOOKUP(C242,'MF Universe'!A:C,3,FALSE)</f>
        <v>1173.2819999999999</v>
      </c>
      <c r="E242" s="135">
        <v>1061.4753000000001</v>
      </c>
      <c r="F242" s="256">
        <f t="shared" si="46"/>
        <v>111.80669999999986</v>
      </c>
      <c r="G242" s="124">
        <f t="shared" si="47"/>
        <v>0.10533141939336682</v>
      </c>
      <c r="H242" s="284">
        <f t="shared" si="48"/>
        <v>1</v>
      </c>
      <c r="I242" s="284">
        <f t="shared" si="49"/>
        <v>1</v>
      </c>
    </row>
    <row r="243" spans="2:9" x14ac:dyDescent="0.25">
      <c r="B243" s="276"/>
      <c r="C243" s="284" t="s">
        <v>1212</v>
      </c>
      <c r="D243" s="135">
        <f>VLOOKUP(C243,'MF Universe'!A:C,3,FALSE)</f>
        <v>1242.6300000000001</v>
      </c>
      <c r="E243" s="135">
        <v>1128.6199999999999</v>
      </c>
      <c r="F243" s="256">
        <f t="shared" si="46"/>
        <v>114.01000000000022</v>
      </c>
      <c r="G243" s="124">
        <f t="shared" si="47"/>
        <v>0.10101717141287611</v>
      </c>
      <c r="H243" s="284">
        <f t="shared" si="48"/>
        <v>3</v>
      </c>
      <c r="I243" s="284">
        <f t="shared" si="49"/>
        <v>2</v>
      </c>
    </row>
    <row r="244" spans="2:9" x14ac:dyDescent="0.25">
      <c r="B244" s="276"/>
      <c r="C244" s="284" t="s">
        <v>1244</v>
      </c>
      <c r="D244" s="135">
        <f>VLOOKUP(C244,'MF Universe'!A:C,3,FALSE)</f>
        <v>1195.491</v>
      </c>
      <c r="E244" s="135">
        <v>1097.8689999999999</v>
      </c>
      <c r="F244" s="256">
        <f t="shared" si="46"/>
        <v>97.622000000000071</v>
      </c>
      <c r="G244" s="124">
        <f t="shared" si="47"/>
        <v>8.8919534115636814E-2</v>
      </c>
      <c r="H244" s="284">
        <f t="shared" si="48"/>
        <v>6</v>
      </c>
      <c r="I244" s="284">
        <f t="shared" si="49"/>
        <v>3</v>
      </c>
    </row>
    <row r="245" spans="2:9" x14ac:dyDescent="0.25">
      <c r="B245" s="276"/>
      <c r="C245" s="102" t="s">
        <v>2273</v>
      </c>
      <c r="D245" s="98">
        <f>VLOOKUP(C245,'MF Universe'!A:C,3,FALSE)</f>
        <v>1065.3399999999999</v>
      </c>
      <c r="E245" s="98">
        <v>1000</v>
      </c>
      <c r="F245" s="256">
        <f t="shared" si="46"/>
        <v>65.339999999999918</v>
      </c>
      <c r="G245" s="124">
        <f t="shared" si="47"/>
        <v>6.5339999999999912E-2</v>
      </c>
      <c r="H245" s="284">
        <f t="shared" si="48"/>
        <v>7</v>
      </c>
      <c r="I245" s="284">
        <f t="shared" si="49"/>
        <v>4</v>
      </c>
    </row>
    <row r="246" spans="2:9" x14ac:dyDescent="0.25">
      <c r="C246" s="74" t="s">
        <v>784</v>
      </c>
      <c r="D246" s="135">
        <f>VLOOKUP(C246,'MF Universe'!A:C,3,FALSE)</f>
        <v>1320.087</v>
      </c>
      <c r="E246" s="90">
        <v>1198.7027</v>
      </c>
      <c r="F246" s="256">
        <f t="shared" si="46"/>
        <v>121.38429999999994</v>
      </c>
      <c r="G246" s="124">
        <f t="shared" si="47"/>
        <v>0.10126305713668612</v>
      </c>
      <c r="H246" s="284">
        <f t="shared" si="48"/>
        <v>2</v>
      </c>
      <c r="I246" s="284">
        <f t="shared" si="49"/>
        <v>1</v>
      </c>
    </row>
    <row r="247" spans="2:9" x14ac:dyDescent="0.25">
      <c r="C247" s="74" t="s">
        <v>209</v>
      </c>
      <c r="D247" s="135">
        <f>VLOOKUP(C247,'MF Universe'!A:C,3,FALSE)</f>
        <v>1515.27</v>
      </c>
      <c r="F247" s="256"/>
      <c r="G247" s="124"/>
      <c r="H247" s="284" t="e">
        <f t="shared" si="48"/>
        <v>#N/A</v>
      </c>
      <c r="I247" s="284" t="e">
        <f t="shared" si="49"/>
        <v>#N/A</v>
      </c>
    </row>
    <row r="249" spans="2:9" x14ac:dyDescent="0.25">
      <c r="C249" s="276"/>
      <c r="D249" s="276"/>
      <c r="E249" s="276"/>
      <c r="F249" s="276"/>
      <c r="G249" s="276"/>
      <c r="H249" s="276"/>
      <c r="I249" s="276"/>
    </row>
    <row r="250" spans="2:9" x14ac:dyDescent="0.25">
      <c r="C250" s="276"/>
      <c r="D250" s="276"/>
      <c r="E250" s="276"/>
      <c r="F250" s="276"/>
      <c r="G250" s="276"/>
      <c r="H250" s="276"/>
      <c r="I250" s="276"/>
    </row>
    <row r="251" spans="2:9" x14ac:dyDescent="0.25">
      <c r="C251" s="276"/>
      <c r="D251" s="276"/>
      <c r="E251" s="276"/>
      <c r="F251" s="276"/>
      <c r="G251" s="276"/>
      <c r="H251" s="276"/>
      <c r="I251" s="276"/>
    </row>
    <row r="252" spans="2:9" x14ac:dyDescent="0.25">
      <c r="C252" s="276"/>
      <c r="D252" s="276"/>
      <c r="E252" s="276"/>
      <c r="F252" s="276"/>
      <c r="G252" s="276"/>
      <c r="H252" s="276"/>
      <c r="I252" s="276"/>
    </row>
    <row r="253" spans="2:9" x14ac:dyDescent="0.25">
      <c r="C253" s="276"/>
      <c r="D253" s="276"/>
      <c r="E253" s="276"/>
      <c r="F253" s="276"/>
      <c r="G253" s="276"/>
      <c r="H253" s="276"/>
      <c r="I253" s="276"/>
    </row>
    <row r="254" spans="2:9" x14ac:dyDescent="0.25">
      <c r="C254" s="276"/>
      <c r="D254" s="276"/>
      <c r="E254" s="276"/>
      <c r="F254" s="276"/>
      <c r="G254" s="276"/>
      <c r="H254" s="276"/>
      <c r="I254" s="276"/>
    </row>
    <row r="255" spans="2:9" x14ac:dyDescent="0.25">
      <c r="C255" s="276"/>
      <c r="D255" s="276"/>
      <c r="E255" s="276"/>
      <c r="F255" s="276"/>
      <c r="G255" s="276"/>
      <c r="H255" s="276"/>
      <c r="I255" s="276"/>
    </row>
  </sheetData>
  <sheetCalcPr fullCalcOnLoad="1"/>
  <conditionalFormatting sqref="C85 C111 C32">
    <cfRule type="containsText" dxfId="202" priority="35" operator="containsText" text="PRU link ">
      <formula>NOT(ISERROR(SEARCH("PRU link ",C32)))</formula>
    </cfRule>
  </conditionalFormatting>
  <conditionalFormatting sqref="C29:C30 C108:C109 C6:C24 C36:C56 C65:C83 C89:C106 C26 C58">
    <cfRule type="containsText" dxfId="201" priority="33" operator="containsText" text="Infovesta">
      <formula>NOT(ISERROR(SEARCH("Infovesta",C6)))</formula>
    </cfRule>
    <cfRule type="containsText" dxfId="200" priority="34" operator="containsText" text="eastspring">
      <formula>NOT(ISERROR(SEARCH("eastspring",C6)))</formula>
    </cfRule>
  </conditionalFormatting>
  <conditionalFormatting sqref="C24">
    <cfRule type="containsText" dxfId="199" priority="32" operator="containsText" text="Indeks Harga Saham Gabungan">
      <formula>NOT(ISERROR(SEARCH("Indeks Harga Saham Gabungan",C24)))</formula>
    </cfRule>
  </conditionalFormatting>
  <conditionalFormatting sqref="C27:C28 C31">
    <cfRule type="containsText" dxfId="198" priority="28" operator="containsText" text="Infovesta">
      <formula>NOT(ISERROR(SEARCH("Infovesta",C27)))</formula>
    </cfRule>
    <cfRule type="containsText" dxfId="197" priority="29" operator="containsText" text="eastspring">
      <formula>NOT(ISERROR(SEARCH("eastspring",C27)))</formula>
    </cfRule>
  </conditionalFormatting>
  <conditionalFormatting sqref="C84">
    <cfRule type="containsText" dxfId="196" priority="26" operator="containsText" text="Infovesta">
      <formula>NOT(ISERROR(SEARCH("Infovesta",C84)))</formula>
    </cfRule>
    <cfRule type="containsText" dxfId="195" priority="27" operator="containsText" text="eastspring">
      <formula>NOT(ISERROR(SEARCH("eastspring",C84)))</formula>
    </cfRule>
  </conditionalFormatting>
  <conditionalFormatting sqref="C115:C122">
    <cfRule type="containsText" dxfId="194" priority="30" operator="containsText" text="Infovesta">
      <formula>NOT(ISERROR(SEARCH("Infovesta",#REF!)))</formula>
    </cfRule>
    <cfRule type="containsText" dxfId="193" priority="31" operator="containsText" text="eastspring">
      <formula>NOT(ISERROR(SEARCH("eastspring",#REF!)))</formula>
    </cfRule>
  </conditionalFormatting>
  <conditionalFormatting sqref="C123">
    <cfRule type="containsText" dxfId="192" priority="36" operator="containsText" text="Infovesta">
      <formula>NOT(ISERROR(SEARCH("Infovesta",#REF!)))</formula>
    </cfRule>
    <cfRule type="containsText" dxfId="191" priority="37" operator="containsText" text="eastspring">
      <formula>NOT(ISERROR(SEARCH("eastspring",#REF!)))</formula>
    </cfRule>
  </conditionalFormatting>
  <conditionalFormatting sqref="C61">
    <cfRule type="containsText" dxfId="190" priority="25" operator="containsText" text="PRU link ">
      <formula>NOT(ISERROR(SEARCH("PRU link ",C61)))</formula>
    </cfRule>
  </conditionalFormatting>
  <conditionalFormatting sqref="C56">
    <cfRule type="containsText" dxfId="189" priority="24" operator="containsText" text="Indeks Harga Saham Gabungan">
      <formula>NOT(ISERROR(SEARCH("Indeks Harga Saham Gabungan",C56)))</formula>
    </cfRule>
  </conditionalFormatting>
  <conditionalFormatting sqref="C59">
    <cfRule type="containsText" dxfId="188" priority="22" operator="containsText" text="Infovesta">
      <formula>NOT(ISERROR(SEARCH("Infovesta",C59)))</formula>
    </cfRule>
    <cfRule type="containsText" dxfId="187" priority="23" operator="containsText" text="eastspring">
      <formula>NOT(ISERROR(SEARCH("eastspring",C59)))</formula>
    </cfRule>
  </conditionalFormatting>
  <conditionalFormatting sqref="C107 C110">
    <cfRule type="containsText" dxfId="186" priority="20" operator="containsText" text="Infovesta">
      <formula>NOT(ISERROR(SEARCH("Infovesta",C107)))</formula>
    </cfRule>
    <cfRule type="containsText" dxfId="185" priority="21" operator="containsText" text="eastspring">
      <formula>NOT(ISERROR(SEARCH("eastspring",C107)))</formula>
    </cfRule>
  </conditionalFormatting>
  <conditionalFormatting sqref="C128:C144">
    <cfRule type="containsText" dxfId="184" priority="18" operator="containsText" text="Infovesta">
      <formula>NOT(ISERROR(SEARCH("Infovesta",C128)))</formula>
    </cfRule>
    <cfRule type="containsText" dxfId="183" priority="19" operator="containsText" text="eastspring">
      <formula>NOT(ISERROR(SEARCH("eastspring",C128)))</formula>
    </cfRule>
  </conditionalFormatting>
  <conditionalFormatting sqref="C146">
    <cfRule type="containsText" dxfId="182" priority="15" operator="containsText" text="Infovesta">
      <formula>NOT(ISERROR(SEARCH("Infovesta",C146)))</formula>
    </cfRule>
    <cfRule type="containsText" dxfId="181" priority="16" operator="containsText" text="eastspring">
      <formula>NOT(ISERROR(SEARCH("eastspring",C146)))</formula>
    </cfRule>
  </conditionalFormatting>
  <conditionalFormatting sqref="C145">
    <cfRule type="containsText" dxfId="180" priority="13" operator="containsText" text="Infovesta">
      <formula>NOT(ISERROR(SEARCH("Infovesta",C145)))</formula>
    </cfRule>
    <cfRule type="containsText" dxfId="179" priority="14" operator="containsText" text="eastspring">
      <formula>NOT(ISERROR(SEARCH("eastspring",C145)))</formula>
    </cfRule>
  </conditionalFormatting>
  <conditionalFormatting sqref="C127">
    <cfRule type="containsText" dxfId="178" priority="11" operator="containsText" text="Infovesta">
      <formula>NOT(ISERROR(SEARCH("Infovesta",C127)))</formula>
    </cfRule>
    <cfRule type="containsText" dxfId="177" priority="12" operator="containsText" text="eastspring">
      <formula>NOT(ISERROR(SEARCH("eastspring",C127)))</formula>
    </cfRule>
  </conditionalFormatting>
  <conditionalFormatting sqref="C60">
    <cfRule type="containsText" dxfId="176" priority="9" operator="containsText" text="Infovesta">
      <formula>NOT(ISERROR(SEARCH("Infovesta",C60)))</formula>
    </cfRule>
    <cfRule type="containsText" dxfId="175" priority="10" operator="containsText" text="eastspring">
      <formula>NOT(ISERROR(SEARCH("eastspring",C60)))</formula>
    </cfRule>
  </conditionalFormatting>
  <conditionalFormatting sqref="B206">
    <cfRule type="containsText" dxfId="174" priority="8" operator="containsText" text="PRU link ">
      <formula>NOT(ISERROR(SEARCH("PRU link ",B206)))</formula>
    </cfRule>
  </conditionalFormatting>
  <conditionalFormatting sqref="C25">
    <cfRule type="containsText" dxfId="173" priority="6" operator="containsText" text="Infovesta">
      <formula>NOT(ISERROR(SEARCH("Infovesta",C25)))</formula>
    </cfRule>
    <cfRule type="containsText" dxfId="172" priority="7" operator="containsText" text="eastspring">
      <formula>NOT(ISERROR(SEARCH("eastspring",C25)))</formula>
    </cfRule>
  </conditionalFormatting>
  <conditionalFormatting sqref="C25">
    <cfRule type="containsText" dxfId="171" priority="5" operator="containsText" text="Indeks Harga Saham Gabungan">
      <formula>NOT(ISERROR(SEARCH("Indeks Harga Saham Gabungan",C25)))</formula>
    </cfRule>
  </conditionalFormatting>
  <conditionalFormatting sqref="C57">
    <cfRule type="containsText" dxfId="170" priority="3" operator="containsText" text="Infovesta">
      <formula>NOT(ISERROR(SEARCH("Infovesta",C57)))</formula>
    </cfRule>
    <cfRule type="containsText" dxfId="169" priority="4" operator="containsText" text="eastspring">
      <formula>NOT(ISERROR(SEARCH("eastspring",C57)))</formula>
    </cfRule>
  </conditionalFormatting>
  <conditionalFormatting sqref="C57">
    <cfRule type="containsText" dxfId="168" priority="2" operator="containsText" text="Indeks Harga Saham Gabungan">
      <formula>NOT(ISERROR(SEARCH("Indeks Harga Saham Gabungan",C57)))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7"/>
  <sheetViews>
    <sheetView workbookViewId="0">
      <selection activeCell="E3" sqref="E3"/>
    </sheetView>
  </sheetViews>
  <sheetFormatPr defaultColWidth="9.28515625" defaultRowHeight="15" x14ac:dyDescent="0.25"/>
  <cols>
    <col min="1" max="1" width="50.140625" bestFit="1" customWidth="1"/>
    <col min="2" max="2" width="25.140625" style="106" bestFit="1" customWidth="1"/>
    <col min="3" max="3" width="25" style="106" bestFit="1" customWidth="1"/>
    <col min="4" max="5" width="24.85546875" style="106" bestFit="1" customWidth="1"/>
    <col min="6" max="7" width="27" bestFit="1" customWidth="1"/>
  </cols>
  <sheetData>
    <row r="1" spans="1:8" x14ac:dyDescent="0.25">
      <c r="A1" t="s">
        <v>245</v>
      </c>
      <c r="B1" s="106" t="s">
        <v>246</v>
      </c>
      <c r="C1" s="106" t="s">
        <v>247</v>
      </c>
      <c r="D1" s="106" t="s">
        <v>248</v>
      </c>
      <c r="E1" s="106" t="s">
        <v>614</v>
      </c>
      <c r="F1" s="106" t="s">
        <v>1462</v>
      </c>
      <c r="G1" t="s">
        <v>1462</v>
      </c>
      <c r="H1" s="275" t="s">
        <v>2618</v>
      </c>
    </row>
    <row r="2" spans="1:8" x14ac:dyDescent="0.25">
      <c r="A2" t="s">
        <v>249</v>
      </c>
      <c r="B2" s="106">
        <v>2524.3000000000002</v>
      </c>
      <c r="C2" s="106">
        <v>2515.7271999999998</v>
      </c>
      <c r="D2" s="106">
        <v>2421.4373000000001</v>
      </c>
      <c r="E2" s="106">
        <v>2590.4861999999998</v>
      </c>
      <c r="F2">
        <f>VLOOKUP(A2,'[2]UNIT LINK CURRENT DAY'!$A$3:$G$630,7,)</f>
        <v>2715.55</v>
      </c>
      <c r="G2">
        <v>2715.55</v>
      </c>
    </row>
    <row r="3" spans="1:8" x14ac:dyDescent="0.25">
      <c r="A3" t="s">
        <v>250</v>
      </c>
      <c r="B3" s="106">
        <v>1970.86</v>
      </c>
      <c r="C3" s="106">
        <v>1970.7035000000001</v>
      </c>
      <c r="D3" s="106">
        <v>1911.7415000000001</v>
      </c>
      <c r="E3" s="106">
        <v>1960.880971</v>
      </c>
      <c r="F3" s="125">
        <f>VLOOKUP(A3,'[2]UNIT LINK CURRENT DAY'!$A$3:$G$630,7,)</f>
        <v>2044.66</v>
      </c>
      <c r="G3">
        <v>2044.66</v>
      </c>
    </row>
    <row r="4" spans="1:8" x14ac:dyDescent="0.25">
      <c r="A4" t="s">
        <v>251</v>
      </c>
      <c r="B4" s="106">
        <v>1504</v>
      </c>
      <c r="C4" s="106">
        <v>1558.2618</v>
      </c>
      <c r="D4" s="106">
        <v>1557.7208000000001</v>
      </c>
      <c r="E4" s="106">
        <v>1424.6724449999999</v>
      </c>
      <c r="F4" s="125">
        <f>VLOOKUP(A4,'[2]UNIT LINK CURRENT DAY'!$A$3:$G$630,7,)</f>
        <v>1488.92</v>
      </c>
      <c r="G4">
        <v>1488.92</v>
      </c>
    </row>
    <row r="5" spans="1:8" x14ac:dyDescent="0.25">
      <c r="A5" t="s">
        <v>252</v>
      </c>
      <c r="B5" s="106">
        <v>1.0845</v>
      </c>
      <c r="C5" s="106">
        <v>1.0760000000000001</v>
      </c>
      <c r="D5" s="106">
        <v>1.0760000000000001</v>
      </c>
      <c r="E5" s="106">
        <v>1.0805476000000001</v>
      </c>
      <c r="F5" s="125">
        <f>VLOOKUP(A5,'[2]UNIT LINK CURRENT DAY'!$A$3:$G$630,7,)</f>
        <v>1.0921000000000001</v>
      </c>
      <c r="G5">
        <v>1.0921000000000001</v>
      </c>
    </row>
    <row r="6" spans="1:8" x14ac:dyDescent="0.25">
      <c r="A6" t="s">
        <v>253</v>
      </c>
      <c r="B6" s="106">
        <v>947.91</v>
      </c>
      <c r="C6" s="106">
        <v>1296.78</v>
      </c>
      <c r="D6" s="106">
        <v>1267.7</v>
      </c>
      <c r="E6" s="106">
        <v>1237.5076349999999</v>
      </c>
      <c r="F6" s="125">
        <f>VLOOKUP(A6,'[2]UNIT LINK CURRENT DAY'!$A$3:$G$630,7,)</f>
        <v>1131.8900000000001</v>
      </c>
      <c r="G6">
        <v>1131.8900000000001</v>
      </c>
    </row>
    <row r="7" spans="1:8" x14ac:dyDescent="0.25">
      <c r="A7" t="s">
        <v>254</v>
      </c>
      <c r="B7" s="106">
        <v>1029.56</v>
      </c>
      <c r="C7" s="106">
        <v>1083.9490000000001</v>
      </c>
      <c r="D7" s="106">
        <v>1036.7385999999999</v>
      </c>
      <c r="E7" s="106">
        <v>1247.083791</v>
      </c>
      <c r="F7" s="125">
        <f>VLOOKUP(A7,'[2]UNIT LINK CURRENT DAY'!$A$3:$G$630,7,)</f>
        <v>1179.9100000000001</v>
      </c>
      <c r="G7">
        <v>1179.9100000000001</v>
      </c>
    </row>
    <row r="8" spans="1:8" x14ac:dyDescent="0.25">
      <c r="A8" t="s">
        <v>255</v>
      </c>
      <c r="B8" s="106">
        <v>1120.8800000000001</v>
      </c>
      <c r="C8" s="106">
        <v>1031.4322999999999</v>
      </c>
      <c r="D8" s="106">
        <v>1016.9322</v>
      </c>
      <c r="E8" s="106">
        <v>1026.083175</v>
      </c>
      <c r="F8" s="125">
        <f>VLOOKUP(A8,'[2]UNIT LINK CURRENT DAY'!$A$3:$G$630,7,)</f>
        <v>1095.8599999999999</v>
      </c>
      <c r="G8">
        <v>1095.8599999999999</v>
      </c>
    </row>
    <row r="9" spans="1:8" x14ac:dyDescent="0.25">
      <c r="A9" t="s">
        <v>256</v>
      </c>
      <c r="B9" s="106" t="e">
        <v>#N/A</v>
      </c>
      <c r="C9" s="106">
        <v>980.38739999999996</v>
      </c>
      <c r="D9" s="106">
        <v>997.09910000000002</v>
      </c>
      <c r="E9" s="106" t="e">
        <v>#N/A</v>
      </c>
      <c r="F9" s="125" t="e">
        <f>VLOOKUP(A9,'[2]UNIT LINK CURRENT DAY'!$A$3:$G$630,7,)</f>
        <v>#N/A</v>
      </c>
      <c r="G9" t="e">
        <v>#N/A</v>
      </c>
    </row>
    <row r="10" spans="1:8" x14ac:dyDescent="0.25">
      <c r="A10" t="s">
        <v>257</v>
      </c>
      <c r="B10" s="106">
        <v>906.82</v>
      </c>
      <c r="C10" s="106">
        <v>980.38739999999996</v>
      </c>
      <c r="D10" s="106">
        <v>997.09910000000002</v>
      </c>
      <c r="E10" s="106">
        <v>1007.343372</v>
      </c>
      <c r="F10" s="125">
        <f>VLOOKUP(A10,'[2]UNIT LINK CURRENT DAY'!$A$3:$G$630,7,)</f>
        <v>973.15</v>
      </c>
      <c r="G10">
        <v>973.15</v>
      </c>
    </row>
    <row r="11" spans="1:8" x14ac:dyDescent="0.25">
      <c r="A11" t="s">
        <v>258</v>
      </c>
      <c r="B11" s="106">
        <v>1075.2</v>
      </c>
      <c r="C11" s="106">
        <v>1014.662</v>
      </c>
      <c r="D11" s="106">
        <v>1012.4729</v>
      </c>
      <c r="E11" s="106">
        <v>1014.7877999999999</v>
      </c>
      <c r="F11" s="125">
        <f>VLOOKUP(A11,'[2]UNIT LINK CURRENT DAY'!$A$3:$G$630,7,)</f>
        <v>1057.76</v>
      </c>
      <c r="G11">
        <v>1057.76</v>
      </c>
    </row>
    <row r="12" spans="1:8" x14ac:dyDescent="0.25">
      <c r="A12" t="s">
        <v>259</v>
      </c>
      <c r="B12" s="106">
        <v>1232.1500000000001</v>
      </c>
      <c r="C12" s="106">
        <v>1269.7271000000001</v>
      </c>
      <c r="D12" s="106">
        <v>1222.9664</v>
      </c>
      <c r="E12" s="106">
        <v>1284.8695110000001</v>
      </c>
      <c r="F12" s="125">
        <f>VLOOKUP(A12,'[2]UNIT LINK CURRENT DAY'!$A$3:$G$630,7,)</f>
        <v>1330.81</v>
      </c>
      <c r="G12">
        <v>1330.81</v>
      </c>
    </row>
    <row r="13" spans="1:8" x14ac:dyDescent="0.25">
      <c r="A13" t="s">
        <v>260</v>
      </c>
      <c r="B13" s="106">
        <v>1713.13</v>
      </c>
      <c r="C13" s="106">
        <v>1783.7264</v>
      </c>
      <c r="D13" s="106">
        <v>1731.7491</v>
      </c>
      <c r="E13" s="106">
        <v>1741.0045380000001</v>
      </c>
      <c r="F13" s="125">
        <f>VLOOKUP(A13,'[2]UNIT LINK CURRENT DAY'!$A$3:$G$630,7,)</f>
        <v>1784.98</v>
      </c>
      <c r="G13">
        <v>1784.98</v>
      </c>
    </row>
    <row r="14" spans="1:8" x14ac:dyDescent="0.25">
      <c r="A14" t="s">
        <v>261</v>
      </c>
      <c r="B14" s="106">
        <v>1169.8599999999999</v>
      </c>
      <c r="C14" s="106">
        <v>1256.4286999999999</v>
      </c>
      <c r="D14" s="106">
        <v>1256.7954</v>
      </c>
      <c r="E14" s="106">
        <v>1127.556908</v>
      </c>
      <c r="F14" s="125">
        <f>VLOOKUP(A14,'[2]UNIT LINK CURRENT DAY'!$A$3:$G$630,7,)</f>
        <v>1163.3699999999999</v>
      </c>
      <c r="G14">
        <v>1163.3699999999999</v>
      </c>
    </row>
    <row r="15" spans="1:8" x14ac:dyDescent="0.25">
      <c r="A15" t="s">
        <v>262</v>
      </c>
      <c r="B15" s="106">
        <v>2305.56</v>
      </c>
      <c r="C15" s="106">
        <v>2415.37</v>
      </c>
      <c r="D15" s="106">
        <v>2419.09</v>
      </c>
      <c r="E15" s="106" t="e">
        <v>#N/A</v>
      </c>
      <c r="F15" s="125">
        <f>VLOOKUP(A15,'[2]UNIT LINK CURRENT DAY'!$A$3:$G$630,7,)</f>
        <v>2243.75</v>
      </c>
      <c r="G15">
        <v>2243.75</v>
      </c>
    </row>
    <row r="16" spans="1:8" x14ac:dyDescent="0.25">
      <c r="A16" t="s">
        <v>263</v>
      </c>
      <c r="B16" s="106">
        <v>3892</v>
      </c>
      <c r="C16" s="106">
        <v>3336.74</v>
      </c>
      <c r="D16" s="106">
        <v>3344.62</v>
      </c>
      <c r="E16" s="106" t="e">
        <v>#N/A</v>
      </c>
      <c r="F16" s="125">
        <f>VLOOKUP(A16,'[2]UNIT LINK CURRENT DAY'!$A$3:$G$630,7,)</f>
        <v>3787.15</v>
      </c>
      <c r="G16">
        <v>3787.15</v>
      </c>
    </row>
    <row r="17" spans="1:7" x14ac:dyDescent="0.25">
      <c r="A17" t="s">
        <v>264</v>
      </c>
      <c r="B17" s="106">
        <v>3778.81</v>
      </c>
      <c r="C17" s="106">
        <v>3869.9</v>
      </c>
      <c r="D17" s="106">
        <v>3907.34</v>
      </c>
      <c r="E17" s="106" t="e">
        <v>#N/A</v>
      </c>
      <c r="F17" s="125">
        <f>VLOOKUP(A17,'[2]UNIT LINK CURRENT DAY'!$A$3:$G$630,7,)</f>
        <v>4084.31</v>
      </c>
      <c r="G17">
        <v>4084.31</v>
      </c>
    </row>
    <row r="18" spans="1:7" x14ac:dyDescent="0.25">
      <c r="A18" t="s">
        <v>265</v>
      </c>
      <c r="B18" s="106">
        <v>3570.49</v>
      </c>
      <c r="C18" s="106">
        <v>3661.59</v>
      </c>
      <c r="D18" s="106">
        <v>3699.03</v>
      </c>
      <c r="E18" s="106" t="e">
        <v>#N/A</v>
      </c>
      <c r="F18" s="125">
        <f>VLOOKUP(A18,'[2]UNIT LINK CURRENT DAY'!$A$3:$G$630,7,)</f>
        <v>3875.99</v>
      </c>
      <c r="G18">
        <v>3875.99</v>
      </c>
    </row>
    <row r="19" spans="1:7" x14ac:dyDescent="0.25">
      <c r="A19" t="s">
        <v>266</v>
      </c>
      <c r="B19" s="106">
        <v>1083.93</v>
      </c>
      <c r="C19" s="106">
        <v>1143.05</v>
      </c>
      <c r="D19" s="106">
        <v>1119.28</v>
      </c>
      <c r="E19" s="106">
        <v>1101.9918699999998</v>
      </c>
      <c r="F19" s="125">
        <f>VLOOKUP(A19,'[2]UNIT LINK CURRENT DAY'!$A$3:$G$630,7,)</f>
        <v>1125.45</v>
      </c>
      <c r="G19">
        <v>1125.45</v>
      </c>
    </row>
    <row r="20" spans="1:7" x14ac:dyDescent="0.25">
      <c r="A20" t="s">
        <v>267</v>
      </c>
      <c r="B20" s="106">
        <v>1143.18</v>
      </c>
      <c r="C20" s="106">
        <v>1205.25</v>
      </c>
      <c r="D20" s="106">
        <v>1205.02</v>
      </c>
      <c r="E20" s="106">
        <v>1084.3450400000002</v>
      </c>
      <c r="F20" s="125">
        <f>VLOOKUP(A20,'[2]UNIT LINK CURRENT DAY'!$A$3:$G$630,7,)</f>
        <v>1127.5999999999999</v>
      </c>
      <c r="G20">
        <v>1127.5999999999999</v>
      </c>
    </row>
    <row r="21" spans="1:7" x14ac:dyDescent="0.25">
      <c r="A21" t="s">
        <v>268</v>
      </c>
      <c r="B21" s="106">
        <v>1.0616000000000001</v>
      </c>
      <c r="C21" s="106">
        <v>1.03725</v>
      </c>
      <c r="D21" s="106">
        <v>1.0371300000000001</v>
      </c>
      <c r="E21" s="106">
        <v>1.0454792100000001</v>
      </c>
      <c r="F21" s="125">
        <f>VLOOKUP(A21,'[2]UNIT LINK CURRENT DAY'!$A$3:$G$630,7,)</f>
        <v>1.0647</v>
      </c>
      <c r="G21">
        <v>1.0647</v>
      </c>
    </row>
    <row r="22" spans="1:7" x14ac:dyDescent="0.25">
      <c r="A22" t="s">
        <v>269</v>
      </c>
      <c r="B22" s="106">
        <v>1088.5999999999999</v>
      </c>
      <c r="C22" s="106">
        <v>1173.01</v>
      </c>
      <c r="D22" s="106">
        <v>1128.33</v>
      </c>
      <c r="E22" s="106">
        <v>1173.8299959999999</v>
      </c>
      <c r="F22" s="125">
        <f>VLOOKUP(A22,'[2]UNIT LINK CURRENT DAY'!$A$3:$G$630,7,)</f>
        <v>1166.8399999999999</v>
      </c>
      <c r="G22">
        <v>1166.8399999999999</v>
      </c>
    </row>
    <row r="23" spans="1:7" x14ac:dyDescent="0.25">
      <c r="A23" t="s">
        <v>270</v>
      </c>
      <c r="B23" s="106">
        <v>1237.94</v>
      </c>
      <c r="C23" s="106">
        <v>1059.96</v>
      </c>
      <c r="D23" s="106">
        <v>1058.21</v>
      </c>
      <c r="E23" s="106">
        <v>1120.9135829999998</v>
      </c>
      <c r="F23" s="125">
        <f>VLOOKUP(A23,'[2]UNIT LINK CURRENT DAY'!$A$3:$G$630,7,)</f>
        <v>1205.6300000000001</v>
      </c>
      <c r="G23">
        <v>1205.6300000000001</v>
      </c>
    </row>
    <row r="24" spans="1:7" x14ac:dyDescent="0.25">
      <c r="A24" t="s">
        <v>271</v>
      </c>
      <c r="B24" s="106">
        <v>0.97570000000000001</v>
      </c>
      <c r="C24" s="106">
        <v>0.98599000000000003</v>
      </c>
      <c r="D24" s="106">
        <v>0.99070000000000003</v>
      </c>
      <c r="E24" s="106">
        <v>0.97284595000000007</v>
      </c>
      <c r="F24" s="125">
        <f>VLOOKUP(A24,'[2]UNIT LINK CURRENT DAY'!$A$3:$G$630,7,)</f>
        <v>1.0008999999999999</v>
      </c>
      <c r="G24">
        <v>1.0008999999999999</v>
      </c>
    </row>
    <row r="25" spans="1:7" x14ac:dyDescent="0.25">
      <c r="A25" t="s">
        <v>272</v>
      </c>
      <c r="B25" s="106">
        <v>3326.09</v>
      </c>
      <c r="C25" s="106">
        <v>2764.12</v>
      </c>
      <c r="D25" s="106">
        <v>2758.86</v>
      </c>
      <c r="E25" s="106">
        <v>2953.075758</v>
      </c>
      <c r="F25" s="125">
        <f>VLOOKUP(A25,'[2]UNIT LINK CURRENT DAY'!$A$3:$G$630,7,)</f>
        <v>3229.91</v>
      </c>
      <c r="G25">
        <v>3229.91</v>
      </c>
    </row>
    <row r="26" spans="1:7" x14ac:dyDescent="0.25">
      <c r="A26" t="s">
        <v>273</v>
      </c>
      <c r="B26" s="106">
        <v>0.9738</v>
      </c>
      <c r="C26" s="106">
        <v>0.96406999999999998</v>
      </c>
      <c r="D26" s="106">
        <v>0.96648000000000001</v>
      </c>
      <c r="E26" s="106">
        <v>0.96089745000000004</v>
      </c>
      <c r="F26" s="125">
        <f>VLOOKUP(A26,'[2]UNIT LINK CURRENT DAY'!$A$3:$G$630,7,)</f>
        <v>0.97799999999999998</v>
      </c>
      <c r="G26">
        <v>0.97799999999999998</v>
      </c>
    </row>
    <row r="27" spans="1:7" x14ac:dyDescent="0.25">
      <c r="A27" t="s">
        <v>274</v>
      </c>
      <c r="B27" s="106">
        <v>0.98480000000000001</v>
      </c>
      <c r="C27" s="106">
        <v>0.98048999999999997</v>
      </c>
      <c r="D27" s="106">
        <v>0.98292999999999997</v>
      </c>
      <c r="E27" s="106">
        <v>0.97315523999999998</v>
      </c>
      <c r="F27" s="125">
        <f>VLOOKUP(A27,'[2]UNIT LINK CURRENT DAY'!$A$3:$G$630,7,)</f>
        <v>0.98960000000000004</v>
      </c>
      <c r="G27">
        <v>0.98960000000000004</v>
      </c>
    </row>
    <row r="28" spans="1:7" x14ac:dyDescent="0.25">
      <c r="A28" t="s">
        <v>275</v>
      </c>
      <c r="B28" s="106">
        <v>0.93020000000000003</v>
      </c>
      <c r="C28" s="106">
        <v>0.94589999999999996</v>
      </c>
      <c r="D28" s="106">
        <v>0.95140000000000002</v>
      </c>
      <c r="E28" s="106">
        <v>0.94472400000000001</v>
      </c>
      <c r="F28" s="125">
        <f>VLOOKUP(A28,'[2]UNIT LINK CURRENT DAY'!$A$3:$G$630,7,)</f>
        <v>0.96120000000000005</v>
      </c>
      <c r="G28">
        <v>0.96120000000000005</v>
      </c>
    </row>
    <row r="29" spans="1:7" x14ac:dyDescent="0.25">
      <c r="A29" t="s">
        <v>276</v>
      </c>
      <c r="B29" s="106">
        <v>1.0821000000000001</v>
      </c>
      <c r="C29" s="106">
        <v>1.0208299999999999</v>
      </c>
      <c r="D29" s="106">
        <v>1.0358400000000001</v>
      </c>
      <c r="E29" s="106">
        <v>1.01345814</v>
      </c>
      <c r="F29" s="125">
        <f>VLOOKUP(A29,'[2]UNIT LINK CURRENT DAY'!$A$3:$G$630,7,)</f>
        <v>1.1682999999999999</v>
      </c>
      <c r="G29">
        <v>1.1682999999999999</v>
      </c>
    </row>
    <row r="30" spans="1:7" x14ac:dyDescent="0.25">
      <c r="A30" t="s">
        <v>277</v>
      </c>
      <c r="B30" s="106">
        <v>0.92720000000000002</v>
      </c>
      <c r="C30" s="106">
        <v>0.96301999999999999</v>
      </c>
      <c r="D30" s="106">
        <v>0.97206000000000004</v>
      </c>
      <c r="E30" s="106">
        <v>0.9487584</v>
      </c>
      <c r="F30" s="125">
        <f>VLOOKUP(A30,'[2]UNIT LINK CURRENT DAY'!$A$3:$G$630,7,)</f>
        <v>1.0109999999999999</v>
      </c>
      <c r="G30">
        <v>1.0109999999999999</v>
      </c>
    </row>
    <row r="31" spans="1:7" x14ac:dyDescent="0.25">
      <c r="A31" t="s">
        <v>278</v>
      </c>
      <c r="B31" s="106">
        <v>0.97099999999999997</v>
      </c>
      <c r="C31" s="106">
        <v>0.97184999999999999</v>
      </c>
      <c r="D31" s="106">
        <v>0.98094000000000003</v>
      </c>
      <c r="E31" s="106">
        <v>0.96418185000000001</v>
      </c>
      <c r="F31" s="125">
        <f>VLOOKUP(A31,'[2]UNIT LINK CURRENT DAY'!$A$3:$G$630,7,)</f>
        <v>1.0933999999999999</v>
      </c>
      <c r="G31">
        <v>1.0933999999999999</v>
      </c>
    </row>
    <row r="32" spans="1:7" x14ac:dyDescent="0.25">
      <c r="A32" t="s">
        <v>279</v>
      </c>
      <c r="B32" s="106">
        <v>0.90700000000000003</v>
      </c>
      <c r="C32" s="106">
        <v>0.96170999999999995</v>
      </c>
      <c r="D32" s="106">
        <v>0.96904999999999997</v>
      </c>
      <c r="E32" s="106">
        <v>0.94476156</v>
      </c>
      <c r="F32" s="125">
        <f>VLOOKUP(A32,'[2]UNIT LINK CURRENT DAY'!$A$3:$G$630,7,)</f>
        <v>1.0488999999999999</v>
      </c>
      <c r="G32">
        <v>1.0488999999999999</v>
      </c>
    </row>
    <row r="33" spans="1:7" x14ac:dyDescent="0.25">
      <c r="A33" t="s">
        <v>280</v>
      </c>
      <c r="B33" s="106">
        <v>0.91790000000000005</v>
      </c>
      <c r="C33" s="106">
        <v>0.94708999999999999</v>
      </c>
      <c r="D33" s="106">
        <v>0.95301000000000002</v>
      </c>
      <c r="E33" s="106">
        <v>0.92918646000000005</v>
      </c>
      <c r="F33" s="125">
        <f>VLOOKUP(A33,'[2]UNIT LINK CURRENT DAY'!$A$3:$G$630,7,)</f>
        <v>0.95179999999999998</v>
      </c>
      <c r="G33">
        <v>0.95179999999999998</v>
      </c>
    </row>
    <row r="34" spans="1:7" x14ac:dyDescent="0.25">
      <c r="A34" t="s">
        <v>281</v>
      </c>
      <c r="B34" s="106">
        <v>0.94679999999999997</v>
      </c>
      <c r="C34" s="106">
        <v>0.94020000000000004</v>
      </c>
      <c r="D34" s="106">
        <v>0.94235999999999998</v>
      </c>
      <c r="E34" s="106">
        <v>0.93772124999999995</v>
      </c>
      <c r="F34" s="125">
        <f>VLOOKUP(A34,'[2]UNIT LINK CURRENT DAY'!$A$3:$G$630,7,)</f>
        <v>0.95150000000000001</v>
      </c>
      <c r="G34">
        <v>0.95150000000000001</v>
      </c>
    </row>
    <row r="35" spans="1:7" x14ac:dyDescent="0.25">
      <c r="A35" t="s">
        <v>282</v>
      </c>
      <c r="B35" s="106">
        <v>0.96340000000000003</v>
      </c>
      <c r="C35" s="106">
        <v>0.95345999999999997</v>
      </c>
      <c r="D35" s="106">
        <v>0.95626</v>
      </c>
      <c r="E35" s="106">
        <v>0.95107376999999993</v>
      </c>
      <c r="F35" s="125">
        <f>VLOOKUP(A35,'[2]UNIT LINK CURRENT DAY'!$A$3:$G$630,7,)</f>
        <v>0.96750000000000003</v>
      </c>
      <c r="G35">
        <v>0.96750000000000003</v>
      </c>
    </row>
    <row r="36" spans="1:7" x14ac:dyDescent="0.25">
      <c r="A36" t="s">
        <v>283</v>
      </c>
      <c r="B36" s="106">
        <v>0.92230000000000001</v>
      </c>
      <c r="C36" s="106">
        <v>0.96052999999999999</v>
      </c>
      <c r="D36" s="106">
        <v>0.97082999999999997</v>
      </c>
      <c r="E36" s="106">
        <v>0.95077632000000001</v>
      </c>
      <c r="F36" s="125">
        <f>VLOOKUP(A36,'[2]UNIT LINK CURRENT DAY'!$A$3:$G$630,7,)</f>
        <v>1.0427</v>
      </c>
      <c r="G36">
        <v>1.0427</v>
      </c>
    </row>
    <row r="37" spans="1:7" x14ac:dyDescent="0.25">
      <c r="A37" t="s">
        <v>284</v>
      </c>
      <c r="B37" s="106">
        <v>0.87180000000000002</v>
      </c>
      <c r="C37" s="106">
        <v>1.0987199999999999</v>
      </c>
      <c r="D37" s="106">
        <v>1.1270100000000001</v>
      </c>
      <c r="E37" s="106">
        <v>1.0710216400000001</v>
      </c>
      <c r="F37" s="125">
        <f>VLOOKUP(A37,'[2]UNIT LINK CURRENT DAY'!$A$3:$G$630,7,)</f>
        <v>0.90759999999999996</v>
      </c>
      <c r="G37">
        <v>0.90759999999999996</v>
      </c>
    </row>
    <row r="38" spans="1:7" x14ac:dyDescent="0.25">
      <c r="A38" t="s">
        <v>285</v>
      </c>
      <c r="B38" s="106">
        <v>0.86529999999999996</v>
      </c>
      <c r="C38" s="106">
        <v>1.08613</v>
      </c>
      <c r="D38" s="106">
        <v>1.11741</v>
      </c>
      <c r="E38" s="106">
        <v>1.0385199200000002</v>
      </c>
      <c r="F38" s="125">
        <f>VLOOKUP(A38,'[2]UNIT LINK CURRENT DAY'!$A$3:$G$630,7,)</f>
        <v>0.8669</v>
      </c>
      <c r="G38">
        <v>0.8669</v>
      </c>
    </row>
    <row r="39" spans="1:7" x14ac:dyDescent="0.25">
      <c r="A39" t="s">
        <v>286</v>
      </c>
      <c r="B39" s="106">
        <v>0.90559999999999996</v>
      </c>
      <c r="C39" s="106">
        <v>1.0333600000000001</v>
      </c>
      <c r="D39" s="106">
        <v>1.06115</v>
      </c>
      <c r="E39" s="106">
        <v>0.97189407999999999</v>
      </c>
      <c r="F39" s="125">
        <f>VLOOKUP(A39,'[2]UNIT LINK CURRENT DAY'!$A$3:$G$630,7,)</f>
        <v>0.9002</v>
      </c>
      <c r="G39">
        <v>0.9002</v>
      </c>
    </row>
    <row r="40" spans="1:7" x14ac:dyDescent="0.25">
      <c r="A40" t="s">
        <v>287</v>
      </c>
      <c r="B40" s="106">
        <v>0.98629999999999995</v>
      </c>
      <c r="C40" s="106">
        <v>0.99897999999999998</v>
      </c>
      <c r="D40" s="106">
        <v>1.02322</v>
      </c>
      <c r="E40" s="106">
        <v>0.94958564999999995</v>
      </c>
      <c r="F40" s="125">
        <f>VLOOKUP(A40,'[2]UNIT LINK CURRENT DAY'!$A$3:$G$630,7,)</f>
        <v>0.97919999999999996</v>
      </c>
      <c r="G40">
        <v>0.97919999999999996</v>
      </c>
    </row>
    <row r="41" spans="1:7" x14ac:dyDescent="0.25">
      <c r="A41" t="s">
        <v>288</v>
      </c>
      <c r="B41" s="106">
        <v>0.85460000000000003</v>
      </c>
      <c r="C41" s="106">
        <v>1.07192</v>
      </c>
      <c r="D41" s="106">
        <v>1.0999399999999999</v>
      </c>
      <c r="E41" s="106">
        <v>1.0384627999999998</v>
      </c>
      <c r="F41" s="125">
        <f>VLOOKUP(A41,'[2]UNIT LINK CURRENT DAY'!$A$3:$G$630,7,)</f>
        <v>0.85580000000000001</v>
      </c>
      <c r="G41">
        <v>0.85580000000000001</v>
      </c>
    </row>
    <row r="42" spans="1:7" x14ac:dyDescent="0.25">
      <c r="A42" t="s">
        <v>289</v>
      </c>
      <c r="B42" s="106">
        <v>0.88539999999999996</v>
      </c>
      <c r="C42" s="106">
        <v>1.0681499999999999</v>
      </c>
      <c r="D42" s="106">
        <v>1.0963099999999999</v>
      </c>
      <c r="E42" s="106">
        <v>1.0343540999999998</v>
      </c>
      <c r="F42" s="125">
        <f>VLOOKUP(A42,'[2]UNIT LINK CURRENT DAY'!$A$3:$G$630,7,)</f>
        <v>0.88680000000000003</v>
      </c>
      <c r="G42">
        <v>0.88680000000000003</v>
      </c>
    </row>
    <row r="43" spans="1:7" x14ac:dyDescent="0.25">
      <c r="A43" t="s">
        <v>290</v>
      </c>
      <c r="B43" s="106">
        <v>0.98529999999999995</v>
      </c>
      <c r="C43" s="106">
        <v>1.0610299999999999</v>
      </c>
      <c r="D43" s="106">
        <v>1.0848100000000001</v>
      </c>
      <c r="E43" s="106">
        <v>1.02828334</v>
      </c>
      <c r="F43" s="125">
        <f>VLOOKUP(A43,'[2]UNIT LINK CURRENT DAY'!$A$3:$G$630,7,)</f>
        <v>0.98650000000000004</v>
      </c>
      <c r="G43">
        <v>0.98650000000000004</v>
      </c>
    </row>
    <row r="44" spans="1:7" x14ac:dyDescent="0.25">
      <c r="A44" t="s">
        <v>291</v>
      </c>
      <c r="B44" s="106">
        <v>0.94930000000000003</v>
      </c>
      <c r="C44" s="106">
        <v>1.0383500000000001</v>
      </c>
      <c r="D44" s="106">
        <v>1.05616</v>
      </c>
      <c r="E44" s="106">
        <v>0.96210351999999999</v>
      </c>
      <c r="F44" s="125">
        <f>VLOOKUP(A44,'[2]UNIT LINK CURRENT DAY'!$A$3:$G$630,7,)</f>
        <v>0.9506</v>
      </c>
      <c r="G44">
        <v>0.9506</v>
      </c>
    </row>
    <row r="45" spans="1:7" x14ac:dyDescent="0.25">
      <c r="A45" t="s">
        <v>292</v>
      </c>
      <c r="B45" s="106">
        <v>0.95309999999999995</v>
      </c>
      <c r="C45" s="106">
        <v>1.0152399999999999</v>
      </c>
      <c r="D45" s="106">
        <v>1.03047</v>
      </c>
      <c r="E45" s="106">
        <v>0.93187085999999997</v>
      </c>
      <c r="F45" s="125">
        <f>VLOOKUP(A45,'[2]UNIT LINK CURRENT DAY'!$A$3:$G$630,7,)</f>
        <v>0.9546</v>
      </c>
      <c r="G45">
        <v>0.9546</v>
      </c>
    </row>
    <row r="46" spans="1:7" x14ac:dyDescent="0.25">
      <c r="A46" t="s">
        <v>293</v>
      </c>
      <c r="B46" s="106">
        <v>0.98319999999999996</v>
      </c>
      <c r="C46" s="106">
        <v>1.01064</v>
      </c>
      <c r="D46" s="106">
        <v>1.02902</v>
      </c>
      <c r="E46" s="106">
        <v>0.97404504000000003</v>
      </c>
      <c r="F46" s="125">
        <f>VLOOKUP(A46,'[2]UNIT LINK CURRENT DAY'!$A$3:$G$630,7,)</f>
        <v>0.98460000000000003</v>
      </c>
      <c r="G46">
        <v>0.98460000000000003</v>
      </c>
    </row>
    <row r="47" spans="1:7" x14ac:dyDescent="0.25">
      <c r="A47" t="s">
        <v>294</v>
      </c>
      <c r="B47" s="106">
        <v>0.99170000000000003</v>
      </c>
      <c r="C47" s="106">
        <v>0.98795999999999995</v>
      </c>
      <c r="D47" s="106">
        <v>1.0017100000000001</v>
      </c>
      <c r="E47" s="106">
        <v>0.96686896</v>
      </c>
      <c r="F47" s="125">
        <f>VLOOKUP(A47,'[2]UNIT LINK CURRENT DAY'!$A$3:$G$630,7,)</f>
        <v>0.9929</v>
      </c>
      <c r="G47">
        <v>0.9929</v>
      </c>
    </row>
    <row r="48" spans="1:7" x14ac:dyDescent="0.25">
      <c r="A48" t="s">
        <v>295</v>
      </c>
      <c r="B48" s="106">
        <v>0.96950000000000003</v>
      </c>
      <c r="C48" s="106">
        <v>0.99646000000000001</v>
      </c>
      <c r="D48" s="106">
        <v>1.01657</v>
      </c>
      <c r="E48" s="106">
        <v>0.94243613999999998</v>
      </c>
      <c r="F48" s="125">
        <f>VLOOKUP(A48,'[2]UNIT LINK CURRENT DAY'!$A$3:$G$630,7,)</f>
        <v>0.97109999999999996</v>
      </c>
      <c r="G48">
        <v>0.97109999999999996</v>
      </c>
    </row>
    <row r="49" spans="1:7" x14ac:dyDescent="0.25">
      <c r="A49" t="s">
        <v>296</v>
      </c>
      <c r="B49" s="106">
        <v>3219.94</v>
      </c>
      <c r="C49" s="106">
        <v>3383.65</v>
      </c>
      <c r="D49" s="106">
        <v>3305.35</v>
      </c>
      <c r="E49" s="106">
        <v>3298.3317899999997</v>
      </c>
      <c r="F49" s="125">
        <f>VLOOKUP(A49,'[2]UNIT LINK CURRENT DAY'!$A$3:$G$630,7,)</f>
        <v>3370.33</v>
      </c>
      <c r="G49">
        <v>3370.33</v>
      </c>
    </row>
    <row r="50" spans="1:7" x14ac:dyDescent="0.25">
      <c r="A50" t="s">
        <v>297</v>
      </c>
      <c r="B50" s="106">
        <v>2766.58</v>
      </c>
      <c r="C50" s="106">
        <v>3368.61</v>
      </c>
      <c r="D50" s="106">
        <v>3255.6</v>
      </c>
      <c r="E50" s="106">
        <v>2931.3794399999997</v>
      </c>
      <c r="F50" s="125">
        <f>VLOOKUP(A50,'[2]UNIT LINK CURRENT DAY'!$A$3:$G$630,7,)</f>
        <v>3044.46</v>
      </c>
      <c r="G50">
        <v>3044.46</v>
      </c>
    </row>
    <row r="51" spans="1:7" x14ac:dyDescent="0.25">
      <c r="A51" t="s">
        <v>298</v>
      </c>
      <c r="B51" s="106">
        <v>0.95279999999999998</v>
      </c>
      <c r="C51" s="106">
        <v>0.96392</v>
      </c>
      <c r="D51" s="106">
        <v>0.97233000000000003</v>
      </c>
      <c r="E51" s="106">
        <v>0.94997810000000005</v>
      </c>
      <c r="F51" s="125">
        <f>VLOOKUP(A51,'[2]UNIT LINK CURRENT DAY'!$A$3:$G$630,7,)</f>
        <v>1.0041</v>
      </c>
      <c r="G51">
        <v>1.0041</v>
      </c>
    </row>
    <row r="52" spans="1:7" x14ac:dyDescent="0.25">
      <c r="A52" t="s">
        <v>299</v>
      </c>
      <c r="B52" s="106">
        <v>2557.77</v>
      </c>
      <c r="C52" s="106">
        <v>2735.27</v>
      </c>
      <c r="D52" s="106">
        <v>2738.82</v>
      </c>
      <c r="E52" s="106">
        <v>2493.1818229999999</v>
      </c>
      <c r="F52" s="125">
        <f>VLOOKUP(A52,'[2]UNIT LINK CURRENT DAY'!$A$3:$G$630,7,)</f>
        <v>2566.9499999999998</v>
      </c>
      <c r="G52">
        <v>2566.9499999999998</v>
      </c>
    </row>
    <row r="53" spans="1:7" x14ac:dyDescent="0.25">
      <c r="A53" t="s">
        <v>300</v>
      </c>
      <c r="B53" s="106">
        <v>1.4054</v>
      </c>
      <c r="C53" s="106">
        <v>1.4380299999999999</v>
      </c>
      <c r="D53" s="106">
        <v>1.4455100000000001</v>
      </c>
      <c r="E53" s="106">
        <v>1.3296669000000001</v>
      </c>
      <c r="F53" s="125">
        <f>VLOOKUP(A53,'[2]UNIT LINK CURRENT DAY'!$A$3:$G$630,7,)</f>
        <v>1.425</v>
      </c>
      <c r="G53">
        <v>1.425</v>
      </c>
    </row>
    <row r="54" spans="1:7" x14ac:dyDescent="0.25">
      <c r="A54" t="s">
        <v>301</v>
      </c>
      <c r="B54" s="106">
        <v>2399.21</v>
      </c>
      <c r="C54" s="106">
        <v>2736.17</v>
      </c>
      <c r="D54" s="106">
        <v>2689.9</v>
      </c>
      <c r="E54" s="106">
        <v>2766.6447899999998</v>
      </c>
      <c r="F54" s="125">
        <f>VLOOKUP(A54,'[2]UNIT LINK CURRENT DAY'!$A$3:$G$630,7,)</f>
        <v>2627.69</v>
      </c>
      <c r="G54">
        <v>2627.69</v>
      </c>
    </row>
    <row r="55" spans="1:7" x14ac:dyDescent="0.25">
      <c r="A55" t="s">
        <v>302</v>
      </c>
      <c r="B55" s="106">
        <v>3110.77</v>
      </c>
      <c r="C55" s="106">
        <v>2583.5300000000002</v>
      </c>
      <c r="D55" s="106">
        <v>2578.6799999999998</v>
      </c>
      <c r="E55" s="106">
        <v>2760.456068</v>
      </c>
      <c r="F55" s="125">
        <f>VLOOKUP(A55,'[2]UNIT LINK CURRENT DAY'!$A$3:$G$630,7,)</f>
        <v>3026.19</v>
      </c>
      <c r="G55">
        <v>3026.19</v>
      </c>
    </row>
    <row r="56" spans="1:7" x14ac:dyDescent="0.25">
      <c r="A56" t="s">
        <v>303</v>
      </c>
      <c r="B56" s="106">
        <v>3220.45</v>
      </c>
      <c r="C56" s="106">
        <v>3628.92</v>
      </c>
      <c r="D56" s="106">
        <v>3523.22</v>
      </c>
      <c r="E56" s="106">
        <v>3679.1835000000001</v>
      </c>
      <c r="F56" s="125">
        <f>VLOOKUP(A56,'[2]UNIT LINK CURRENT DAY'!$A$3:$G$630,7,)</f>
        <v>3590.29</v>
      </c>
      <c r="G56">
        <v>3590.29</v>
      </c>
    </row>
    <row r="57" spans="1:7" x14ac:dyDescent="0.25">
      <c r="A57" t="s">
        <v>304</v>
      </c>
      <c r="B57" s="106">
        <v>5523.36</v>
      </c>
      <c r="C57" s="106">
        <v>5541.22</v>
      </c>
      <c r="D57" s="106">
        <v>5334.22</v>
      </c>
      <c r="E57" s="106">
        <v>5678.7122140000001</v>
      </c>
      <c r="F57" s="125">
        <f>VLOOKUP(A57,'[2]UNIT LINK CURRENT DAY'!$A$3:$G$630,7,)</f>
        <v>5956.34</v>
      </c>
      <c r="G57">
        <v>5956.34</v>
      </c>
    </row>
    <row r="58" spans="1:7" x14ac:dyDescent="0.25">
      <c r="A58" t="s">
        <v>305</v>
      </c>
      <c r="B58" s="106">
        <v>4152.1000000000004</v>
      </c>
      <c r="C58" s="106">
        <v>4475.2700000000004</v>
      </c>
      <c r="D58" s="106">
        <v>4364.6099999999997</v>
      </c>
      <c r="E58" s="106">
        <v>4388.1270370000002</v>
      </c>
      <c r="F58" s="125">
        <f>VLOOKUP(A58,'[2]UNIT LINK CURRENT DAY'!$A$3:$G$630,7,)</f>
        <v>4475.82</v>
      </c>
      <c r="G58">
        <v>4475.82</v>
      </c>
    </row>
    <row r="59" spans="1:7" x14ac:dyDescent="0.25">
      <c r="A59" t="s">
        <v>306</v>
      </c>
      <c r="B59" s="106">
        <v>2671.15</v>
      </c>
      <c r="C59" s="106">
        <v>2862.39</v>
      </c>
      <c r="D59" s="106">
        <v>2846.43</v>
      </c>
      <c r="E59" s="106">
        <v>2666.64606</v>
      </c>
      <c r="F59" s="125">
        <f>VLOOKUP(A59,'[2]UNIT LINK CURRENT DAY'!$A$3:$G$630,7,)</f>
        <v>2708.83</v>
      </c>
      <c r="G59">
        <v>2708.83</v>
      </c>
    </row>
    <row r="60" spans="1:7" x14ac:dyDescent="0.25">
      <c r="A60" t="s">
        <v>307</v>
      </c>
      <c r="B60" s="106">
        <v>2849.76</v>
      </c>
      <c r="C60" s="106">
        <v>2807.91</v>
      </c>
      <c r="D60" s="106">
        <v>2807.91</v>
      </c>
      <c r="E60" s="106">
        <v>2849.76</v>
      </c>
      <c r="F60" s="125">
        <f>VLOOKUP(A60,'[2]UNIT LINK CURRENT DAY'!$A$3:$G$630,7,)</f>
        <v>2849.76</v>
      </c>
      <c r="G60">
        <v>2849.76</v>
      </c>
    </row>
    <row r="61" spans="1:7" x14ac:dyDescent="0.25">
      <c r="A61" t="s">
        <v>308</v>
      </c>
      <c r="B61" s="106" t="e">
        <v>#N/A</v>
      </c>
      <c r="C61" s="106">
        <v>2303.86</v>
      </c>
      <c r="D61" s="106">
        <v>2299.48</v>
      </c>
      <c r="E61" s="106" t="e">
        <v>#N/A</v>
      </c>
      <c r="F61" s="125" t="e">
        <f>VLOOKUP(A61,'[2]UNIT LINK CURRENT DAY'!$A$3:$G$630,7,)</f>
        <v>#N/A</v>
      </c>
      <c r="G61" t="e">
        <v>#N/A</v>
      </c>
    </row>
    <row r="62" spans="1:7" x14ac:dyDescent="0.25">
      <c r="A62" t="s">
        <v>309</v>
      </c>
      <c r="B62" s="106">
        <v>2721.45</v>
      </c>
      <c r="C62" s="106">
        <v>2261.64</v>
      </c>
      <c r="D62" s="106">
        <v>2257.34</v>
      </c>
      <c r="E62" s="106">
        <v>2416.2457020000002</v>
      </c>
      <c r="F62" s="125">
        <f>VLOOKUP(A62,'[2]UNIT LINK CURRENT DAY'!$A$3:$G$630,7,)</f>
        <v>2642.76</v>
      </c>
      <c r="G62">
        <v>2642.76</v>
      </c>
    </row>
    <row r="63" spans="1:7" x14ac:dyDescent="0.25">
      <c r="A63" t="s">
        <v>310</v>
      </c>
      <c r="B63" s="106">
        <v>2424.8000000000002</v>
      </c>
      <c r="C63" s="106">
        <v>2587.75</v>
      </c>
      <c r="D63" s="106">
        <v>2575.15</v>
      </c>
      <c r="E63" s="106">
        <v>2441.7681399999997</v>
      </c>
      <c r="F63" s="125">
        <f>VLOOKUP(A63,'[2]UNIT LINK CURRENT DAY'!$A$3:$G$630,7,)</f>
        <v>2489.9699999999998</v>
      </c>
      <c r="G63">
        <v>2489.9699999999998</v>
      </c>
    </row>
    <row r="64" spans="1:7" x14ac:dyDescent="0.25">
      <c r="A64" t="s">
        <v>311</v>
      </c>
      <c r="B64" s="106">
        <v>2607.75</v>
      </c>
      <c r="C64" s="106">
        <v>2534.63</v>
      </c>
      <c r="D64" s="106">
        <v>2534.63</v>
      </c>
      <c r="E64" s="106">
        <v>2577</v>
      </c>
      <c r="F64" s="125">
        <f>VLOOKUP(A64,'[2]UNIT LINK CURRENT DAY'!$A$3:$G$630,7,)</f>
        <v>2607.75</v>
      </c>
      <c r="G64">
        <v>2607.75</v>
      </c>
    </row>
    <row r="65" spans="1:7" x14ac:dyDescent="0.25">
      <c r="A65" t="s">
        <v>312</v>
      </c>
      <c r="B65" s="106">
        <v>2087.13</v>
      </c>
      <c r="C65" s="106">
        <v>2268.67</v>
      </c>
      <c r="D65" s="106">
        <v>2265.29</v>
      </c>
      <c r="E65" s="106">
        <v>2126.9931780000002</v>
      </c>
      <c r="F65" s="125">
        <f>VLOOKUP(A65,'[2]UNIT LINK CURRENT DAY'!$A$3:$G$630,7,)</f>
        <v>2139.69</v>
      </c>
      <c r="G65">
        <v>2139.69</v>
      </c>
    </row>
    <row r="66" spans="1:7" x14ac:dyDescent="0.25">
      <c r="A66" t="s">
        <v>313</v>
      </c>
      <c r="B66" s="106">
        <v>2255.77</v>
      </c>
      <c r="C66" s="106">
        <v>2234.86</v>
      </c>
      <c r="D66" s="106">
        <v>2234.86</v>
      </c>
      <c r="E66" s="106">
        <v>2255.77</v>
      </c>
      <c r="F66" s="125">
        <f>VLOOKUP(A66,'[2]UNIT LINK CURRENT DAY'!$A$3:$G$630,7,)</f>
        <v>2255.77</v>
      </c>
      <c r="G66">
        <v>2255.77</v>
      </c>
    </row>
    <row r="67" spans="1:7" x14ac:dyDescent="0.25">
      <c r="A67" t="s">
        <v>314</v>
      </c>
      <c r="B67" s="106">
        <v>2703.63</v>
      </c>
      <c r="C67" s="106">
        <v>2612.63</v>
      </c>
      <c r="D67" s="106">
        <v>2613.12</v>
      </c>
      <c r="E67" s="106">
        <v>2630.8709720000002</v>
      </c>
      <c r="F67" s="125">
        <f>VLOOKUP(A67,'[2]UNIT LINK CURRENT DAY'!$A$3:$G$630,7,)</f>
        <v>2695.27</v>
      </c>
      <c r="G67">
        <v>2695.27</v>
      </c>
    </row>
    <row r="68" spans="1:7" x14ac:dyDescent="0.25">
      <c r="A68" t="s">
        <v>315</v>
      </c>
      <c r="B68" s="106">
        <v>1.6849000000000001</v>
      </c>
      <c r="C68" s="106">
        <v>1.72455</v>
      </c>
      <c r="D68" s="106">
        <v>1.72071</v>
      </c>
      <c r="E68" s="106">
        <v>1.70655644</v>
      </c>
      <c r="F68" s="125">
        <f>VLOOKUP(A68,'[2]UNIT LINK CURRENT DAY'!$A$3:$G$630,7,)</f>
        <v>1.6942999999999999</v>
      </c>
      <c r="G68">
        <v>1.6942999999999999</v>
      </c>
    </row>
    <row r="69" spans="1:7" x14ac:dyDescent="0.25">
      <c r="A69" t="s">
        <v>316</v>
      </c>
      <c r="B69" s="106">
        <v>1.0742</v>
      </c>
      <c r="C69" s="106">
        <v>1.01945</v>
      </c>
      <c r="D69" s="106">
        <v>1.02444</v>
      </c>
      <c r="E69" s="106">
        <v>1.0277793</v>
      </c>
      <c r="F69" s="125">
        <f>VLOOKUP(A69,'[2]UNIT LINK CURRENT DAY'!$A$3:$G$630,7,)</f>
        <v>1.1307</v>
      </c>
      <c r="G69">
        <v>1.1307</v>
      </c>
    </row>
    <row r="70" spans="1:7" x14ac:dyDescent="0.25">
      <c r="A70" t="s">
        <v>317</v>
      </c>
      <c r="B70" s="106">
        <v>1.1122000000000001</v>
      </c>
      <c r="C70" s="106">
        <v>1.01928</v>
      </c>
      <c r="D70" s="106">
        <v>1.02424</v>
      </c>
      <c r="E70" s="106">
        <v>1.02234728</v>
      </c>
      <c r="F70" s="125">
        <f>VLOOKUP(A70,'[2]UNIT LINK CURRENT DAY'!$A$3:$G$630,7,)</f>
        <v>1.1536</v>
      </c>
      <c r="G70">
        <v>1.1536</v>
      </c>
    </row>
    <row r="71" spans="1:7" x14ac:dyDescent="0.25">
      <c r="A71" t="s">
        <v>318</v>
      </c>
      <c r="B71" s="106">
        <v>1018.2</v>
      </c>
      <c r="C71" s="106">
        <v>1237.0899999999999</v>
      </c>
      <c r="D71" s="106">
        <v>1192.29</v>
      </c>
      <c r="E71" s="106">
        <v>1145.4206279999999</v>
      </c>
      <c r="F71" s="125">
        <f>VLOOKUP(A71,'[2]UNIT LINK CURRENT DAY'!$A$3:$G$630,7,)</f>
        <v>1134.8499999999999</v>
      </c>
      <c r="G71">
        <v>1134.8499999999999</v>
      </c>
    </row>
    <row r="72" spans="1:7" x14ac:dyDescent="0.25">
      <c r="A72" t="s">
        <v>319</v>
      </c>
      <c r="B72" s="106">
        <v>1158.6300000000001</v>
      </c>
      <c r="C72" s="106">
        <v>1196.3599999999999</v>
      </c>
      <c r="D72" s="106">
        <v>1158.32</v>
      </c>
      <c r="E72" s="106">
        <v>1176.3962179999999</v>
      </c>
      <c r="F72" s="125">
        <f>VLOOKUP(A72,'[2]UNIT LINK CURRENT DAY'!$A$3:$G$630,7,)</f>
        <v>1222.18</v>
      </c>
      <c r="G72">
        <v>1222.18</v>
      </c>
    </row>
    <row r="73" spans="1:7" x14ac:dyDescent="0.25">
      <c r="A73" t="s">
        <v>320</v>
      </c>
      <c r="B73" s="106">
        <v>1539.4</v>
      </c>
      <c r="C73" s="106">
        <v>1547.89</v>
      </c>
      <c r="D73" s="106">
        <v>1492.02</v>
      </c>
      <c r="E73" s="106">
        <v>1650.0048140000001</v>
      </c>
      <c r="F73" s="125">
        <f>VLOOKUP(A73,'[2]UNIT LINK CURRENT DAY'!$A$3:$G$630,7,)</f>
        <v>1642.23</v>
      </c>
      <c r="G73">
        <v>1642.23</v>
      </c>
    </row>
    <row r="74" spans="1:7" x14ac:dyDescent="0.25">
      <c r="A74" t="s">
        <v>321</v>
      </c>
      <c r="B74" s="106">
        <v>1331.17</v>
      </c>
      <c r="C74" s="106">
        <v>1392.04</v>
      </c>
      <c r="D74" s="106">
        <v>1382.55</v>
      </c>
      <c r="E74" s="106">
        <v>1368.8546780000001</v>
      </c>
      <c r="F74" s="125">
        <f>VLOOKUP(A74,'[2]UNIT LINK CURRENT DAY'!$A$3:$G$630,7,)</f>
        <v>1322.86</v>
      </c>
      <c r="G74">
        <v>1322.86</v>
      </c>
    </row>
    <row r="75" spans="1:7" x14ac:dyDescent="0.25">
      <c r="A75" t="s">
        <v>322</v>
      </c>
      <c r="B75" s="106">
        <v>1277.58</v>
      </c>
      <c r="C75" s="106">
        <v>1455.31</v>
      </c>
      <c r="D75" s="106">
        <v>1425.31</v>
      </c>
      <c r="E75" s="106">
        <v>1378.2153899999998</v>
      </c>
      <c r="F75" s="125">
        <f>VLOOKUP(A75,'[2]UNIT LINK CURRENT DAY'!$A$3:$G$630,7,)</f>
        <v>1323.41</v>
      </c>
      <c r="G75">
        <v>1323.41</v>
      </c>
    </row>
    <row r="76" spans="1:7" x14ac:dyDescent="0.25">
      <c r="A76" t="s">
        <v>323</v>
      </c>
      <c r="B76" s="106">
        <v>1748.55</v>
      </c>
      <c r="C76" s="106">
        <v>1849.23</v>
      </c>
      <c r="D76" s="106">
        <v>1779.42</v>
      </c>
      <c r="E76" s="106">
        <v>1854.4700160000002</v>
      </c>
      <c r="F76" s="125">
        <f>VLOOKUP(A76,'[2]UNIT LINK CURRENT DAY'!$A$3:$G$630,7,)</f>
        <v>1849.97</v>
      </c>
      <c r="G76">
        <v>1849.97</v>
      </c>
    </row>
    <row r="77" spans="1:7" x14ac:dyDescent="0.25">
      <c r="A77" t="s">
        <v>324</v>
      </c>
      <c r="B77" s="106">
        <v>1801.95</v>
      </c>
      <c r="C77" s="106">
        <v>1767.87</v>
      </c>
      <c r="D77" s="106">
        <v>1714.74</v>
      </c>
      <c r="E77" s="106">
        <v>1754.7430999999999</v>
      </c>
      <c r="F77" s="125">
        <f>VLOOKUP(A77,'[2]UNIT LINK CURRENT DAY'!$A$3:$G$630,7,)</f>
        <v>1840.26</v>
      </c>
      <c r="G77">
        <v>1840.26</v>
      </c>
    </row>
    <row r="78" spans="1:7" x14ac:dyDescent="0.25">
      <c r="A78" t="s">
        <v>325</v>
      </c>
      <c r="B78" s="106">
        <v>1756.72</v>
      </c>
      <c r="C78" s="106">
        <v>1821.08</v>
      </c>
      <c r="D78" s="106">
        <v>1818.26</v>
      </c>
      <c r="E78" s="106">
        <v>1655.172096</v>
      </c>
      <c r="F78" s="125">
        <f>VLOOKUP(A78,'[2]UNIT LINK CURRENT DAY'!$A$3:$G$630,7,)</f>
        <v>1733.94</v>
      </c>
      <c r="G78">
        <v>1733.94</v>
      </c>
    </row>
    <row r="79" spans="1:7" x14ac:dyDescent="0.25">
      <c r="A79" t="s">
        <v>326</v>
      </c>
      <c r="B79" s="106">
        <v>2015.16</v>
      </c>
      <c r="C79" s="106">
        <v>2142.48</v>
      </c>
      <c r="D79" s="106">
        <v>2062.84</v>
      </c>
      <c r="E79" s="106">
        <v>2148.3581909999998</v>
      </c>
      <c r="F79" s="125">
        <f>VLOOKUP(A79,'[2]UNIT LINK CURRENT DAY'!$A$3:$G$630,7,)</f>
        <v>2137.9899999999998</v>
      </c>
      <c r="G79">
        <v>2137.9899999999998</v>
      </c>
    </row>
    <row r="80" spans="1:7" x14ac:dyDescent="0.25">
      <c r="A80" t="s">
        <v>327</v>
      </c>
      <c r="B80" s="106">
        <v>1.2572000000000001</v>
      </c>
      <c r="C80" s="106">
        <v>1.1827000000000001</v>
      </c>
      <c r="D80" s="106">
        <v>1.1904999999999999</v>
      </c>
      <c r="E80" s="106">
        <v>1.22693049</v>
      </c>
      <c r="F80" s="125">
        <f>VLOOKUP(A80,'[2]UNIT LINK CURRENT DAY'!$A$3:$G$630,7,)</f>
        <v>1.2777000000000001</v>
      </c>
      <c r="G80">
        <v>1.2777000000000001</v>
      </c>
    </row>
    <row r="81" spans="1:7" x14ac:dyDescent="0.25">
      <c r="A81" t="s">
        <v>328</v>
      </c>
      <c r="B81" s="106">
        <v>1743.09</v>
      </c>
      <c r="C81" s="106">
        <v>1743.57</v>
      </c>
      <c r="D81" s="106">
        <v>1692.44</v>
      </c>
      <c r="E81" s="106">
        <v>1710.7235059999998</v>
      </c>
      <c r="F81" s="125">
        <f>VLOOKUP(A81,'[2]UNIT LINK CURRENT DAY'!$A$3:$G$630,7,)</f>
        <v>1784.23</v>
      </c>
      <c r="G81">
        <v>1784.23</v>
      </c>
    </row>
    <row r="82" spans="1:7" x14ac:dyDescent="0.25">
      <c r="A82" t="s">
        <v>329</v>
      </c>
      <c r="B82" s="106">
        <v>1560.23</v>
      </c>
      <c r="C82" s="106">
        <v>1650.5</v>
      </c>
      <c r="D82" s="106">
        <v>1648</v>
      </c>
      <c r="E82" s="106">
        <v>1478.9092860000001</v>
      </c>
      <c r="F82" s="125">
        <f>VLOOKUP(A82,'[2]UNIT LINK CURRENT DAY'!$A$3:$G$630,7,)</f>
        <v>1539.44</v>
      </c>
      <c r="G82">
        <v>1539.44</v>
      </c>
    </row>
    <row r="83" spans="1:7" x14ac:dyDescent="0.25">
      <c r="A83" t="s">
        <v>330</v>
      </c>
      <c r="B83" s="106">
        <v>1908.47</v>
      </c>
      <c r="C83" s="106">
        <v>1691.52</v>
      </c>
      <c r="D83" s="106">
        <v>1686.64</v>
      </c>
      <c r="E83" s="106">
        <v>1744.597974</v>
      </c>
      <c r="F83" s="125">
        <f>VLOOKUP(A83,'[2]UNIT LINK CURRENT DAY'!$A$3:$G$630,7,)</f>
        <v>1847.06</v>
      </c>
      <c r="G83">
        <v>1847.06</v>
      </c>
    </row>
    <row r="84" spans="1:7" x14ac:dyDescent="0.25">
      <c r="A84" t="s">
        <v>331</v>
      </c>
      <c r="B84" s="106">
        <v>1636.52</v>
      </c>
      <c r="C84" s="106">
        <v>1661.11</v>
      </c>
      <c r="D84" s="106">
        <v>1616.28</v>
      </c>
      <c r="E84" s="106">
        <v>1690.6524960000002</v>
      </c>
      <c r="F84" s="125">
        <f>VLOOKUP(A84,'[2]UNIT LINK CURRENT DAY'!$A$3:$G$630,7,)</f>
        <v>1747.22</v>
      </c>
      <c r="G84">
        <v>1747.22</v>
      </c>
    </row>
    <row r="85" spans="1:7" x14ac:dyDescent="0.25">
      <c r="A85" t="s">
        <v>332</v>
      </c>
      <c r="B85" s="106">
        <v>881.86</v>
      </c>
      <c r="C85" s="106">
        <v>1144.33</v>
      </c>
      <c r="D85" s="106">
        <v>1106.05</v>
      </c>
      <c r="E85" s="106">
        <v>1162.8847289999999</v>
      </c>
      <c r="F85" s="125">
        <f>VLOOKUP(A85,'[2]UNIT LINK CURRENT DAY'!$A$3:$G$630,7,)</f>
        <v>1085.56</v>
      </c>
      <c r="G85">
        <v>1085.56</v>
      </c>
    </row>
    <row r="86" spans="1:7" x14ac:dyDescent="0.25">
      <c r="A86" t="s">
        <v>333</v>
      </c>
      <c r="B86" s="106">
        <v>1694.62</v>
      </c>
      <c r="C86" s="106">
        <v>1541.4</v>
      </c>
      <c r="D86" s="106">
        <v>1538</v>
      </c>
      <c r="E86" s="106">
        <v>1597.1355619999999</v>
      </c>
      <c r="F86" s="125">
        <f>VLOOKUP(A86,'[2]UNIT LINK CURRENT DAY'!$A$3:$G$630,7,)</f>
        <v>1687.59</v>
      </c>
      <c r="G86">
        <v>1687.59</v>
      </c>
    </row>
    <row r="87" spans="1:7" x14ac:dyDescent="0.25">
      <c r="A87" t="s">
        <v>334</v>
      </c>
      <c r="B87" s="106">
        <v>953.84</v>
      </c>
      <c r="C87" s="106">
        <v>1094.3499999999999</v>
      </c>
      <c r="D87" s="106">
        <v>1078.6099999999999</v>
      </c>
      <c r="E87" s="106">
        <v>1053.1485</v>
      </c>
      <c r="F87" s="125">
        <f>VLOOKUP(A87,'[2]UNIT LINK CURRENT DAY'!$A$3:$G$630,7,)</f>
        <v>1027.6500000000001</v>
      </c>
      <c r="G87">
        <v>1027.6500000000001</v>
      </c>
    </row>
    <row r="88" spans="1:7" x14ac:dyDescent="0.25">
      <c r="A88" t="s">
        <v>335</v>
      </c>
      <c r="B88" s="106">
        <v>1704.79</v>
      </c>
      <c r="C88" s="106">
        <v>1829.39</v>
      </c>
      <c r="D88" s="106">
        <v>1768.71</v>
      </c>
      <c r="E88" s="106">
        <v>1884.29324</v>
      </c>
      <c r="F88" s="125">
        <f>VLOOKUP(A88,'[2]UNIT LINK CURRENT DAY'!$A$3:$G$630,7,)</f>
        <v>1892.92</v>
      </c>
      <c r="G88">
        <v>1892.92</v>
      </c>
    </row>
    <row r="89" spans="1:7" x14ac:dyDescent="0.25">
      <c r="A89" t="s">
        <v>336</v>
      </c>
      <c r="B89" s="106">
        <v>2534.63</v>
      </c>
      <c r="C89" s="106">
        <v>2246.4899999999998</v>
      </c>
      <c r="D89" s="106">
        <v>2240.0100000000002</v>
      </c>
      <c r="E89" s="106">
        <v>2316.9938159999997</v>
      </c>
      <c r="F89" s="125">
        <f>VLOOKUP(A89,'[2]UNIT LINK CURRENT DAY'!$A$3:$G$630,7,)</f>
        <v>2453.0700000000002</v>
      </c>
      <c r="G89">
        <v>2453.0700000000002</v>
      </c>
    </row>
    <row r="90" spans="1:7" x14ac:dyDescent="0.25">
      <c r="A90" t="s">
        <v>337</v>
      </c>
      <c r="B90" s="106">
        <v>2553.84</v>
      </c>
      <c r="C90" s="106">
        <v>2553.13</v>
      </c>
      <c r="D90" s="106">
        <v>2491.73</v>
      </c>
      <c r="E90" s="106">
        <v>2592.5422450000001</v>
      </c>
      <c r="F90" s="125">
        <f>VLOOKUP(A90,'[2]UNIT LINK CURRENT DAY'!$A$3:$G$630,7,)</f>
        <v>2715.46</v>
      </c>
      <c r="G90">
        <v>2715.46</v>
      </c>
    </row>
    <row r="91" spans="1:7" x14ac:dyDescent="0.25">
      <c r="A91" t="s">
        <v>338</v>
      </c>
      <c r="B91" s="106">
        <v>1251.6500000000001</v>
      </c>
      <c r="C91" s="106">
        <v>1033.4129</v>
      </c>
      <c r="D91" s="106">
        <v>1031.4517000000001</v>
      </c>
      <c r="E91" s="106">
        <v>1098.79529</v>
      </c>
      <c r="F91" s="125">
        <f>VLOOKUP(A91,'[2]UNIT LINK CURRENT DAY'!$A$3:$G$630,7,)</f>
        <v>1212.98</v>
      </c>
      <c r="G91">
        <v>1212.98</v>
      </c>
    </row>
    <row r="92" spans="1:7" x14ac:dyDescent="0.25">
      <c r="A92" t="s">
        <v>339</v>
      </c>
      <c r="B92" s="106">
        <v>1052.2</v>
      </c>
      <c r="C92" s="106">
        <v>1147.4137000000001</v>
      </c>
      <c r="D92" s="106">
        <v>1103.1881000000001</v>
      </c>
      <c r="E92" s="106">
        <v>1184.66822</v>
      </c>
      <c r="F92" s="125">
        <f>VLOOKUP(A92,'[2]UNIT LINK CURRENT DAY'!$A$3:$G$630,7,)</f>
        <v>1153.6500000000001</v>
      </c>
      <c r="G92">
        <v>1153.6500000000001</v>
      </c>
    </row>
    <row r="93" spans="1:7" x14ac:dyDescent="0.25">
      <c r="A93" t="s">
        <v>340</v>
      </c>
      <c r="B93" s="106">
        <v>1155.53</v>
      </c>
      <c r="C93" s="106">
        <v>1105.6921</v>
      </c>
      <c r="D93" s="106">
        <v>1102.1483000000001</v>
      </c>
      <c r="E93" s="106">
        <v>1059.5869749999999</v>
      </c>
      <c r="F93" s="125">
        <f>VLOOKUP(A93,'[2]UNIT LINK CURRENT DAY'!$A$3:$G$630,7,)</f>
        <v>1136.9000000000001</v>
      </c>
      <c r="G93">
        <v>1136.9000000000001</v>
      </c>
    </row>
    <row r="94" spans="1:7" x14ac:dyDescent="0.25">
      <c r="A94" t="s">
        <v>341</v>
      </c>
      <c r="B94" s="106">
        <v>1022.82</v>
      </c>
      <c r="C94" s="106">
        <v>1081.4382000000001</v>
      </c>
      <c r="D94" s="106">
        <v>1058.3390999999999</v>
      </c>
      <c r="E94" s="106">
        <v>1045.0358160000001</v>
      </c>
      <c r="F94" s="125">
        <f>VLOOKUP(A94,'[2]UNIT LINK CURRENT DAY'!$A$3:$G$630,7,)</f>
        <v>1049.1400000000001</v>
      </c>
      <c r="G94">
        <v>1049.1400000000001</v>
      </c>
    </row>
    <row r="95" spans="1:7" x14ac:dyDescent="0.25">
      <c r="A95" t="s">
        <v>342</v>
      </c>
      <c r="B95" s="106" t="e">
        <v>#N/A</v>
      </c>
      <c r="C95" s="106">
        <v>1012.36</v>
      </c>
      <c r="D95" s="106">
        <v>1012.36</v>
      </c>
      <c r="E95" s="106" t="e">
        <v>#N/A</v>
      </c>
      <c r="F95" s="125" t="e">
        <f>VLOOKUP(A95,'[2]UNIT LINK CURRENT DAY'!$A$3:$G$630,7,)</f>
        <v>#N/A</v>
      </c>
      <c r="G95" t="e">
        <v>#N/A</v>
      </c>
    </row>
    <row r="96" spans="1:7" x14ac:dyDescent="0.25">
      <c r="A96" t="s">
        <v>343</v>
      </c>
      <c r="B96" s="106" t="e">
        <v>#N/A</v>
      </c>
      <c r="C96" s="106">
        <v>870</v>
      </c>
      <c r="D96" s="106">
        <v>870</v>
      </c>
      <c r="E96" s="106" t="e">
        <v>#N/A</v>
      </c>
      <c r="F96" s="125" t="e">
        <f>VLOOKUP(A96,'[2]UNIT LINK CURRENT DAY'!$A$3:$G$630,7,)</f>
        <v>#N/A</v>
      </c>
      <c r="G96" t="e">
        <v>#N/A</v>
      </c>
    </row>
    <row r="97" spans="1:7" x14ac:dyDescent="0.25">
      <c r="A97" t="s">
        <v>344</v>
      </c>
      <c r="B97" s="106">
        <v>11079.87</v>
      </c>
      <c r="C97" s="106">
        <v>11495.18</v>
      </c>
      <c r="D97" s="106">
        <v>11012.12</v>
      </c>
      <c r="E97" s="106">
        <v>11819.456763999999</v>
      </c>
      <c r="F97" s="125">
        <f>VLOOKUP(A97,'[2]UNIT LINK CURRENT DAY'!$A$3:$G$630,7,)</f>
        <v>12095.08</v>
      </c>
      <c r="G97">
        <v>12095.08</v>
      </c>
    </row>
    <row r="98" spans="1:7" x14ac:dyDescent="0.25">
      <c r="A98" t="s">
        <v>345</v>
      </c>
      <c r="B98" s="106">
        <v>2082.35</v>
      </c>
      <c r="C98" s="106">
        <v>2328.54</v>
      </c>
      <c r="D98" s="106">
        <v>2212.48</v>
      </c>
      <c r="E98" s="106">
        <v>2395.3124399999997</v>
      </c>
      <c r="F98" s="125">
        <f>VLOOKUP(A98,'[2]UNIT LINK CURRENT DAY'!$A$3:$G$630,7,)</f>
        <v>2303.9</v>
      </c>
      <c r="G98">
        <v>2303.9</v>
      </c>
    </row>
    <row r="99" spans="1:7" x14ac:dyDescent="0.25">
      <c r="A99" t="s">
        <v>346</v>
      </c>
      <c r="B99" s="106">
        <v>2726.75</v>
      </c>
      <c r="C99" s="106">
        <v>2796.03</v>
      </c>
      <c r="D99" s="106">
        <v>2771.78</v>
      </c>
      <c r="E99" s="106">
        <v>2594.4224760000002</v>
      </c>
      <c r="F99" s="125">
        <f>VLOOKUP(A99,'[2]UNIT LINK CURRENT DAY'!$A$3:$G$630,7,)</f>
        <v>2720.21</v>
      </c>
      <c r="G99">
        <v>2720.21</v>
      </c>
    </row>
    <row r="100" spans="1:7" x14ac:dyDescent="0.25">
      <c r="A100" t="s">
        <v>347</v>
      </c>
      <c r="B100" s="106">
        <v>1505.2</v>
      </c>
      <c r="C100" s="106">
        <v>1731.06</v>
      </c>
      <c r="D100" s="106">
        <v>1648.18</v>
      </c>
      <c r="E100" s="106">
        <v>1778.82834</v>
      </c>
      <c r="F100" s="125">
        <f>VLOOKUP(A100,'[2]UNIT LINK CURRENT DAY'!$A$3:$G$630,7,)</f>
        <v>1711.9</v>
      </c>
      <c r="G100">
        <v>1711.9</v>
      </c>
    </row>
    <row r="101" spans="1:7" x14ac:dyDescent="0.25">
      <c r="A101" t="s">
        <v>348</v>
      </c>
      <c r="B101" s="106">
        <v>6424.33</v>
      </c>
      <c r="C101" s="106">
        <v>6381.13</v>
      </c>
      <c r="D101" s="106">
        <v>6154.86</v>
      </c>
      <c r="E101" s="106">
        <v>6410.5492800000002</v>
      </c>
      <c r="F101" s="125">
        <f>VLOOKUP(A101,'[2]UNIT LINK CURRENT DAY'!$A$3:$G$630,7,)</f>
        <v>6723.77</v>
      </c>
      <c r="G101">
        <v>6723.77</v>
      </c>
    </row>
    <row r="102" spans="1:7" x14ac:dyDescent="0.25">
      <c r="A102" t="s">
        <v>349</v>
      </c>
      <c r="B102" s="106">
        <v>2.5057</v>
      </c>
      <c r="C102" s="106">
        <v>2.4847999999999999</v>
      </c>
      <c r="D102" s="106">
        <v>2.4914000000000001</v>
      </c>
      <c r="E102" s="106">
        <v>2.4448699</v>
      </c>
      <c r="F102" s="125">
        <f>VLOOKUP(A102,'[2]UNIT LINK CURRENT DAY'!$A$3:$G$630,7,)</f>
        <v>2.5724</v>
      </c>
      <c r="G102">
        <v>2.5724</v>
      </c>
    </row>
    <row r="103" spans="1:7" x14ac:dyDescent="0.25">
      <c r="A103" t="s">
        <v>350</v>
      </c>
      <c r="B103" s="106">
        <v>1570.64</v>
      </c>
      <c r="C103" s="106">
        <v>1705.96</v>
      </c>
      <c r="D103" s="106">
        <v>1631.74</v>
      </c>
      <c r="E103" s="106">
        <v>1723.0460330000001</v>
      </c>
      <c r="F103" s="125">
        <f>VLOOKUP(A103,'[2]UNIT LINK CURRENT DAY'!$A$3:$G$630,7,)</f>
        <v>1707.17</v>
      </c>
      <c r="G103">
        <v>1707.17</v>
      </c>
    </row>
    <row r="104" spans="1:7" x14ac:dyDescent="0.25">
      <c r="A104" t="s">
        <v>351</v>
      </c>
      <c r="B104" s="106">
        <v>1614.44</v>
      </c>
      <c r="C104" s="106">
        <v>1530.38</v>
      </c>
      <c r="D104" s="106">
        <v>1514.58</v>
      </c>
      <c r="E104" s="106">
        <v>1578.995109</v>
      </c>
      <c r="F104" s="125">
        <f>VLOOKUP(A104,'[2]UNIT LINK CURRENT DAY'!$A$3:$G$630,7,)</f>
        <v>1628.8</v>
      </c>
      <c r="G104">
        <v>1628.8</v>
      </c>
    </row>
    <row r="105" spans="1:7" x14ac:dyDescent="0.25">
      <c r="A105" t="s">
        <v>352</v>
      </c>
      <c r="B105" s="106">
        <v>1896.08</v>
      </c>
      <c r="C105" s="106">
        <v>2008.48</v>
      </c>
      <c r="D105" s="106">
        <v>2002.81</v>
      </c>
      <c r="E105" s="106">
        <v>1811.027998</v>
      </c>
      <c r="F105" s="125">
        <f>VLOOKUP(A105,'[2]UNIT LINK CURRENT DAY'!$A$3:$G$630,7,)</f>
        <v>1879.16</v>
      </c>
      <c r="G105">
        <v>1879.16</v>
      </c>
    </row>
    <row r="106" spans="1:7" x14ac:dyDescent="0.25">
      <c r="A106" t="s">
        <v>353</v>
      </c>
      <c r="B106" s="106">
        <v>1443.5</v>
      </c>
      <c r="C106" s="106">
        <v>1267.6400000000001</v>
      </c>
      <c r="D106" s="106">
        <v>1265.01</v>
      </c>
      <c r="E106" s="106">
        <v>1317.6421439999999</v>
      </c>
      <c r="F106" s="125">
        <f>VLOOKUP(A106,'[2]UNIT LINK CURRENT DAY'!$A$3:$G$630,7,)</f>
        <v>1410.93</v>
      </c>
      <c r="G106">
        <v>1410.93</v>
      </c>
    </row>
    <row r="107" spans="1:7" x14ac:dyDescent="0.25">
      <c r="A107" t="s">
        <v>354</v>
      </c>
      <c r="B107" s="106">
        <v>1079.29</v>
      </c>
      <c r="C107" s="106">
        <v>1275.73</v>
      </c>
      <c r="D107" s="106">
        <v>1266.6500000000001</v>
      </c>
      <c r="E107" s="106">
        <v>1249.684737</v>
      </c>
      <c r="F107" s="125">
        <f>VLOOKUP(A107,'[2]UNIT LINK CURRENT DAY'!$A$3:$G$630,7,)</f>
        <v>1243.79</v>
      </c>
      <c r="G107">
        <v>1243.79</v>
      </c>
    </row>
    <row r="108" spans="1:7" x14ac:dyDescent="0.25">
      <c r="A108" t="s">
        <v>355</v>
      </c>
      <c r="B108" s="106">
        <v>2759.71</v>
      </c>
      <c r="C108" s="106">
        <v>2268.7190000000001</v>
      </c>
      <c r="D108" s="106">
        <v>2260.7550000000001</v>
      </c>
      <c r="E108" s="106">
        <v>2436.7210560000003</v>
      </c>
      <c r="F108" s="125">
        <f>VLOOKUP(A108,'[2]UNIT LINK CURRENT DAY'!$A$3:$G$630,7,)</f>
        <v>2671.48</v>
      </c>
      <c r="G108">
        <v>2671.48</v>
      </c>
    </row>
    <row r="109" spans="1:7" x14ac:dyDescent="0.25">
      <c r="A109" t="s">
        <v>356</v>
      </c>
      <c r="B109" s="106">
        <v>2485.37</v>
      </c>
      <c r="C109" s="106">
        <v>2582.37</v>
      </c>
      <c r="D109" s="106">
        <v>2497.683</v>
      </c>
      <c r="E109" s="106">
        <v>2695.9628010000001</v>
      </c>
      <c r="F109" s="125">
        <f>VLOOKUP(A109,'[2]UNIT LINK CURRENT DAY'!$A$3:$G$630,7,)</f>
        <v>2717.6</v>
      </c>
      <c r="G109">
        <v>2717.6</v>
      </c>
    </row>
    <row r="110" spans="1:7" x14ac:dyDescent="0.25">
      <c r="A110" t="s">
        <v>357</v>
      </c>
      <c r="B110" s="106">
        <v>2152.37</v>
      </c>
      <c r="C110" s="106">
        <v>1767.5219999999999</v>
      </c>
      <c r="D110" s="106">
        <v>1763.539</v>
      </c>
      <c r="E110" s="106">
        <v>1896.3747699999999</v>
      </c>
      <c r="F110" s="125">
        <f>VLOOKUP(A110,'[2]UNIT LINK CURRENT DAY'!$A$3:$G$630,7,)</f>
        <v>2085.91</v>
      </c>
      <c r="G110">
        <v>2085.91</v>
      </c>
    </row>
    <row r="111" spans="1:7" x14ac:dyDescent="0.25">
      <c r="A111" t="s">
        <v>358</v>
      </c>
      <c r="B111" s="106">
        <v>1358.67</v>
      </c>
      <c r="C111" s="106">
        <v>1128.71</v>
      </c>
      <c r="D111" s="106">
        <v>1127.7</v>
      </c>
      <c r="E111" s="106">
        <v>1203.710732</v>
      </c>
      <c r="F111" s="125">
        <f>VLOOKUP(A111,'[2]UNIT LINK CURRENT DAY'!$A$3:$G$630,7,)</f>
        <v>1315.74</v>
      </c>
      <c r="G111">
        <v>1315.74</v>
      </c>
    </row>
    <row r="112" spans="1:7" x14ac:dyDescent="0.25">
      <c r="A112" t="s">
        <v>359</v>
      </c>
      <c r="B112" s="106">
        <v>1657.75</v>
      </c>
      <c r="C112" s="106">
        <v>1312.96</v>
      </c>
      <c r="D112" s="106">
        <v>1300.08</v>
      </c>
      <c r="E112" s="106">
        <v>1542.4898450000001</v>
      </c>
      <c r="F112" s="125">
        <f>VLOOKUP(A112,'[2]UNIT LINK CURRENT DAY'!$A$3:$G$630,7,)</f>
        <v>1684.74</v>
      </c>
      <c r="G112">
        <v>1684.74</v>
      </c>
    </row>
    <row r="113" spans="1:7" x14ac:dyDescent="0.25">
      <c r="A113" t="s">
        <v>360</v>
      </c>
      <c r="B113" s="106">
        <v>1263.48</v>
      </c>
      <c r="C113" s="106">
        <v>1063.71</v>
      </c>
      <c r="D113" s="106">
        <v>1065.1099999999999</v>
      </c>
      <c r="E113" s="106">
        <v>1119.2663680000001</v>
      </c>
      <c r="F113" s="125">
        <f>VLOOKUP(A113,'[2]UNIT LINK CURRENT DAY'!$A$3:$G$630,7,)</f>
        <v>1228.04</v>
      </c>
      <c r="G113">
        <v>1228.04</v>
      </c>
    </row>
    <row r="114" spans="1:7" x14ac:dyDescent="0.25">
      <c r="A114" t="s">
        <v>361</v>
      </c>
      <c r="B114" s="106">
        <v>1936.67</v>
      </c>
      <c r="C114" s="106">
        <v>1663.76</v>
      </c>
      <c r="D114" s="106">
        <v>1661.89</v>
      </c>
      <c r="E114" s="106">
        <v>1748.6782400000002</v>
      </c>
      <c r="F114" s="125">
        <f>VLOOKUP(A114,'[2]UNIT LINK CURRENT DAY'!$A$3:$G$630,7,)</f>
        <v>1890.65</v>
      </c>
      <c r="G114">
        <v>1890.65</v>
      </c>
    </row>
    <row r="115" spans="1:7" x14ac:dyDescent="0.25">
      <c r="A115" t="s">
        <v>362</v>
      </c>
      <c r="B115" s="106">
        <v>1898.93</v>
      </c>
      <c r="C115" s="106">
        <v>1576.877</v>
      </c>
      <c r="D115" s="106">
        <v>1571.345</v>
      </c>
      <c r="E115" s="106">
        <v>1660.936389</v>
      </c>
      <c r="F115" s="125">
        <f>VLOOKUP(A115,'[2]UNIT LINK CURRENT DAY'!$A$3:$G$630,7,)</f>
        <v>1832.85</v>
      </c>
      <c r="G115">
        <v>1832.85</v>
      </c>
    </row>
    <row r="116" spans="1:7" x14ac:dyDescent="0.25">
      <c r="A116" t="s">
        <v>363</v>
      </c>
      <c r="B116" s="106">
        <v>1853.57</v>
      </c>
      <c r="C116" s="106">
        <v>1998.817</v>
      </c>
      <c r="D116" s="106">
        <v>1944.2339999999999</v>
      </c>
      <c r="E116" s="106">
        <v>2139.0485039999999</v>
      </c>
      <c r="F116" s="125">
        <f>VLOOKUP(A116,'[2]UNIT LINK CURRENT DAY'!$A$3:$G$630,7,)</f>
        <v>2112.0700000000002</v>
      </c>
      <c r="G116">
        <v>2112.0700000000002</v>
      </c>
    </row>
    <row r="117" spans="1:7" x14ac:dyDescent="0.25">
      <c r="A117" t="s">
        <v>364</v>
      </c>
      <c r="B117" s="106">
        <v>1.0121</v>
      </c>
      <c r="C117" s="106">
        <v>0.98792800000000003</v>
      </c>
      <c r="D117" s="106">
        <v>0.99095999999999995</v>
      </c>
      <c r="E117" s="106">
        <v>0.97950468000000002</v>
      </c>
      <c r="F117" s="125">
        <f>VLOOKUP(A117,'[2]UNIT LINK CURRENT DAY'!$A$3:$G$630,7,)</f>
        <v>1.0123</v>
      </c>
      <c r="G117">
        <v>1.0123</v>
      </c>
    </row>
    <row r="118" spans="1:7" x14ac:dyDescent="0.25">
      <c r="A118" t="s">
        <v>365</v>
      </c>
      <c r="B118" s="106">
        <v>0.99970000000000003</v>
      </c>
      <c r="C118" s="106">
        <v>0.96568399999999999</v>
      </c>
      <c r="D118" s="106">
        <v>0.96644399999999997</v>
      </c>
      <c r="E118" s="106">
        <v>0.96743162999999999</v>
      </c>
      <c r="F118" s="125">
        <f>VLOOKUP(A118,'[2]UNIT LINK CURRENT DAY'!$A$3:$G$630,7,)</f>
        <v>0.99880000000000002</v>
      </c>
      <c r="G118">
        <v>0.99880000000000002</v>
      </c>
    </row>
    <row r="119" spans="1:7" x14ac:dyDescent="0.25">
      <c r="A119" t="s">
        <v>366</v>
      </c>
      <c r="B119" s="106">
        <v>0.98599999999999999</v>
      </c>
      <c r="C119" s="106">
        <v>0.95477100000000004</v>
      </c>
      <c r="D119" s="106">
        <v>0.95615799999999995</v>
      </c>
      <c r="E119" s="106">
        <v>0.95400432000000002</v>
      </c>
      <c r="F119" s="125">
        <f>VLOOKUP(A119,'[2]UNIT LINK CURRENT DAY'!$A$3:$G$630,7,)</f>
        <v>0.98480000000000001</v>
      </c>
      <c r="G119">
        <v>0.98480000000000001</v>
      </c>
    </row>
    <row r="120" spans="1:7" x14ac:dyDescent="0.25">
      <c r="A120" t="s">
        <v>367</v>
      </c>
      <c r="B120" s="106">
        <v>0.98909999999999998</v>
      </c>
      <c r="C120" s="106">
        <v>0.96657700000000002</v>
      </c>
      <c r="D120" s="106">
        <v>0.96916800000000003</v>
      </c>
      <c r="E120" s="106">
        <v>0.95981519999999998</v>
      </c>
      <c r="F120" s="125">
        <f>VLOOKUP(A120,'[2]UNIT LINK CURRENT DAY'!$A$3:$G$630,7,)</f>
        <v>0.99370000000000003</v>
      </c>
      <c r="G120">
        <v>0.99370000000000003</v>
      </c>
    </row>
    <row r="121" spans="1:7" x14ac:dyDescent="0.25">
      <c r="A121" t="s">
        <v>368</v>
      </c>
      <c r="B121" s="106">
        <v>0.97330000000000005</v>
      </c>
      <c r="C121" s="106">
        <v>0.98030799999999996</v>
      </c>
      <c r="D121" s="106">
        <v>0.99172199999999999</v>
      </c>
      <c r="E121" s="106">
        <v>0.94830067000000007</v>
      </c>
      <c r="F121" s="125">
        <f>VLOOKUP(A121,'[2]UNIT LINK CURRENT DAY'!$A$3:$G$630,7,)</f>
        <v>1.0065</v>
      </c>
      <c r="G121">
        <v>1.0065</v>
      </c>
    </row>
    <row r="122" spans="1:7" x14ac:dyDescent="0.25">
      <c r="A122" t="s">
        <v>369</v>
      </c>
      <c r="B122" s="106">
        <v>1.1041000000000001</v>
      </c>
      <c r="C122" s="106">
        <v>1.0854109999999999</v>
      </c>
      <c r="D122" s="106">
        <v>1.1008819999999999</v>
      </c>
      <c r="E122" s="106">
        <v>1.0772886000000002</v>
      </c>
      <c r="F122" s="125">
        <f>VLOOKUP(A122,'[2]UNIT LINK CURRENT DAY'!$A$3:$G$630,7,)</f>
        <v>1.1818</v>
      </c>
      <c r="G122">
        <v>1.1818</v>
      </c>
    </row>
    <row r="123" spans="1:7" x14ac:dyDescent="0.25">
      <c r="A123" t="s">
        <v>370</v>
      </c>
      <c r="B123" s="106">
        <v>1.0489999999999999</v>
      </c>
      <c r="C123" s="106">
        <v>1.0520320000000001</v>
      </c>
      <c r="D123" s="106">
        <v>1.0772459999999999</v>
      </c>
      <c r="E123" s="106">
        <v>1.02379032</v>
      </c>
      <c r="F123" s="125">
        <f>VLOOKUP(A123,'[2]UNIT LINK CURRENT DAY'!$A$3:$G$630,7,)</f>
        <v>1.1819</v>
      </c>
      <c r="G123">
        <v>1.1819</v>
      </c>
    </row>
    <row r="124" spans="1:7" x14ac:dyDescent="0.25">
      <c r="A124" t="s">
        <v>371</v>
      </c>
      <c r="B124" s="106">
        <v>0.99860000000000004</v>
      </c>
      <c r="C124" s="106">
        <v>0.972499</v>
      </c>
      <c r="D124" s="106">
        <v>0.97466600000000003</v>
      </c>
      <c r="E124" s="106">
        <v>0.96785999999999994</v>
      </c>
      <c r="F124" s="125">
        <f>VLOOKUP(A124,'[2]UNIT LINK CURRENT DAY'!$A$3:$G$630,7,)</f>
        <v>0.99880000000000002</v>
      </c>
      <c r="G124">
        <v>0.99880000000000002</v>
      </c>
    </row>
    <row r="125" spans="1:7" x14ac:dyDescent="0.25">
      <c r="A125" t="s">
        <v>372</v>
      </c>
      <c r="B125" s="106">
        <v>1113.3900000000001</v>
      </c>
      <c r="C125" s="106">
        <v>1058.73</v>
      </c>
      <c r="D125" s="106">
        <v>1045.32</v>
      </c>
      <c r="E125" s="106">
        <v>1062.84068</v>
      </c>
      <c r="F125" s="125">
        <f>VLOOKUP(A125,'[2]UNIT LINK CURRENT DAY'!$A$3:$G$630,7,)</f>
        <v>1117.8599999999999</v>
      </c>
      <c r="G125">
        <v>1117.8599999999999</v>
      </c>
    </row>
    <row r="126" spans="1:7" x14ac:dyDescent="0.25">
      <c r="A126" t="s">
        <v>373</v>
      </c>
      <c r="B126" s="106">
        <v>2416.0300000000002</v>
      </c>
      <c r="C126" s="106">
        <v>2556.63</v>
      </c>
      <c r="D126" s="106">
        <v>2459.17</v>
      </c>
      <c r="E126" s="106">
        <v>2581.6787099999997</v>
      </c>
      <c r="F126" s="125">
        <f>VLOOKUP(A126,'[2]UNIT LINK CURRENT DAY'!$A$3:$G$630,7,)</f>
        <v>2608.27</v>
      </c>
      <c r="G126">
        <v>2608.27</v>
      </c>
    </row>
    <row r="127" spans="1:7" x14ac:dyDescent="0.25">
      <c r="A127" t="s">
        <v>374</v>
      </c>
      <c r="B127" s="106">
        <v>1880.92</v>
      </c>
      <c r="C127" s="106">
        <v>1962.86</v>
      </c>
      <c r="D127" s="106">
        <v>1962.19</v>
      </c>
      <c r="E127" s="106">
        <v>1765.5696799999998</v>
      </c>
      <c r="F127" s="125">
        <f>VLOOKUP(A127,'[2]UNIT LINK CURRENT DAY'!$A$3:$G$630,7,)</f>
        <v>1852.53</v>
      </c>
      <c r="G127">
        <v>1852.53</v>
      </c>
    </row>
    <row r="128" spans="1:7" x14ac:dyDescent="0.25">
      <c r="A128" t="s">
        <v>375</v>
      </c>
      <c r="B128" s="106">
        <v>1746.57</v>
      </c>
      <c r="C128" s="106">
        <v>1530.86</v>
      </c>
      <c r="D128" s="106">
        <v>1529.32</v>
      </c>
      <c r="E128" s="106">
        <v>1604.561796</v>
      </c>
      <c r="F128" s="125">
        <f>VLOOKUP(A128,'[2]UNIT LINK CURRENT DAY'!$A$3:$G$630,7,)</f>
        <v>1705.28</v>
      </c>
      <c r="G128">
        <v>1705.28</v>
      </c>
    </row>
    <row r="129" spans="1:7" x14ac:dyDescent="0.25">
      <c r="A129" t="s">
        <v>376</v>
      </c>
      <c r="B129" s="106" t="e">
        <v>#N/A</v>
      </c>
      <c r="C129" s="106">
        <v>1408.54</v>
      </c>
      <c r="D129" s="106">
        <v>1404.89</v>
      </c>
      <c r="E129" s="106">
        <v>1516.9233449999999</v>
      </c>
      <c r="F129" s="125" t="e">
        <f>VLOOKUP(A129,'[2]UNIT LINK CURRENT DAY'!$A$3:$G$630,7,)</f>
        <v>#N/A</v>
      </c>
      <c r="G129" t="e">
        <v>#N/A</v>
      </c>
    </row>
    <row r="130" spans="1:7" x14ac:dyDescent="0.25">
      <c r="A130" t="s">
        <v>377</v>
      </c>
      <c r="B130" s="106">
        <v>2050.29</v>
      </c>
      <c r="C130" s="106">
        <v>2222.8123000000001</v>
      </c>
      <c r="D130" s="106">
        <v>2147.2040000000002</v>
      </c>
      <c r="E130" s="106">
        <v>2254.5427500000001</v>
      </c>
      <c r="F130" s="125">
        <f>VLOOKUP(A130,'[2]UNIT LINK CURRENT DAY'!$A$3:$G$630,7,)</f>
        <v>2243.6</v>
      </c>
      <c r="G130">
        <v>2243.6</v>
      </c>
    </row>
    <row r="131" spans="1:7" x14ac:dyDescent="0.25">
      <c r="A131" t="s">
        <v>378</v>
      </c>
      <c r="B131" s="106">
        <v>1266.4000000000001</v>
      </c>
      <c r="C131" s="106">
        <v>1226.1049</v>
      </c>
      <c r="D131" s="106">
        <v>1166.0038999999999</v>
      </c>
      <c r="E131" s="106">
        <v>1331.2612800000002</v>
      </c>
      <c r="F131" s="125">
        <f>VLOOKUP(A131,'[2]UNIT LINK CURRENT DAY'!$A$3:$G$630,7,)</f>
        <v>1360.53</v>
      </c>
      <c r="G131">
        <v>1360.53</v>
      </c>
    </row>
    <row r="132" spans="1:7" x14ac:dyDescent="0.25">
      <c r="A132" t="s">
        <v>379</v>
      </c>
      <c r="B132" s="106">
        <v>1427.5</v>
      </c>
      <c r="C132" s="106">
        <v>1460.2917</v>
      </c>
      <c r="D132" s="106">
        <v>1451.2329</v>
      </c>
      <c r="E132" s="106">
        <v>1395.40678</v>
      </c>
      <c r="F132" s="125">
        <f>VLOOKUP(A132,'[2]UNIT LINK CURRENT DAY'!$A$3:$G$630,7,)</f>
        <v>1453.91</v>
      </c>
      <c r="G132">
        <v>1453.91</v>
      </c>
    </row>
    <row r="133" spans="1:7" x14ac:dyDescent="0.25">
      <c r="A133" t="s">
        <v>380</v>
      </c>
      <c r="B133" s="106">
        <v>1025.3599999999999</v>
      </c>
      <c r="C133" s="106">
        <v>1091.2081000000001</v>
      </c>
      <c r="D133" s="106">
        <v>1082.2517</v>
      </c>
      <c r="E133" s="106">
        <v>1140.6846660000001</v>
      </c>
      <c r="F133" s="125">
        <f>VLOOKUP(A133,'[2]UNIT LINK CURRENT DAY'!$A$3:$G$630,7,)</f>
        <v>1115.25</v>
      </c>
      <c r="G133">
        <v>1115.25</v>
      </c>
    </row>
    <row r="134" spans="1:7" x14ac:dyDescent="0.25">
      <c r="A134" t="s">
        <v>381</v>
      </c>
      <c r="B134" s="106">
        <v>1957.6</v>
      </c>
      <c r="C134" s="106">
        <v>1969.4590000000001</v>
      </c>
      <c r="D134" s="106">
        <v>1907.6129000000001</v>
      </c>
      <c r="E134" s="106">
        <v>2079.9682579999999</v>
      </c>
      <c r="F134" s="125">
        <f>VLOOKUP(A134,'[2]UNIT LINK CURRENT DAY'!$A$3:$G$630,7,)</f>
        <v>2108.09</v>
      </c>
      <c r="G134">
        <v>2108.09</v>
      </c>
    </row>
    <row r="135" spans="1:7" x14ac:dyDescent="0.25">
      <c r="A135" t="s">
        <v>382</v>
      </c>
      <c r="B135" s="106">
        <v>1291.96</v>
      </c>
      <c r="C135" s="106">
        <v>1287.8699999999999</v>
      </c>
      <c r="D135" s="106">
        <v>1246.81</v>
      </c>
      <c r="E135" s="106">
        <v>1306.9404550000002</v>
      </c>
      <c r="F135" s="125">
        <f>VLOOKUP(A135,'[2]UNIT LINK CURRENT DAY'!$A$3:$G$630,7,)</f>
        <v>1355.2</v>
      </c>
      <c r="G135">
        <v>1355.2</v>
      </c>
    </row>
    <row r="136" spans="1:7" x14ac:dyDescent="0.25">
      <c r="A136" t="s">
        <v>383</v>
      </c>
      <c r="B136" s="106">
        <v>1246.03</v>
      </c>
      <c r="C136" s="106">
        <v>1391.74</v>
      </c>
      <c r="D136" s="106">
        <v>1338.16</v>
      </c>
      <c r="E136" s="106">
        <v>1398.2115840000001</v>
      </c>
      <c r="F136" s="125">
        <f>VLOOKUP(A136,'[2]UNIT LINK CURRENT DAY'!$A$3:$G$630,7,)</f>
        <v>1398.75</v>
      </c>
      <c r="G136">
        <v>1398.75</v>
      </c>
    </row>
    <row r="137" spans="1:7" x14ac:dyDescent="0.25">
      <c r="A137" t="s">
        <v>384</v>
      </c>
      <c r="B137" s="106">
        <v>1395.11</v>
      </c>
      <c r="C137" s="106">
        <v>1590.87</v>
      </c>
      <c r="D137" s="106">
        <v>1521.77</v>
      </c>
      <c r="E137" s="106">
        <v>1634.9172840000001</v>
      </c>
      <c r="F137" s="125">
        <f>VLOOKUP(A137,'[2]UNIT LINK CURRENT DAY'!$A$3:$G$630,7,)</f>
        <v>1583.47</v>
      </c>
      <c r="G137">
        <v>1583.47</v>
      </c>
    </row>
    <row r="138" spans="1:7" x14ac:dyDescent="0.25">
      <c r="A138" t="s">
        <v>385</v>
      </c>
      <c r="B138" s="106">
        <v>1309.6300000000001</v>
      </c>
      <c r="C138" s="106">
        <v>1123.47</v>
      </c>
      <c r="D138" s="106">
        <v>1122.19</v>
      </c>
      <c r="E138" s="106">
        <v>1184.2727170000001</v>
      </c>
      <c r="F138" s="125">
        <f>VLOOKUP(A138,'[2]UNIT LINK CURRENT DAY'!$A$3:$G$630,7,)</f>
        <v>1275.05</v>
      </c>
      <c r="G138">
        <v>1275.05</v>
      </c>
    </row>
    <row r="139" spans="1:7" x14ac:dyDescent="0.25">
      <c r="A139" t="s">
        <v>386</v>
      </c>
      <c r="B139" s="106">
        <v>1090.8800000000001</v>
      </c>
      <c r="C139" s="106">
        <v>1158.49</v>
      </c>
      <c r="D139" s="106">
        <v>1133.5</v>
      </c>
      <c r="E139" s="106">
        <v>1115.20425</v>
      </c>
      <c r="F139" s="125">
        <f>VLOOKUP(A139,'[2]UNIT LINK CURRENT DAY'!$A$3:$G$630,7,)</f>
        <v>1125.53</v>
      </c>
      <c r="G139">
        <v>1125.53</v>
      </c>
    </row>
    <row r="140" spans="1:7" x14ac:dyDescent="0.25">
      <c r="A140" t="s">
        <v>387</v>
      </c>
      <c r="B140" s="106">
        <v>1063.57</v>
      </c>
      <c r="C140" s="106">
        <v>1141.1199999999999</v>
      </c>
      <c r="D140" s="106">
        <v>1116.72</v>
      </c>
      <c r="E140" s="106">
        <v>1096.8019200000001</v>
      </c>
      <c r="F140" s="125">
        <f>VLOOKUP(A140,'[2]UNIT LINK CURRENT DAY'!$A$3:$G$630,7,)</f>
        <v>1102.52</v>
      </c>
      <c r="G140">
        <v>1102.52</v>
      </c>
    </row>
    <row r="141" spans="1:7" x14ac:dyDescent="0.25">
      <c r="A141" t="s">
        <v>388</v>
      </c>
      <c r="B141" s="106">
        <v>1040.55</v>
      </c>
      <c r="C141" s="106">
        <v>1112.6600000000001</v>
      </c>
      <c r="D141" s="106">
        <v>1088.1600000000001</v>
      </c>
      <c r="E141" s="106">
        <v>1072.047712</v>
      </c>
      <c r="F141" s="125">
        <f>VLOOKUP(A141,'[2]UNIT LINK CURRENT DAY'!$A$3:$G$630,7,)</f>
        <v>1084.54</v>
      </c>
      <c r="G141">
        <v>1084.54</v>
      </c>
    </row>
    <row r="142" spans="1:7" x14ac:dyDescent="0.25">
      <c r="A142" t="s">
        <v>389</v>
      </c>
      <c r="B142" s="106">
        <v>1020.72</v>
      </c>
      <c r="C142" s="106">
        <v>1097.43</v>
      </c>
      <c r="D142" s="106">
        <v>1073.3699999999999</v>
      </c>
      <c r="E142" s="106">
        <v>1047.8205840000001</v>
      </c>
      <c r="F142" s="125">
        <f>VLOOKUP(A142,'[2]UNIT LINK CURRENT DAY'!$A$3:$G$630,7,)</f>
        <v>1056.5899999999999</v>
      </c>
      <c r="G142">
        <v>1056.5899999999999</v>
      </c>
    </row>
    <row r="143" spans="1:7" x14ac:dyDescent="0.25">
      <c r="A143" t="s">
        <v>390</v>
      </c>
      <c r="B143" s="106">
        <v>1008.26</v>
      </c>
      <c r="C143" s="106">
        <v>1095.75</v>
      </c>
      <c r="D143" s="106">
        <v>1070.8800000000001</v>
      </c>
      <c r="E143" s="106">
        <v>1051.050315</v>
      </c>
      <c r="F143" s="125">
        <f>VLOOKUP(A143,'[2]UNIT LINK CURRENT DAY'!$A$3:$G$630,7,)</f>
        <v>1050.7</v>
      </c>
      <c r="G143">
        <v>1050.7</v>
      </c>
    </row>
    <row r="144" spans="1:7" x14ac:dyDescent="0.25">
      <c r="A144" t="s">
        <v>391</v>
      </c>
      <c r="B144" s="106">
        <v>1019.54</v>
      </c>
      <c r="C144" s="106">
        <v>1109.42</v>
      </c>
      <c r="D144" s="106">
        <v>1084.97</v>
      </c>
      <c r="E144" s="106">
        <v>1054.991442</v>
      </c>
      <c r="F144" s="125">
        <f>VLOOKUP(A144,'[2]UNIT LINK CURRENT DAY'!$A$3:$G$630,7,)</f>
        <v>1059.53</v>
      </c>
      <c r="G144">
        <v>1059.53</v>
      </c>
    </row>
    <row r="145" spans="1:7" x14ac:dyDescent="0.25">
      <c r="A145" t="s">
        <v>392</v>
      </c>
      <c r="B145" s="106">
        <v>1026.67</v>
      </c>
      <c r="C145" s="106">
        <v>1120.06</v>
      </c>
      <c r="D145" s="106">
        <v>1093.22</v>
      </c>
      <c r="E145" s="106">
        <v>1070.848168</v>
      </c>
      <c r="F145" s="125">
        <f>VLOOKUP(A145,'[2]UNIT LINK CURRENT DAY'!$A$3:$G$630,7,)</f>
        <v>1072.21</v>
      </c>
      <c r="G145">
        <v>1072.21</v>
      </c>
    </row>
    <row r="146" spans="1:7" x14ac:dyDescent="0.25">
      <c r="A146" t="s">
        <v>393</v>
      </c>
      <c r="B146" s="106">
        <v>974.05</v>
      </c>
      <c r="C146" s="106">
        <v>1064.44</v>
      </c>
      <c r="D146" s="106">
        <v>1038.51</v>
      </c>
      <c r="E146" s="106">
        <v>1020.9308600000001</v>
      </c>
      <c r="F146" s="125">
        <f>VLOOKUP(A146,'[2]UNIT LINK CURRENT DAY'!$A$3:$G$630,7,)</f>
        <v>1020.94</v>
      </c>
      <c r="G146">
        <v>1020.94</v>
      </c>
    </row>
    <row r="147" spans="1:7" x14ac:dyDescent="0.25">
      <c r="A147" t="s">
        <v>394</v>
      </c>
      <c r="B147" s="106">
        <v>1561.78</v>
      </c>
      <c r="C147" s="106">
        <v>1345.61</v>
      </c>
      <c r="D147" s="106">
        <v>1343.49</v>
      </c>
      <c r="E147" s="106">
        <v>1417.888164</v>
      </c>
      <c r="F147" s="125">
        <f>VLOOKUP(A147,'[2]UNIT LINK CURRENT DAY'!$A$3:$G$630,7,)</f>
        <v>1526.21</v>
      </c>
      <c r="G147">
        <v>1526.21</v>
      </c>
    </row>
    <row r="148" spans="1:7" x14ac:dyDescent="0.25">
      <c r="A148" t="s">
        <v>395</v>
      </c>
      <c r="B148" s="106">
        <v>1323.54</v>
      </c>
      <c r="C148" s="106">
        <v>1392.06</v>
      </c>
      <c r="D148" s="106">
        <v>1341.4</v>
      </c>
      <c r="E148" s="106">
        <v>1436.9395050000001</v>
      </c>
      <c r="F148" s="125">
        <f>VLOOKUP(A148,'[2]UNIT LINK CURRENT DAY'!$A$3:$G$630,7,)</f>
        <v>1483.15</v>
      </c>
      <c r="G148">
        <v>1483.15</v>
      </c>
    </row>
    <row r="149" spans="1:7" x14ac:dyDescent="0.25">
      <c r="A149" t="s">
        <v>396</v>
      </c>
      <c r="B149" s="106">
        <v>1192.47</v>
      </c>
      <c r="C149" s="106">
        <v>1029.3316</v>
      </c>
      <c r="D149" s="106">
        <v>1026.9964</v>
      </c>
      <c r="E149" s="106">
        <v>1088.0309600000001</v>
      </c>
      <c r="F149" s="125">
        <f>VLOOKUP(A149,'[2]UNIT LINK CURRENT DAY'!$A$3:$G$630,7,)</f>
        <v>1163.2</v>
      </c>
      <c r="G149">
        <v>1163.2</v>
      </c>
    </row>
    <row r="150" spans="1:7" x14ac:dyDescent="0.25">
      <c r="A150" t="s">
        <v>397</v>
      </c>
      <c r="B150" s="106">
        <v>1903.6</v>
      </c>
      <c r="C150" s="106">
        <v>1958.92</v>
      </c>
      <c r="D150" s="106">
        <v>1886.52</v>
      </c>
      <c r="E150" s="106">
        <v>1983.3961680000002</v>
      </c>
      <c r="F150" s="125">
        <f>VLOOKUP(A150,'[2]UNIT LINK CURRENT DAY'!$A$3:$G$630,7,)</f>
        <v>2055.92</v>
      </c>
      <c r="G150">
        <v>2055.92</v>
      </c>
    </row>
    <row r="151" spans="1:7" x14ac:dyDescent="0.25">
      <c r="A151" t="s">
        <v>398</v>
      </c>
      <c r="B151" s="106">
        <v>1536.03</v>
      </c>
      <c r="C151" s="106">
        <v>1589.76</v>
      </c>
      <c r="D151" s="106">
        <v>1552.94</v>
      </c>
      <c r="E151" s="106">
        <v>1553.2382319999999</v>
      </c>
      <c r="F151" s="125">
        <f>VLOOKUP(A151,'[2]UNIT LINK CURRENT DAY'!$A$3:$G$630,7,)</f>
        <v>1601.08</v>
      </c>
      <c r="G151">
        <v>1601.08</v>
      </c>
    </row>
    <row r="152" spans="1:7" x14ac:dyDescent="0.25">
      <c r="A152" t="s">
        <v>399</v>
      </c>
      <c r="B152" s="106">
        <v>1442.89</v>
      </c>
      <c r="C152" s="106">
        <v>1628.18</v>
      </c>
      <c r="D152" s="106">
        <v>1568.614</v>
      </c>
      <c r="E152" s="106">
        <v>1601.8269680000001</v>
      </c>
      <c r="F152" s="125">
        <f>VLOOKUP(A152,'[2]UNIT LINK CURRENT DAY'!$A$3:$G$630,7,)</f>
        <v>1573.09</v>
      </c>
      <c r="G152">
        <v>1573.09</v>
      </c>
    </row>
    <row r="153" spans="1:7" x14ac:dyDescent="0.25">
      <c r="A153" t="s">
        <v>400</v>
      </c>
      <c r="B153" s="106">
        <v>1344.85</v>
      </c>
      <c r="C153" s="106">
        <v>1394.182</v>
      </c>
      <c r="D153" s="106">
        <v>1354.0219999999999</v>
      </c>
      <c r="E153" s="106">
        <v>1369.3645799999999</v>
      </c>
      <c r="F153" s="125">
        <f>VLOOKUP(A153,'[2]UNIT LINK CURRENT DAY'!$A$3:$G$630,7,)</f>
        <v>1395.84</v>
      </c>
      <c r="G153">
        <v>1395.84</v>
      </c>
    </row>
    <row r="154" spans="1:7" x14ac:dyDescent="0.25">
      <c r="A154" t="s">
        <v>401</v>
      </c>
      <c r="B154" s="106">
        <v>4767.01</v>
      </c>
      <c r="C154" s="106">
        <v>5213.1899999999996</v>
      </c>
      <c r="D154" s="106">
        <v>5007.8599999999997</v>
      </c>
      <c r="E154" s="106">
        <v>5258.3357950000009</v>
      </c>
      <c r="F154" s="125">
        <f>VLOOKUP(A154,'[2]UNIT LINK CURRENT DAY'!$A$3:$G$630,7,)</f>
        <v>5349.08</v>
      </c>
      <c r="G154">
        <v>5349.08</v>
      </c>
    </row>
    <row r="155" spans="1:7" x14ac:dyDescent="0.25">
      <c r="A155" t="s">
        <v>402</v>
      </c>
      <c r="B155" s="106">
        <v>2836.91</v>
      </c>
      <c r="C155" s="106">
        <v>2390.6149999999998</v>
      </c>
      <c r="D155" s="106">
        <v>2385.9879999999998</v>
      </c>
      <c r="E155" s="106">
        <v>2528.029168</v>
      </c>
      <c r="F155" s="125">
        <f>VLOOKUP(A155,'[2]UNIT LINK CURRENT DAY'!$A$3:$G$630,7,)</f>
        <v>2727.19</v>
      </c>
      <c r="G155">
        <v>2727.19</v>
      </c>
    </row>
    <row r="156" spans="1:7" x14ac:dyDescent="0.25">
      <c r="A156" t="s">
        <v>403</v>
      </c>
      <c r="B156" s="106">
        <v>2852.93</v>
      </c>
      <c r="C156" s="106">
        <v>3473.8359999999998</v>
      </c>
      <c r="D156" s="106">
        <v>3336.7170000000001</v>
      </c>
      <c r="E156" s="106">
        <v>3381.023925</v>
      </c>
      <c r="F156" s="125">
        <f>VLOOKUP(A156,'[2]UNIT LINK CURRENT DAY'!$A$3:$G$630,7,)</f>
        <v>3254.29</v>
      </c>
      <c r="G156">
        <v>3254.29</v>
      </c>
    </row>
    <row r="157" spans="1:7" x14ac:dyDescent="0.25">
      <c r="A157" t="s">
        <v>404</v>
      </c>
      <c r="B157" s="106">
        <v>1446.3</v>
      </c>
      <c r="C157" s="106">
        <v>1730.2557999999999</v>
      </c>
      <c r="D157" s="106">
        <v>1661.3812</v>
      </c>
      <c r="E157" s="106">
        <v>1736.405385</v>
      </c>
      <c r="F157" s="125">
        <f>VLOOKUP(A157,'[2]UNIT LINK CURRENT DAY'!$A$3:$G$630,7,)</f>
        <v>1656.01</v>
      </c>
      <c r="G157">
        <v>1656.01</v>
      </c>
    </row>
    <row r="158" spans="1:7" x14ac:dyDescent="0.25">
      <c r="A158" t="s">
        <v>405</v>
      </c>
      <c r="B158" s="106">
        <v>3019.89</v>
      </c>
      <c r="C158" s="106">
        <v>3355.15</v>
      </c>
      <c r="D158" s="106">
        <v>3243.598</v>
      </c>
      <c r="E158" s="106">
        <v>3292.3722159999998</v>
      </c>
      <c r="F158" s="125">
        <f>VLOOKUP(A158,'[2]UNIT LINK CURRENT DAY'!$A$3:$G$630,7,)</f>
        <v>3198.97</v>
      </c>
      <c r="G158">
        <v>3198.97</v>
      </c>
    </row>
    <row r="159" spans="1:7" x14ac:dyDescent="0.25">
      <c r="A159" t="s">
        <v>406</v>
      </c>
      <c r="B159" s="106">
        <v>1.0911</v>
      </c>
      <c r="C159" s="106">
        <v>1.212</v>
      </c>
      <c r="D159" s="106">
        <v>1.2153</v>
      </c>
      <c r="E159" s="106">
        <v>1.178884</v>
      </c>
      <c r="F159" s="125">
        <f>VLOOKUP(A159,'[2]UNIT LINK CURRENT DAY'!$A$3:$G$630,7,)</f>
        <v>1.1509</v>
      </c>
      <c r="G159">
        <v>1.1509</v>
      </c>
    </row>
    <row r="160" spans="1:7" x14ac:dyDescent="0.25">
      <c r="A160" t="s">
        <v>407</v>
      </c>
      <c r="B160" s="106">
        <v>1593.88</v>
      </c>
      <c r="C160" s="106">
        <v>1680.1992</v>
      </c>
      <c r="D160" s="106">
        <v>1627.8339000000001</v>
      </c>
      <c r="E160" s="106">
        <v>1698.495588</v>
      </c>
      <c r="F160" s="125">
        <f>VLOOKUP(A160,'[2]UNIT LINK CURRENT DAY'!$A$3:$G$630,7,)</f>
        <v>1710.58</v>
      </c>
      <c r="G160">
        <v>1710.58</v>
      </c>
    </row>
    <row r="161" spans="1:7" x14ac:dyDescent="0.25">
      <c r="A161" t="s">
        <v>408</v>
      </c>
      <c r="B161" s="106">
        <v>964.81</v>
      </c>
      <c r="C161" s="106">
        <v>709.42</v>
      </c>
      <c r="D161" s="106">
        <v>707.84019999999998</v>
      </c>
      <c r="E161" s="106">
        <v>697.84507000000008</v>
      </c>
      <c r="F161" s="125">
        <f>VLOOKUP(A161,'[2]UNIT LINK CURRENT DAY'!$A$3:$G$630,7,)</f>
        <v>940.87</v>
      </c>
      <c r="G161">
        <v>940.87</v>
      </c>
    </row>
    <row r="162" spans="1:7" x14ac:dyDescent="0.25">
      <c r="A162" t="s">
        <v>409</v>
      </c>
      <c r="B162" s="106">
        <v>1.0992</v>
      </c>
      <c r="C162" s="106">
        <v>1.0880000000000001</v>
      </c>
      <c r="D162" s="106">
        <v>1.0880000000000001</v>
      </c>
      <c r="E162" s="106">
        <v>1.1114184</v>
      </c>
      <c r="F162" s="125">
        <f>VLOOKUP(A162,'[2]UNIT LINK CURRENT DAY'!$A$3:$G$630,7,)</f>
        <v>1.1012</v>
      </c>
      <c r="G162">
        <v>1.1012</v>
      </c>
    </row>
    <row r="163" spans="1:7" x14ac:dyDescent="0.25">
      <c r="A163" t="s">
        <v>410</v>
      </c>
      <c r="B163" s="106">
        <v>1991.34</v>
      </c>
      <c r="C163" s="106">
        <v>1960.61</v>
      </c>
      <c r="D163" s="106">
        <v>1959.58</v>
      </c>
      <c r="E163" s="106">
        <v>1855.6165980000001</v>
      </c>
      <c r="F163" s="125">
        <f>VLOOKUP(A163,'[2]UNIT LINK CURRENT DAY'!$A$3:$G$630,7,)</f>
        <v>1953.99</v>
      </c>
      <c r="G163">
        <v>1953.99</v>
      </c>
    </row>
    <row r="164" spans="1:7" x14ac:dyDescent="0.25">
      <c r="A164" t="s">
        <v>411</v>
      </c>
      <c r="B164" s="106">
        <v>1.3349</v>
      </c>
      <c r="C164" s="106">
        <v>1.3546</v>
      </c>
      <c r="D164" s="106">
        <v>1.3535999999999999</v>
      </c>
      <c r="E164" s="106">
        <v>1.32485794</v>
      </c>
      <c r="F164" s="125">
        <f>VLOOKUP(A164,'[2]UNIT LINK CURRENT DAY'!$A$3:$G$630,7,)</f>
        <v>1.3593</v>
      </c>
      <c r="G164">
        <v>1.3593</v>
      </c>
    </row>
    <row r="165" spans="1:7" x14ac:dyDescent="0.25">
      <c r="A165" t="s">
        <v>412</v>
      </c>
      <c r="B165" s="106">
        <v>1970.75</v>
      </c>
      <c r="C165" s="106">
        <v>1853.14</v>
      </c>
      <c r="D165" s="106">
        <v>1784.56</v>
      </c>
      <c r="E165" s="106">
        <v>2009.7922759999999</v>
      </c>
      <c r="F165" s="125">
        <f>VLOOKUP(A165,'[2]UNIT LINK CURRENT DAY'!$A$3:$G$630,7,)</f>
        <v>2102.4699999999998</v>
      </c>
      <c r="G165">
        <v>2102.4699999999998</v>
      </c>
    </row>
    <row r="166" spans="1:7" x14ac:dyDescent="0.25">
      <c r="A166" t="s">
        <v>413</v>
      </c>
      <c r="B166" s="106">
        <v>1103.0999999999999</v>
      </c>
      <c r="C166" s="106">
        <v>1315.98</v>
      </c>
      <c r="D166" s="106">
        <v>1266.83</v>
      </c>
      <c r="E166" s="106">
        <v>1240.5990750000001</v>
      </c>
      <c r="F166" s="125">
        <f>VLOOKUP(A166,'[2]UNIT LINK CURRENT DAY'!$A$3:$G$630,7,)</f>
        <v>1226.9000000000001</v>
      </c>
      <c r="G166">
        <v>1226.9000000000001</v>
      </c>
    </row>
    <row r="167" spans="1:7" x14ac:dyDescent="0.25">
      <c r="A167" t="s">
        <v>414</v>
      </c>
      <c r="B167" s="106">
        <v>1022.42</v>
      </c>
      <c r="C167" s="106">
        <v>1131.97</v>
      </c>
      <c r="D167" s="106">
        <v>1093.92</v>
      </c>
      <c r="E167" s="106">
        <v>1170.509532</v>
      </c>
      <c r="F167" s="125">
        <f>VLOOKUP(A167,'[2]UNIT LINK CURRENT DAY'!$A$3:$G$630,7,)</f>
        <v>1138.33</v>
      </c>
      <c r="G167">
        <v>1138.33</v>
      </c>
    </row>
    <row r="168" spans="1:7" x14ac:dyDescent="0.25">
      <c r="A168" t="s">
        <v>415</v>
      </c>
      <c r="B168" s="106">
        <v>893.7</v>
      </c>
      <c r="C168" s="106">
        <v>1094.28</v>
      </c>
      <c r="D168" s="106">
        <v>1064.1099999999999</v>
      </c>
      <c r="E168" s="106">
        <v>1040.8815220000001</v>
      </c>
      <c r="F168" s="125">
        <f>VLOOKUP(A168,'[2]UNIT LINK CURRENT DAY'!$A$3:$G$630,7,)</f>
        <v>1006.88</v>
      </c>
      <c r="G168">
        <v>1006.88</v>
      </c>
    </row>
    <row r="169" spans="1:7" x14ac:dyDescent="0.25">
      <c r="A169" t="s">
        <v>416</v>
      </c>
      <c r="B169" s="106">
        <v>927.15</v>
      </c>
      <c r="C169" s="106">
        <v>1100.82</v>
      </c>
      <c r="D169" s="106">
        <v>1054.6400000000001</v>
      </c>
      <c r="E169" s="106">
        <v>1078.126702</v>
      </c>
      <c r="F169" s="125">
        <f>VLOOKUP(A169,'[2]UNIT LINK CURRENT DAY'!$A$3:$G$630,7,)</f>
        <v>1051.8399999999999</v>
      </c>
      <c r="G169">
        <v>1051.8399999999999</v>
      </c>
    </row>
    <row r="170" spans="1:7" x14ac:dyDescent="0.25">
      <c r="A170" t="s">
        <v>417</v>
      </c>
      <c r="B170" s="106">
        <v>2176.61</v>
      </c>
      <c r="C170" s="106">
        <v>1386.53</v>
      </c>
      <c r="D170" s="106">
        <v>1391.1</v>
      </c>
      <c r="E170" s="106">
        <v>2018.538333</v>
      </c>
      <c r="F170" s="125">
        <f>VLOOKUP(A170,'[2]UNIT LINK CURRENT DAY'!$A$3:$G$630,7,)</f>
        <v>2168.16</v>
      </c>
      <c r="G170">
        <v>2168.16</v>
      </c>
    </row>
    <row r="171" spans="1:7" x14ac:dyDescent="0.25">
      <c r="A171" t="s">
        <v>418</v>
      </c>
      <c r="B171" s="106">
        <v>1298.57</v>
      </c>
      <c r="C171" s="106">
        <v>1285.23</v>
      </c>
      <c r="D171" s="106">
        <v>1285.74</v>
      </c>
      <c r="E171" s="106">
        <v>1255.0606600000001</v>
      </c>
      <c r="F171" s="125">
        <f>VLOOKUP(A171,'[2]UNIT LINK CURRENT DAY'!$A$3:$G$630,7,)</f>
        <v>1270.0899999999999</v>
      </c>
      <c r="G171">
        <v>1270.0899999999999</v>
      </c>
    </row>
    <row r="172" spans="1:7" x14ac:dyDescent="0.25">
      <c r="A172" t="s">
        <v>419</v>
      </c>
      <c r="B172" s="106">
        <v>1557.16</v>
      </c>
      <c r="C172" s="106">
        <v>1271.21</v>
      </c>
      <c r="D172" s="106">
        <v>1270.23</v>
      </c>
      <c r="E172" s="106">
        <v>1480.862061</v>
      </c>
      <c r="F172" s="125">
        <f>VLOOKUP(A172,'[2]UNIT LINK CURRENT DAY'!$A$3:$G$630,7,)</f>
        <v>1526.66</v>
      </c>
      <c r="G172">
        <v>1526.66</v>
      </c>
    </row>
    <row r="173" spans="1:7" x14ac:dyDescent="0.25">
      <c r="A173" t="s">
        <v>420</v>
      </c>
      <c r="B173" s="106">
        <v>1107.77</v>
      </c>
      <c r="C173" s="106">
        <v>1039.3599999999999</v>
      </c>
      <c r="D173" s="106">
        <v>1039.43</v>
      </c>
      <c r="E173" s="106">
        <v>1046.59438</v>
      </c>
      <c r="F173" s="125">
        <f>VLOOKUP(A173,'[2]UNIT LINK CURRENT DAY'!$A$3:$G$630,7,)</f>
        <v>1081.54</v>
      </c>
      <c r="G173">
        <v>1081.54</v>
      </c>
    </row>
    <row r="174" spans="1:7" x14ac:dyDescent="0.25">
      <c r="A174" t="s">
        <v>421</v>
      </c>
      <c r="B174" s="106">
        <v>1106.47</v>
      </c>
      <c r="C174" s="106">
        <v>1063.98</v>
      </c>
      <c r="D174" s="106">
        <v>1064.53</v>
      </c>
      <c r="E174" s="106">
        <v>1045.8004150000002</v>
      </c>
      <c r="F174" s="125">
        <f>VLOOKUP(A174,'[2]UNIT LINK CURRENT DAY'!$A$3:$G$630,7,)</f>
        <v>1084.74</v>
      </c>
      <c r="G174">
        <v>1084.74</v>
      </c>
    </row>
    <row r="175" spans="1:7" x14ac:dyDescent="0.25">
      <c r="A175" t="s">
        <v>422</v>
      </c>
      <c r="B175" s="106">
        <v>1357.34</v>
      </c>
      <c r="C175" s="106">
        <v>1117.73</v>
      </c>
      <c r="D175" s="106">
        <v>1115.97</v>
      </c>
      <c r="E175" s="106">
        <v>1253.7436050000001</v>
      </c>
      <c r="F175" s="125">
        <f>VLOOKUP(A175,'[2]UNIT LINK CURRENT DAY'!$A$3:$G$630,7,)</f>
        <v>1332.95</v>
      </c>
      <c r="G175">
        <v>1332.95</v>
      </c>
    </row>
    <row r="176" spans="1:7" x14ac:dyDescent="0.25">
      <c r="A176" t="s">
        <v>423</v>
      </c>
      <c r="B176" s="106">
        <v>1288.04</v>
      </c>
      <c r="C176" s="106">
        <v>1095.6600000000001</v>
      </c>
      <c r="D176" s="106">
        <v>1093.8800000000001</v>
      </c>
      <c r="E176" s="106">
        <v>1179.5084850000001</v>
      </c>
      <c r="F176" s="125">
        <f>VLOOKUP(A176,'[2]UNIT LINK CURRENT DAY'!$A$3:$G$630,7,)</f>
        <v>1266.21</v>
      </c>
      <c r="G176">
        <v>1266.21</v>
      </c>
    </row>
    <row r="177" spans="1:7" x14ac:dyDescent="0.25">
      <c r="A177" t="s">
        <v>424</v>
      </c>
      <c r="B177" s="106">
        <v>1201.81</v>
      </c>
      <c r="C177" s="106">
        <v>1061</v>
      </c>
      <c r="D177" s="106">
        <v>1059.55</v>
      </c>
      <c r="E177" s="106">
        <v>1115.7672480000001</v>
      </c>
      <c r="F177" s="125">
        <f>VLOOKUP(A177,'[2]UNIT LINK CURRENT DAY'!$A$3:$G$630,7,)</f>
        <v>1187</v>
      </c>
      <c r="G177">
        <v>1187</v>
      </c>
    </row>
    <row r="178" spans="1:7" x14ac:dyDescent="0.25">
      <c r="A178" t="s">
        <v>425</v>
      </c>
      <c r="B178" s="106">
        <v>1133.0999999999999</v>
      </c>
      <c r="C178" s="106">
        <v>1015.12</v>
      </c>
      <c r="D178" s="106">
        <v>1013.86</v>
      </c>
      <c r="E178" s="106">
        <v>1062.664869</v>
      </c>
      <c r="F178" s="125">
        <f>VLOOKUP(A178,'[2]UNIT LINK CURRENT DAY'!$A$3:$G$630,7,)</f>
        <v>1119.01</v>
      </c>
      <c r="G178">
        <v>1119.01</v>
      </c>
    </row>
    <row r="179" spans="1:7" x14ac:dyDescent="0.25">
      <c r="A179" t="s">
        <v>426</v>
      </c>
      <c r="B179" s="106">
        <v>1149.6199999999999</v>
      </c>
      <c r="C179" s="106">
        <v>1023.08</v>
      </c>
      <c r="D179" s="106">
        <v>1021.52</v>
      </c>
      <c r="E179" s="106">
        <v>1073.7189389999999</v>
      </c>
      <c r="F179" s="125">
        <f>VLOOKUP(A179,'[2]UNIT LINK CURRENT DAY'!$A$3:$G$630,7,)</f>
        <v>1132.53</v>
      </c>
      <c r="G179">
        <v>1132.53</v>
      </c>
    </row>
    <row r="180" spans="1:7" x14ac:dyDescent="0.25">
      <c r="A180" t="s">
        <v>427</v>
      </c>
      <c r="B180" s="106">
        <v>1.1036999999999999</v>
      </c>
      <c r="C180" s="106">
        <v>1.0746</v>
      </c>
      <c r="D180" s="106">
        <v>1.0745</v>
      </c>
      <c r="E180" s="106">
        <v>1.08385625</v>
      </c>
      <c r="F180" s="125">
        <f>VLOOKUP(A180,'[2]UNIT LINK CURRENT DAY'!$A$3:$G$630,7,)</f>
        <v>1.1071</v>
      </c>
      <c r="G180">
        <v>1.1071</v>
      </c>
    </row>
    <row r="181" spans="1:7" x14ac:dyDescent="0.25">
      <c r="A181" t="s">
        <v>428</v>
      </c>
      <c r="B181" s="106">
        <v>2206.4899999999998</v>
      </c>
      <c r="C181" s="106">
        <v>2188.17</v>
      </c>
      <c r="D181" s="106">
        <v>2122.86</v>
      </c>
      <c r="E181" s="106">
        <v>2174.8977810000001</v>
      </c>
      <c r="F181" s="125">
        <f>VLOOKUP(A181,'[2]UNIT LINK CURRENT DAY'!$A$3:$G$630,7,)</f>
        <v>2282.96</v>
      </c>
      <c r="G181">
        <v>2282.96</v>
      </c>
    </row>
    <row r="182" spans="1:7" x14ac:dyDescent="0.25">
      <c r="A182" t="s">
        <v>429</v>
      </c>
      <c r="B182" s="106">
        <v>1888.06</v>
      </c>
      <c r="C182" s="106">
        <v>1929.95</v>
      </c>
      <c r="D182" s="106">
        <v>1929.17</v>
      </c>
      <c r="E182" s="106">
        <v>1766.794337</v>
      </c>
      <c r="F182" s="125">
        <f>VLOOKUP(A182,'[2]UNIT LINK CURRENT DAY'!$A$3:$G$630,7,)</f>
        <v>1862.86</v>
      </c>
      <c r="G182">
        <v>1862.86</v>
      </c>
    </row>
    <row r="183" spans="1:7" x14ac:dyDescent="0.25">
      <c r="A183" t="s">
        <v>430</v>
      </c>
      <c r="B183" s="106">
        <v>1607.69</v>
      </c>
      <c r="C183" s="106">
        <v>1382.28</v>
      </c>
      <c r="D183" s="106">
        <v>1380.63</v>
      </c>
      <c r="E183" s="106">
        <v>1459.9978080000001</v>
      </c>
      <c r="F183" s="125">
        <f>VLOOKUP(A183,'[2]UNIT LINK CURRENT DAY'!$A$3:$G$630,7,)</f>
        <v>1568.18</v>
      </c>
      <c r="G183">
        <v>1568.18</v>
      </c>
    </row>
    <row r="184" spans="1:7" x14ac:dyDescent="0.25">
      <c r="A184" t="s">
        <v>431</v>
      </c>
      <c r="B184" s="106">
        <v>2679.19</v>
      </c>
      <c r="C184" s="106">
        <v>2647.84</v>
      </c>
      <c r="D184" s="106">
        <v>2548.8200000000002</v>
      </c>
      <c r="E184" s="106">
        <v>2723.5999019999999</v>
      </c>
      <c r="F184" s="125">
        <f>VLOOKUP(A184,'[2]UNIT LINK CURRENT DAY'!$A$3:$G$630,7,)</f>
        <v>2874.29</v>
      </c>
      <c r="G184">
        <v>2874.29</v>
      </c>
    </row>
    <row r="185" spans="1:7" x14ac:dyDescent="0.25">
      <c r="A185" t="s">
        <v>432</v>
      </c>
      <c r="B185" s="106">
        <v>2870.65</v>
      </c>
      <c r="C185" s="106">
        <v>2817.85</v>
      </c>
      <c r="D185" s="106">
        <v>2712.14</v>
      </c>
      <c r="E185" s="106">
        <v>2906.2199719999999</v>
      </c>
      <c r="F185" s="125">
        <f>VLOOKUP(A185,'[2]UNIT LINK CURRENT DAY'!$A$3:$G$630,7,)</f>
        <v>3076.33</v>
      </c>
      <c r="G185">
        <v>3076.33</v>
      </c>
    </row>
    <row r="186" spans="1:7" x14ac:dyDescent="0.25">
      <c r="A186" t="s">
        <v>433</v>
      </c>
      <c r="B186" s="106">
        <v>1854.16</v>
      </c>
      <c r="C186" s="106">
        <v>1897.82</v>
      </c>
      <c r="D186" s="106">
        <v>1897.09</v>
      </c>
      <c r="E186" s="106">
        <v>1736.3767890000001</v>
      </c>
      <c r="F186" s="125">
        <f>VLOOKUP(A186,'[2]UNIT LINK CURRENT DAY'!$A$3:$G$630,7,)</f>
        <v>1829.79</v>
      </c>
      <c r="G186">
        <v>1829.79</v>
      </c>
    </row>
    <row r="187" spans="1:7" x14ac:dyDescent="0.25">
      <c r="A187" t="s">
        <v>434</v>
      </c>
      <c r="B187" s="106">
        <v>2297.1</v>
      </c>
      <c r="C187" s="106">
        <v>2264.9</v>
      </c>
      <c r="D187" s="106">
        <v>2197.06</v>
      </c>
      <c r="E187" s="106">
        <v>2255.82762</v>
      </c>
      <c r="F187" s="125">
        <f>VLOOKUP(A187,'[2]UNIT LINK CURRENT DAY'!$A$3:$G$630,7,)</f>
        <v>2373.14</v>
      </c>
      <c r="G187">
        <v>2373.14</v>
      </c>
    </row>
    <row r="188" spans="1:7" x14ac:dyDescent="0.25">
      <c r="A188" t="s">
        <v>435</v>
      </c>
      <c r="B188" s="106">
        <v>1020.46</v>
      </c>
      <c r="C188" s="106">
        <v>1080.3</v>
      </c>
      <c r="D188" s="106">
        <v>1080.1400000000001</v>
      </c>
      <c r="E188" s="106">
        <v>966.17843199999993</v>
      </c>
      <c r="F188" s="125">
        <f>VLOOKUP(A188,'[2]UNIT LINK CURRENT DAY'!$A$3:$G$630,7,)</f>
        <v>1007.41</v>
      </c>
      <c r="G188">
        <v>1007.41</v>
      </c>
    </row>
    <row r="189" spans="1:7" x14ac:dyDescent="0.25">
      <c r="A189" t="s">
        <v>436</v>
      </c>
      <c r="B189" s="106">
        <v>1151.68</v>
      </c>
      <c r="C189" s="106">
        <v>1227.53</v>
      </c>
      <c r="D189" s="106">
        <v>1180.8499999999999</v>
      </c>
      <c r="E189" s="106">
        <v>1235.9206199999999</v>
      </c>
      <c r="F189" s="125">
        <f>VLOOKUP(A189,'[2]UNIT LINK CURRENT DAY'!$A$3:$G$630,7,)</f>
        <v>1244.77</v>
      </c>
      <c r="G189">
        <v>1244.77</v>
      </c>
    </row>
    <row r="190" spans="1:7" x14ac:dyDescent="0.25">
      <c r="A190" t="s">
        <v>437</v>
      </c>
      <c r="B190" s="106">
        <v>1.0545</v>
      </c>
      <c r="C190" s="106">
        <v>1.0266999999999999</v>
      </c>
      <c r="D190" s="106">
        <v>1.0266</v>
      </c>
      <c r="E190" s="106">
        <v>1.03560502</v>
      </c>
      <c r="F190" s="125">
        <f>VLOOKUP(A190,'[2]UNIT LINK CURRENT DAY'!$A$3:$G$630,7,)</f>
        <v>1.0577000000000001</v>
      </c>
      <c r="G190">
        <v>1.0577000000000001</v>
      </c>
    </row>
    <row r="191" spans="1:7" x14ac:dyDescent="0.25">
      <c r="A191" t="s">
        <v>438</v>
      </c>
      <c r="B191" s="106">
        <v>1589.94</v>
      </c>
      <c r="C191" s="106">
        <v>1361.21</v>
      </c>
      <c r="D191" s="106">
        <v>1354.91</v>
      </c>
      <c r="E191" s="106">
        <v>1452.1995360000001</v>
      </c>
      <c r="F191" s="125">
        <f>VLOOKUP(A191,'[2]UNIT LINK CURRENT DAY'!$A$3:$G$630,7,)</f>
        <v>1565.16</v>
      </c>
      <c r="G191">
        <v>1565.16</v>
      </c>
    </row>
    <row r="192" spans="1:7" x14ac:dyDescent="0.25">
      <c r="A192" t="s">
        <v>439</v>
      </c>
      <c r="B192" s="106">
        <v>1234.52</v>
      </c>
      <c r="C192" s="106">
        <v>1286.31</v>
      </c>
      <c r="D192" s="106">
        <v>1246.6600000000001</v>
      </c>
      <c r="E192" s="106">
        <v>1292.7103950000001</v>
      </c>
      <c r="F192" s="125">
        <f>VLOOKUP(A192,'[2]UNIT LINK CURRENT DAY'!$A$3:$G$630,7,)</f>
        <v>1358.26</v>
      </c>
      <c r="G192">
        <v>1358.26</v>
      </c>
    </row>
    <row r="193" spans="1:7" x14ac:dyDescent="0.25">
      <c r="A193" t="s">
        <v>440</v>
      </c>
      <c r="B193" s="106">
        <v>1317.79</v>
      </c>
      <c r="C193" s="106">
        <v>1304.79</v>
      </c>
      <c r="D193" s="106">
        <v>1304.0899999999999</v>
      </c>
      <c r="E193" s="106">
        <v>1211.5741819999998</v>
      </c>
      <c r="F193" s="125">
        <f>VLOOKUP(A193,'[2]UNIT LINK CURRENT DAY'!$A$3:$G$630,7,)</f>
        <v>1287.02</v>
      </c>
      <c r="G193">
        <v>1287.02</v>
      </c>
    </row>
    <row r="194" spans="1:7" x14ac:dyDescent="0.25">
      <c r="A194" t="s">
        <v>441</v>
      </c>
      <c r="B194" s="106">
        <v>1395.29</v>
      </c>
      <c r="C194" s="106">
        <v>1146.5899999999999</v>
      </c>
      <c r="D194" s="106">
        <v>1144.18</v>
      </c>
      <c r="E194" s="106">
        <v>1231.48956</v>
      </c>
      <c r="F194" s="125">
        <f>VLOOKUP(A194,'[2]UNIT LINK CURRENT DAY'!$A$3:$G$630,7,)</f>
        <v>1352.66</v>
      </c>
      <c r="G194">
        <v>1352.66</v>
      </c>
    </row>
    <row r="195" spans="1:7" x14ac:dyDescent="0.25">
      <c r="A195" t="s">
        <v>442</v>
      </c>
      <c r="B195" s="106">
        <v>1632.89</v>
      </c>
      <c r="C195" s="106">
        <v>1578.57</v>
      </c>
      <c r="D195" s="106">
        <v>1539.04</v>
      </c>
      <c r="E195" s="106">
        <v>1601.317652</v>
      </c>
      <c r="F195" s="125">
        <f>VLOOKUP(A195,'[2]UNIT LINK CURRENT DAY'!$A$3:$G$630,7,)</f>
        <v>1688.75</v>
      </c>
      <c r="G195">
        <v>1688.75</v>
      </c>
    </row>
    <row r="196" spans="1:7" x14ac:dyDescent="0.25">
      <c r="A196" t="s">
        <v>443</v>
      </c>
      <c r="B196" s="106">
        <v>1288.92</v>
      </c>
      <c r="C196" s="106">
        <v>1273.78</v>
      </c>
      <c r="D196" s="106">
        <v>1236.32</v>
      </c>
      <c r="E196" s="106">
        <v>1309.8777339999999</v>
      </c>
      <c r="F196" s="125">
        <f>VLOOKUP(A196,'[2]UNIT LINK CURRENT DAY'!$A$3:$G$630,7,)</f>
        <v>1359.86</v>
      </c>
      <c r="G196">
        <v>1359.86</v>
      </c>
    </row>
    <row r="197" spans="1:7" x14ac:dyDescent="0.25">
      <c r="A197" t="s">
        <v>444</v>
      </c>
      <c r="B197" s="106">
        <v>1283.9100000000001</v>
      </c>
      <c r="C197" s="106">
        <v>1131.78</v>
      </c>
      <c r="D197" s="106">
        <v>1130.24</v>
      </c>
      <c r="E197" s="106">
        <v>1181.04448</v>
      </c>
      <c r="F197" s="125">
        <f>VLOOKUP(A197,'[2]UNIT LINK CURRENT DAY'!$A$3:$G$630,7,)</f>
        <v>1257.1400000000001</v>
      </c>
      <c r="G197">
        <v>1257.1400000000001</v>
      </c>
    </row>
    <row r="198" spans="1:7" x14ac:dyDescent="0.25">
      <c r="A198" t="s">
        <v>445</v>
      </c>
      <c r="B198" s="106">
        <v>1370.35</v>
      </c>
      <c r="C198" s="106">
        <v>1344.85</v>
      </c>
      <c r="D198" s="106">
        <v>1306.8699999999999</v>
      </c>
      <c r="E198" s="106">
        <v>1453.600512</v>
      </c>
      <c r="F198" s="125">
        <f>VLOOKUP(A198,'[2]UNIT LINK CURRENT DAY'!$A$3:$G$630,7,)</f>
        <v>1522.35</v>
      </c>
      <c r="G198">
        <v>1522.35</v>
      </c>
    </row>
    <row r="199" spans="1:7" x14ac:dyDescent="0.25">
      <c r="A199" t="s">
        <v>446</v>
      </c>
      <c r="B199" s="106">
        <v>12559.67</v>
      </c>
      <c r="C199" s="106">
        <v>13116.2</v>
      </c>
      <c r="D199" s="106">
        <v>12534.22</v>
      </c>
      <c r="E199" s="106">
        <v>13401.539837</v>
      </c>
      <c r="F199" s="125">
        <f>VLOOKUP(A199,'[2]UNIT LINK CURRENT DAY'!$A$3:$G$630,7,)</f>
        <v>13783.47</v>
      </c>
      <c r="G199">
        <v>13783.47</v>
      </c>
    </row>
    <row r="200" spans="1:7" x14ac:dyDescent="0.25">
      <c r="A200" t="s">
        <v>447</v>
      </c>
      <c r="B200" s="106">
        <v>1016.49</v>
      </c>
      <c r="C200" s="106">
        <v>1211.1400000000001</v>
      </c>
      <c r="D200" s="106">
        <v>1168.19</v>
      </c>
      <c r="E200" s="106">
        <v>1185.6310640000002</v>
      </c>
      <c r="F200" s="125">
        <f>VLOOKUP(A200,'[2]UNIT LINK CURRENT DAY'!$A$3:$G$630,7,)</f>
        <v>1138.98</v>
      </c>
      <c r="G200">
        <v>1138.98</v>
      </c>
    </row>
    <row r="201" spans="1:7" x14ac:dyDescent="0.25">
      <c r="A201" t="s">
        <v>244</v>
      </c>
      <c r="B201" s="106">
        <v>3013.68</v>
      </c>
      <c r="C201" s="106">
        <v>3160.93</v>
      </c>
      <c r="D201" s="106">
        <v>3162.75</v>
      </c>
      <c r="E201" s="106">
        <v>2854.7166260000004</v>
      </c>
      <c r="F201" s="125">
        <f>VLOOKUP(A201,'[2]UNIT LINK CURRENT DAY'!$A$3:$G$630,7,)</f>
        <v>2978.02</v>
      </c>
      <c r="G201">
        <v>2978.02</v>
      </c>
    </row>
    <row r="202" spans="1:7" x14ac:dyDescent="0.25">
      <c r="A202" t="s">
        <v>448</v>
      </c>
      <c r="B202" s="106">
        <v>1626.86</v>
      </c>
      <c r="C202" s="106">
        <v>1399.75</v>
      </c>
      <c r="D202" s="106">
        <v>1397.55</v>
      </c>
      <c r="E202" s="106">
        <v>1480.21559</v>
      </c>
      <c r="F202" s="125">
        <f>VLOOKUP(A202,'[2]UNIT LINK CURRENT DAY'!$A$3:$G$630,7,)</f>
        <v>1591.45</v>
      </c>
      <c r="G202">
        <v>1591.45</v>
      </c>
    </row>
    <row r="203" spans="1:7" x14ac:dyDescent="0.25">
      <c r="A203" t="s">
        <v>449</v>
      </c>
      <c r="B203" s="106" t="e">
        <v>#N/A</v>
      </c>
      <c r="C203" s="106">
        <v>2324.6547999999998</v>
      </c>
      <c r="D203" s="106">
        <v>2290.1986999999999</v>
      </c>
      <c r="E203" s="106">
        <v>2378.6252000000004</v>
      </c>
      <c r="F203" s="125" t="e">
        <f>VLOOKUP(A203,'[2]UNIT LINK CURRENT DAY'!$A$3:$G$630,7,)</f>
        <v>#N/A</v>
      </c>
      <c r="G203" t="e">
        <v>#N/A</v>
      </c>
    </row>
    <row r="204" spans="1:7" x14ac:dyDescent="0.25">
      <c r="A204" t="s">
        <v>450</v>
      </c>
      <c r="B204" s="106">
        <v>3180.16</v>
      </c>
      <c r="C204" s="106">
        <v>3505.8611000000001</v>
      </c>
      <c r="D204" s="106">
        <v>3403.0940999999998</v>
      </c>
      <c r="E204" s="106">
        <v>3513.6580680000002</v>
      </c>
      <c r="F204" s="125">
        <f>VLOOKUP(A204,'[2]UNIT LINK CURRENT DAY'!$A$3:$G$630,7,)</f>
        <v>3480.08</v>
      </c>
      <c r="G204">
        <v>3480.08</v>
      </c>
    </row>
    <row r="205" spans="1:7" x14ac:dyDescent="0.25">
      <c r="A205" t="s">
        <v>451</v>
      </c>
      <c r="B205" s="106">
        <v>1369.68</v>
      </c>
      <c r="C205" s="106">
        <v>1335.2003</v>
      </c>
      <c r="D205" s="106">
        <v>1290.8417999999999</v>
      </c>
      <c r="E205" s="106">
        <v>1372.2527440000001</v>
      </c>
      <c r="F205" s="125">
        <f>VLOOKUP(A205,'[2]UNIT LINK CURRENT DAY'!$A$3:$G$630,7,)</f>
        <v>1441.73</v>
      </c>
      <c r="G205">
        <v>1441.73</v>
      </c>
    </row>
    <row r="206" spans="1:7" x14ac:dyDescent="0.25">
      <c r="A206" t="s">
        <v>452</v>
      </c>
      <c r="B206" s="106" t="e">
        <v>#N/A</v>
      </c>
      <c r="C206" s="106">
        <v>1191.3933</v>
      </c>
      <c r="D206" s="106">
        <v>1180.2329999999999</v>
      </c>
      <c r="E206" s="106">
        <v>1229.9892319999999</v>
      </c>
      <c r="F206" s="125" t="e">
        <f>VLOOKUP(A206,'[2]UNIT LINK CURRENT DAY'!$A$3:$G$630,7,)</f>
        <v>#N/A</v>
      </c>
      <c r="G206" t="e">
        <v>#N/A</v>
      </c>
    </row>
    <row r="207" spans="1:7" x14ac:dyDescent="0.25">
      <c r="A207" t="s">
        <v>453</v>
      </c>
      <c r="B207" s="106">
        <v>2378.12</v>
      </c>
      <c r="C207" s="106">
        <v>2541.7903999999999</v>
      </c>
      <c r="D207" s="106">
        <v>2539.8546000000001</v>
      </c>
      <c r="E207" s="106">
        <v>2339.7042920000004</v>
      </c>
      <c r="F207" s="125">
        <f>VLOOKUP(A207,'[2]UNIT LINK CURRENT DAY'!$A$3:$G$630,7,)</f>
        <v>2419.77</v>
      </c>
      <c r="G207">
        <v>2419.77</v>
      </c>
    </row>
    <row r="208" spans="1:7" x14ac:dyDescent="0.25">
      <c r="A208" t="s">
        <v>454</v>
      </c>
      <c r="B208" s="106">
        <v>974.38</v>
      </c>
      <c r="C208" s="106">
        <v>1036.5437999999999</v>
      </c>
      <c r="D208" s="106">
        <v>1027.9961000000001</v>
      </c>
      <c r="E208" s="106">
        <v>1089.773545</v>
      </c>
      <c r="F208" s="125">
        <f>VLOOKUP(A208,'[2]UNIT LINK CURRENT DAY'!$A$3:$G$630,7,)</f>
        <v>1059.8499999999999</v>
      </c>
      <c r="G208">
        <v>1059.8499999999999</v>
      </c>
    </row>
    <row r="209" spans="1:7" x14ac:dyDescent="0.25">
      <c r="A209" t="s">
        <v>455</v>
      </c>
      <c r="B209" s="106">
        <v>1476.37</v>
      </c>
      <c r="C209" s="106">
        <v>1658.5029999999999</v>
      </c>
      <c r="D209" s="106">
        <v>1595.9708000000001</v>
      </c>
      <c r="E209" s="106">
        <v>1638.206856</v>
      </c>
      <c r="F209" s="125">
        <f>VLOOKUP(A209,'[2]UNIT LINK CURRENT DAY'!$A$3:$G$630,7,)</f>
        <v>1608.19</v>
      </c>
      <c r="G209">
        <v>1608.19</v>
      </c>
    </row>
    <row r="210" spans="1:7" x14ac:dyDescent="0.25">
      <c r="A210" t="s">
        <v>456</v>
      </c>
      <c r="B210" s="106">
        <v>4365.92</v>
      </c>
      <c r="C210" s="106">
        <v>4924.1216000000004</v>
      </c>
      <c r="D210" s="106">
        <v>4751.3100000000004</v>
      </c>
      <c r="E210" s="106">
        <v>5015.2391819999993</v>
      </c>
      <c r="F210" s="125">
        <f>VLOOKUP(A210,'[2]UNIT LINK CURRENT DAY'!$A$3:$G$630,7,)</f>
        <v>4814.33</v>
      </c>
      <c r="G210">
        <v>4814.33</v>
      </c>
    </row>
    <row r="211" spans="1:7" x14ac:dyDescent="0.25">
      <c r="A211" t="s">
        <v>457</v>
      </c>
      <c r="B211" s="106" t="e">
        <v>#N/A</v>
      </c>
      <c r="C211" s="106">
        <v>3632.998</v>
      </c>
      <c r="D211" s="106">
        <v>3505.0954999999999</v>
      </c>
      <c r="E211" s="106">
        <v>3698.9279579999998</v>
      </c>
      <c r="F211" s="125" t="e">
        <f>VLOOKUP(A211,'[2]UNIT LINK CURRENT DAY'!$A$3:$G$630,7,)</f>
        <v>#N/A</v>
      </c>
      <c r="G211" t="e">
        <v>#N/A</v>
      </c>
    </row>
    <row r="212" spans="1:7" x14ac:dyDescent="0.25">
      <c r="A212" t="s">
        <v>458</v>
      </c>
      <c r="B212" s="106" t="e">
        <v>#N/A</v>
      </c>
      <c r="C212" s="106">
        <v>1691.1867999999999</v>
      </c>
      <c r="D212" s="106">
        <v>1630.8381999999999</v>
      </c>
      <c r="E212" s="106">
        <v>1758.345789</v>
      </c>
      <c r="F212" s="125" t="e">
        <f>VLOOKUP(A212,'[2]UNIT LINK CURRENT DAY'!$A$3:$G$630,7,)</f>
        <v>#N/A</v>
      </c>
      <c r="G212" t="e">
        <v>#N/A</v>
      </c>
    </row>
    <row r="213" spans="1:7" x14ac:dyDescent="0.25">
      <c r="A213" t="s">
        <v>459</v>
      </c>
      <c r="B213" s="106">
        <v>1691.15</v>
      </c>
      <c r="C213" s="106">
        <v>1961.3424</v>
      </c>
      <c r="D213" s="106">
        <v>1876.9356</v>
      </c>
      <c r="E213" s="106">
        <v>2007.8572799999999</v>
      </c>
      <c r="F213" s="125">
        <f>VLOOKUP(A213,'[2]UNIT LINK CURRENT DAY'!$A$3:$G$630,7,)</f>
        <v>1924.26</v>
      </c>
      <c r="G213">
        <v>1924.26</v>
      </c>
    </row>
    <row r="214" spans="1:7" x14ac:dyDescent="0.25">
      <c r="A214" t="s">
        <v>460</v>
      </c>
      <c r="B214" s="106">
        <v>1778.44</v>
      </c>
      <c r="C214" s="106">
        <v>1573.7662</v>
      </c>
      <c r="D214" s="106">
        <v>1571.1527000000001</v>
      </c>
      <c r="E214" s="106">
        <v>1645.387262</v>
      </c>
      <c r="F214" s="125">
        <f>VLOOKUP(A214,'[2]UNIT LINK CURRENT DAY'!$A$3:$G$630,7,)</f>
        <v>1744.48</v>
      </c>
      <c r="G214">
        <v>1744.48</v>
      </c>
    </row>
    <row r="215" spans="1:7" x14ac:dyDescent="0.25">
      <c r="A215" t="s">
        <v>461</v>
      </c>
      <c r="B215" s="106" t="e">
        <v>#N/A</v>
      </c>
      <c r="C215" s="106">
        <v>1446.26</v>
      </c>
      <c r="D215" s="106">
        <v>1435.12</v>
      </c>
      <c r="E215" s="106">
        <v>1453.5529199999999</v>
      </c>
      <c r="F215" s="125" t="e">
        <f>VLOOKUP(A215,'[2]UNIT LINK CURRENT DAY'!$A$3:$G$630,7,)</f>
        <v>#N/A</v>
      </c>
      <c r="G215" t="e">
        <v>#N/A</v>
      </c>
    </row>
    <row r="216" spans="1:7" x14ac:dyDescent="0.25">
      <c r="A216" t="s">
        <v>462</v>
      </c>
      <c r="B216" s="106" t="e">
        <v>#N/A</v>
      </c>
      <c r="C216" s="106">
        <v>1446.26</v>
      </c>
      <c r="D216" s="106">
        <v>1435.12</v>
      </c>
      <c r="E216" s="106">
        <v>1453.5529199999999</v>
      </c>
      <c r="F216" s="125" t="e">
        <f>VLOOKUP(A216,'[2]UNIT LINK CURRENT DAY'!$A$3:$G$630,7,)</f>
        <v>#N/A</v>
      </c>
      <c r="G216" t="e">
        <v>#N/A</v>
      </c>
    </row>
    <row r="217" spans="1:7" x14ac:dyDescent="0.25">
      <c r="A217" t="s">
        <v>463</v>
      </c>
      <c r="B217" s="106">
        <v>1233.98</v>
      </c>
      <c r="C217" s="106">
        <v>1384.81</v>
      </c>
      <c r="D217" s="106">
        <v>1342.48</v>
      </c>
      <c r="E217" s="106">
        <v>1310.4984460000001</v>
      </c>
      <c r="F217" s="125">
        <f>VLOOKUP(A217,'[2]UNIT LINK CURRENT DAY'!$A$3:$G$630,7,)</f>
        <v>1333.63</v>
      </c>
      <c r="G217">
        <v>1333.63</v>
      </c>
    </row>
    <row r="218" spans="1:7" x14ac:dyDescent="0.25">
      <c r="A218" t="s">
        <v>464</v>
      </c>
      <c r="B218" s="106">
        <v>1364.88</v>
      </c>
      <c r="C218" s="106">
        <v>1708.48</v>
      </c>
      <c r="D218" s="106">
        <v>1647.6</v>
      </c>
      <c r="E218" s="106">
        <v>1598.0298760000001</v>
      </c>
      <c r="F218" s="125">
        <f>VLOOKUP(A218,'[2]UNIT LINK CURRENT DAY'!$A$3:$G$630,7,)</f>
        <v>1560.06</v>
      </c>
      <c r="G218">
        <v>1560.06</v>
      </c>
    </row>
    <row r="219" spans="1:7" x14ac:dyDescent="0.25">
      <c r="A219" t="s">
        <v>465</v>
      </c>
      <c r="B219" s="106" t="e">
        <v>#N/A</v>
      </c>
      <c r="C219" s="106">
        <v>1.1915</v>
      </c>
      <c r="D219" s="106">
        <v>1.1900999999999999</v>
      </c>
      <c r="E219" s="106" t="e">
        <v>#N/A</v>
      </c>
      <c r="F219" s="125" t="e">
        <f>VLOOKUP(A219,'[2]UNIT LINK CURRENT DAY'!$A$3:$G$630,7,)</f>
        <v>#N/A</v>
      </c>
      <c r="G219" t="e">
        <v>#N/A</v>
      </c>
    </row>
    <row r="220" spans="1:7" x14ac:dyDescent="0.25">
      <c r="A220" t="s">
        <v>466</v>
      </c>
      <c r="B220" s="106" t="e">
        <v>#N/A</v>
      </c>
      <c r="C220" s="106">
        <v>1.2</v>
      </c>
      <c r="D220" s="106">
        <v>1.1986000000000001</v>
      </c>
      <c r="E220" s="106" t="e">
        <v>#N/A</v>
      </c>
      <c r="F220" s="125" t="e">
        <f>VLOOKUP(A220,'[2]UNIT LINK CURRENT DAY'!$A$3:$G$630,7,)</f>
        <v>#N/A</v>
      </c>
      <c r="G220" t="e">
        <v>#N/A</v>
      </c>
    </row>
    <row r="221" spans="1:7" x14ac:dyDescent="0.25">
      <c r="A221" t="s">
        <v>467</v>
      </c>
      <c r="B221" s="106">
        <v>1096.4100000000001</v>
      </c>
      <c r="C221" s="106">
        <v>1185.27</v>
      </c>
      <c r="D221" s="106">
        <v>1159.75</v>
      </c>
      <c r="E221" s="106">
        <v>1130.9368200000001</v>
      </c>
      <c r="F221" s="125">
        <f>VLOOKUP(A221,'[2]UNIT LINK CURRENT DAY'!$A$3:$G$630,7,)</f>
        <v>1134.93</v>
      </c>
      <c r="G221">
        <v>1134.93</v>
      </c>
    </row>
    <row r="222" spans="1:7" x14ac:dyDescent="0.25">
      <c r="A222" t="s">
        <v>468</v>
      </c>
      <c r="B222" s="106">
        <v>1026.8</v>
      </c>
      <c r="C222" s="106">
        <v>1111.96</v>
      </c>
      <c r="D222" s="106">
        <v>1084.21</v>
      </c>
      <c r="E222" s="106">
        <v>1066.9397040000001</v>
      </c>
      <c r="F222" s="125">
        <f>VLOOKUP(A222,'[2]UNIT LINK CURRENT DAY'!$A$3:$G$630,7,)</f>
        <v>1064.6099999999999</v>
      </c>
      <c r="G222">
        <v>1064.6099999999999</v>
      </c>
    </row>
    <row r="223" spans="1:7" x14ac:dyDescent="0.25">
      <c r="A223" t="s">
        <v>469</v>
      </c>
      <c r="B223" s="106">
        <v>1063.49</v>
      </c>
      <c r="C223" s="106">
        <v>1161.55</v>
      </c>
      <c r="D223" s="106">
        <v>1132.6400000000001</v>
      </c>
      <c r="E223" s="106">
        <v>1105.9362040000001</v>
      </c>
      <c r="F223" s="125">
        <f>VLOOKUP(A223,'[2]UNIT LINK CURRENT DAY'!$A$3:$G$630,7,)</f>
        <v>1103.48</v>
      </c>
      <c r="G223">
        <v>1103.48</v>
      </c>
    </row>
    <row r="224" spans="1:7" x14ac:dyDescent="0.25">
      <c r="A224" t="s">
        <v>470</v>
      </c>
      <c r="B224" s="106">
        <v>1149.02</v>
      </c>
      <c r="C224" s="106">
        <v>1333.5908999999999</v>
      </c>
      <c r="D224" s="106">
        <v>1310.0273</v>
      </c>
      <c r="E224" s="106">
        <v>1369.281831</v>
      </c>
      <c r="F224" s="125">
        <f>VLOOKUP(A224,'[2]UNIT LINK CURRENT DAY'!$A$3:$G$630,7,)</f>
        <v>1300.8800000000001</v>
      </c>
      <c r="G224">
        <v>1300.8800000000001</v>
      </c>
    </row>
    <row r="225" spans="1:7" x14ac:dyDescent="0.25">
      <c r="A225" t="s">
        <v>471</v>
      </c>
      <c r="B225" s="106">
        <v>1535.25</v>
      </c>
      <c r="C225" s="106">
        <v>1618.3565000000001</v>
      </c>
      <c r="D225" s="106">
        <v>1605.0044</v>
      </c>
      <c r="E225" s="106">
        <v>1664.707212</v>
      </c>
      <c r="F225" s="125">
        <f>VLOOKUP(A225,'[2]UNIT LINK CURRENT DAY'!$A$3:$G$630,7,)</f>
        <v>1634.77</v>
      </c>
      <c r="G225">
        <v>1634.77</v>
      </c>
    </row>
    <row r="226" spans="1:7" x14ac:dyDescent="0.25">
      <c r="A226" t="s">
        <v>472</v>
      </c>
      <c r="B226" s="106">
        <v>1812.67</v>
      </c>
      <c r="C226" s="106">
        <v>1661.2084</v>
      </c>
      <c r="D226" s="106">
        <v>1662.9201</v>
      </c>
      <c r="E226" s="106">
        <v>1713.4828460000001</v>
      </c>
      <c r="F226" s="125">
        <f>VLOOKUP(A226,'[2]UNIT LINK CURRENT DAY'!$A$3:$G$630,7,)</f>
        <v>1791.42</v>
      </c>
      <c r="G226">
        <v>1791.42</v>
      </c>
    </row>
    <row r="227" spans="1:7" x14ac:dyDescent="0.25">
      <c r="A227" t="s">
        <v>473</v>
      </c>
      <c r="B227" s="106">
        <v>1162.1400000000001</v>
      </c>
      <c r="C227" s="106">
        <v>1070.7992999999999</v>
      </c>
      <c r="D227" s="106">
        <v>1061.1247000000001</v>
      </c>
      <c r="E227" s="106">
        <v>1113.1703599999998</v>
      </c>
      <c r="F227" s="125">
        <f>VLOOKUP(A227,'[2]UNIT LINK CURRENT DAY'!$A$3:$G$630,7,)</f>
        <v>1153.3499999999999</v>
      </c>
      <c r="G227">
        <v>1153.3499999999999</v>
      </c>
    </row>
    <row r="228" spans="1:7" x14ac:dyDescent="0.25">
      <c r="A228" t="s">
        <v>474</v>
      </c>
      <c r="B228" s="106">
        <v>1152.6500000000001</v>
      </c>
      <c r="C228" s="106">
        <v>1026.6221</v>
      </c>
      <c r="D228" s="106">
        <v>1024.3710000000001</v>
      </c>
      <c r="E228" s="106">
        <v>1092.1019160000001</v>
      </c>
      <c r="F228" s="125">
        <f>VLOOKUP(A228,'[2]UNIT LINK CURRENT DAY'!$A$3:$G$630,7,)</f>
        <v>1136.8800000000001</v>
      </c>
      <c r="G228">
        <v>1136.8800000000001</v>
      </c>
    </row>
    <row r="229" spans="1:7" x14ac:dyDescent="0.25">
      <c r="A229" t="s">
        <v>475</v>
      </c>
      <c r="B229" s="106">
        <v>1179.3</v>
      </c>
      <c r="C229" s="106">
        <v>1068.3049000000001</v>
      </c>
      <c r="D229" s="106">
        <v>1065.8262</v>
      </c>
      <c r="E229" s="106">
        <v>1116.6006869999999</v>
      </c>
      <c r="F229" s="125">
        <f>VLOOKUP(A229,'[2]UNIT LINK CURRENT DAY'!$A$3:$G$630,7,)</f>
        <v>1177.52</v>
      </c>
      <c r="G229">
        <v>1177.52</v>
      </c>
    </row>
    <row r="230" spans="1:7" x14ac:dyDescent="0.25">
      <c r="A230" t="s">
        <v>476</v>
      </c>
      <c r="B230" s="106">
        <v>1299.68</v>
      </c>
      <c r="C230" s="106">
        <v>1107.5857000000001</v>
      </c>
      <c r="D230" s="106">
        <v>1105.8234</v>
      </c>
      <c r="E230" s="106">
        <v>1151.6811599999999</v>
      </c>
      <c r="F230" s="125">
        <f>VLOOKUP(A230,'[2]UNIT LINK CURRENT DAY'!$A$3:$G$630,7,)</f>
        <v>1267.8900000000001</v>
      </c>
      <c r="G230">
        <v>1267.8900000000001</v>
      </c>
    </row>
    <row r="231" spans="1:7" x14ac:dyDescent="0.25">
      <c r="A231" t="s">
        <v>477</v>
      </c>
      <c r="B231" s="106">
        <v>1189.1500000000001</v>
      </c>
      <c r="C231" s="106">
        <v>1340.7419</v>
      </c>
      <c r="D231" s="106">
        <v>1316.7279000000001</v>
      </c>
      <c r="E231" s="106">
        <v>1427.8051150000001</v>
      </c>
      <c r="F231" s="125">
        <f>VLOOKUP(A231,'[2]UNIT LINK CURRENT DAY'!$A$3:$G$630,7,)</f>
        <v>1366.44</v>
      </c>
      <c r="G231">
        <v>1366.44</v>
      </c>
    </row>
    <row r="232" spans="1:7" x14ac:dyDescent="0.25">
      <c r="A232" t="s">
        <v>478</v>
      </c>
      <c r="B232" s="106">
        <v>1228.06</v>
      </c>
      <c r="C232" s="106">
        <v>1415.5554999999999</v>
      </c>
      <c r="D232" s="106">
        <v>1367.47</v>
      </c>
      <c r="E232" s="106">
        <v>1415.4439320000001</v>
      </c>
      <c r="F232" s="125">
        <f>VLOOKUP(A232,'[2]UNIT LINK CURRENT DAY'!$A$3:$G$630,7,)</f>
        <v>1351.82</v>
      </c>
      <c r="G232">
        <v>1351.82</v>
      </c>
    </row>
    <row r="233" spans="1:7" x14ac:dyDescent="0.25">
      <c r="A233" t="s">
        <v>479</v>
      </c>
      <c r="B233" s="106">
        <v>1196.7</v>
      </c>
      <c r="C233" s="106">
        <v>1075.5146999999999</v>
      </c>
      <c r="D233" s="106">
        <v>1074.0800999999999</v>
      </c>
      <c r="E233" s="106">
        <v>1092.26172</v>
      </c>
      <c r="F233" s="125">
        <f>VLOOKUP(A233,'[2]UNIT LINK CURRENT DAY'!$A$3:$G$630,7,)</f>
        <v>1165.8900000000001</v>
      </c>
      <c r="G233">
        <v>1165.8900000000001</v>
      </c>
    </row>
    <row r="234" spans="1:7" x14ac:dyDescent="0.25">
      <c r="A234" t="s">
        <v>480</v>
      </c>
      <c r="B234" s="106">
        <v>1198.3800000000001</v>
      </c>
      <c r="C234" s="106">
        <v>1195.53</v>
      </c>
      <c r="D234" s="106">
        <v>1214.83</v>
      </c>
      <c r="E234" s="106">
        <v>1198.3800000000001</v>
      </c>
      <c r="F234" s="125">
        <f>VLOOKUP(A234,'[2]UNIT LINK CURRENT DAY'!$A$3:$G$630,7,)</f>
        <v>1198.3800000000001</v>
      </c>
      <c r="G234">
        <v>1198.3800000000001</v>
      </c>
    </row>
    <row r="235" spans="1:7" x14ac:dyDescent="0.25">
      <c r="A235" t="s">
        <v>481</v>
      </c>
      <c r="B235" s="106">
        <v>2713.24</v>
      </c>
      <c r="C235" s="106">
        <v>3018.47</v>
      </c>
      <c r="D235" s="106">
        <v>2903.55</v>
      </c>
      <c r="E235" s="106">
        <v>2947.8628519999997</v>
      </c>
      <c r="F235" s="125">
        <f>VLOOKUP(A235,'[2]UNIT LINK CURRENT DAY'!$A$3:$G$630,7,)</f>
        <v>2928.61</v>
      </c>
      <c r="G235">
        <v>2928.61</v>
      </c>
    </row>
    <row r="236" spans="1:7" x14ac:dyDescent="0.25">
      <c r="A236" t="s">
        <v>482</v>
      </c>
      <c r="B236" s="106">
        <v>1933.17</v>
      </c>
      <c r="C236" s="106">
        <v>1995.32</v>
      </c>
      <c r="D236" s="106">
        <v>1978.98</v>
      </c>
      <c r="E236" s="106">
        <v>1854.245406</v>
      </c>
      <c r="F236" s="125">
        <f>VLOOKUP(A236,'[2]UNIT LINK CURRENT DAY'!$A$3:$G$630,7,)</f>
        <v>1916.93</v>
      </c>
      <c r="G236">
        <v>1916.93</v>
      </c>
    </row>
    <row r="237" spans="1:7" x14ac:dyDescent="0.25">
      <c r="A237" t="s">
        <v>483</v>
      </c>
      <c r="B237" s="106">
        <v>2384.35</v>
      </c>
      <c r="C237" s="106">
        <v>2549.3000000000002</v>
      </c>
      <c r="D237" s="106">
        <v>2456.98</v>
      </c>
      <c r="E237" s="106">
        <v>2488.1866870000003</v>
      </c>
      <c r="F237" s="125">
        <f>VLOOKUP(A237,'[2]UNIT LINK CURRENT DAY'!$A$3:$G$630,7,)</f>
        <v>2518.9899999999998</v>
      </c>
      <c r="G237">
        <v>2518.9899999999998</v>
      </c>
    </row>
    <row r="238" spans="1:7" x14ac:dyDescent="0.25">
      <c r="A238" t="s">
        <v>484</v>
      </c>
      <c r="B238" s="106">
        <v>11.3513</v>
      </c>
      <c r="C238" s="106">
        <v>10.199999999999999</v>
      </c>
      <c r="D238" s="106">
        <v>10.610799999999999</v>
      </c>
      <c r="E238" s="106">
        <v>10.960036110000001</v>
      </c>
      <c r="F238" s="125">
        <f>VLOOKUP(A238,'[2]UNIT LINK CURRENT DAY'!$A$3:$G$630,7,)</f>
        <v>13.216200000000001</v>
      </c>
      <c r="G238">
        <v>13.216200000000001</v>
      </c>
    </row>
    <row r="239" spans="1:7" x14ac:dyDescent="0.25">
      <c r="A239" t="s">
        <v>485</v>
      </c>
      <c r="B239" s="106">
        <v>10.4048</v>
      </c>
      <c r="C239" s="106">
        <v>11.252599999999999</v>
      </c>
      <c r="D239" s="106">
        <v>10.9878</v>
      </c>
      <c r="E239" s="106">
        <v>11.4117696</v>
      </c>
      <c r="F239" s="125">
        <f>VLOOKUP(A239,'[2]UNIT LINK CURRENT DAY'!$A$3:$G$630,7,)</f>
        <v>10.710699999999999</v>
      </c>
      <c r="G239">
        <v>10.710699999999999</v>
      </c>
    </row>
    <row r="240" spans="1:7" x14ac:dyDescent="0.25">
      <c r="A240" t="s">
        <v>486</v>
      </c>
      <c r="B240" s="106">
        <v>2249.77</v>
      </c>
      <c r="C240" s="106">
        <v>1864.63</v>
      </c>
      <c r="D240" s="106">
        <v>1861.17</v>
      </c>
      <c r="E240" s="106">
        <v>1992.6307999999999</v>
      </c>
      <c r="F240" s="125">
        <f>VLOOKUP(A240,'[2]UNIT LINK CURRENT DAY'!$A$3:$G$630,7,)</f>
        <v>2185.25</v>
      </c>
      <c r="G240">
        <v>2185.25</v>
      </c>
    </row>
    <row r="241" spans="1:7" x14ac:dyDescent="0.25">
      <c r="A241" t="s">
        <v>487</v>
      </c>
      <c r="B241" s="106">
        <v>11644.58</v>
      </c>
      <c r="C241" s="106">
        <v>13750.69</v>
      </c>
      <c r="D241" s="106">
        <v>13140.7</v>
      </c>
      <c r="E241" s="106">
        <v>13600.237126</v>
      </c>
      <c r="F241" s="125">
        <f>VLOOKUP(A241,'[2]UNIT LINK CURRENT DAY'!$A$3:$G$630,7,)</f>
        <v>12853.84</v>
      </c>
      <c r="G241">
        <v>12853.84</v>
      </c>
    </row>
    <row r="242" spans="1:7" x14ac:dyDescent="0.25">
      <c r="A242" t="s">
        <v>488</v>
      </c>
      <c r="B242" s="106">
        <v>1617.01</v>
      </c>
      <c r="C242" s="106">
        <v>1680.65</v>
      </c>
      <c r="D242" s="106">
        <v>1681.78</v>
      </c>
      <c r="E242" s="106">
        <v>1551.7135119999998</v>
      </c>
      <c r="F242" s="125">
        <f>VLOOKUP(A242,'[2]UNIT LINK CURRENT DAY'!$A$3:$G$630,7,)</f>
        <v>1600.37</v>
      </c>
      <c r="G242">
        <v>1600.37</v>
      </c>
    </row>
    <row r="243" spans="1:7" x14ac:dyDescent="0.25">
      <c r="A243" t="s">
        <v>489</v>
      </c>
      <c r="B243" s="106">
        <v>4731.3599999999997</v>
      </c>
      <c r="C243" s="106">
        <v>5022.09</v>
      </c>
      <c r="D243" s="106">
        <v>4856.53</v>
      </c>
      <c r="E243" s="106">
        <v>4993.5379200000007</v>
      </c>
      <c r="F243" s="125">
        <f>VLOOKUP(A243,'[2]UNIT LINK CURRENT DAY'!$A$3:$G$630,7,)</f>
        <v>5046.72</v>
      </c>
      <c r="G243">
        <v>5046.72</v>
      </c>
    </row>
    <row r="244" spans="1:7" x14ac:dyDescent="0.25">
      <c r="A244" t="s">
        <v>490</v>
      </c>
      <c r="B244" s="106">
        <v>1848.55</v>
      </c>
      <c r="C244" s="106">
        <v>1552.62</v>
      </c>
      <c r="D244" s="106">
        <v>1549.79</v>
      </c>
      <c r="E244" s="106">
        <v>1657.1218470000001</v>
      </c>
      <c r="F244" s="125">
        <f>VLOOKUP(A244,'[2]UNIT LINK CURRENT DAY'!$A$3:$G$630,7,)</f>
        <v>1804.32</v>
      </c>
      <c r="G244">
        <v>1804.32</v>
      </c>
    </row>
    <row r="245" spans="1:7" x14ac:dyDescent="0.25">
      <c r="A245" t="s">
        <v>491</v>
      </c>
      <c r="B245" s="106">
        <v>2277.21</v>
      </c>
      <c r="C245" s="106">
        <v>2595.0700000000002</v>
      </c>
      <c r="D245" s="106">
        <v>2501.3000000000002</v>
      </c>
      <c r="E245" s="106">
        <v>2654.4956440000001</v>
      </c>
      <c r="F245" s="125">
        <f>VLOOKUP(A245,'[2]UNIT LINK CURRENT DAY'!$A$3:$G$630,7,)</f>
        <v>2618.65</v>
      </c>
      <c r="G245">
        <v>2618.65</v>
      </c>
    </row>
    <row r="246" spans="1:7" x14ac:dyDescent="0.25">
      <c r="A246" t="s">
        <v>492</v>
      </c>
      <c r="B246" s="106">
        <v>1961.17</v>
      </c>
      <c r="C246" s="106">
        <v>2009.98</v>
      </c>
      <c r="D246" s="106">
        <v>1952.71</v>
      </c>
      <c r="E246" s="106">
        <v>2117.0696699999999</v>
      </c>
      <c r="F246" s="125">
        <f>VLOOKUP(A246,'[2]UNIT LINK CURRENT DAY'!$A$3:$G$630,7,)</f>
        <v>2139.81</v>
      </c>
      <c r="G246">
        <v>2139.81</v>
      </c>
    </row>
    <row r="247" spans="1:7" x14ac:dyDescent="0.25">
      <c r="A247" t="s">
        <v>493</v>
      </c>
      <c r="B247" s="106">
        <v>1.0699999999999999E-2</v>
      </c>
      <c r="C247" s="106">
        <v>1.059E-2</v>
      </c>
      <c r="D247" s="106">
        <v>1.059E-2</v>
      </c>
      <c r="E247" s="106">
        <v>1.06E-2</v>
      </c>
      <c r="F247" s="125">
        <f>VLOOKUP(A247,'[2]UNIT LINK CURRENT DAY'!$A$3:$G$630,7,)</f>
        <v>1.06E-2</v>
      </c>
      <c r="G247">
        <v>1.06E-2</v>
      </c>
    </row>
    <row r="248" spans="1:7" x14ac:dyDescent="0.25">
      <c r="A248" t="s">
        <v>494</v>
      </c>
      <c r="B248" s="106">
        <v>0.14050000000000001</v>
      </c>
      <c r="C248" s="106">
        <v>0.13643</v>
      </c>
      <c r="D248" s="106">
        <v>0.13636999999999999</v>
      </c>
      <c r="E248" s="106">
        <v>0.1383036</v>
      </c>
      <c r="F248" s="125">
        <f>VLOOKUP(A248,'[2]UNIT LINK CURRENT DAY'!$A$3:$G$630,7,)</f>
        <v>0.14019999999999999</v>
      </c>
      <c r="G248">
        <v>0.14019999999999999</v>
      </c>
    </row>
    <row r="249" spans="1:7" x14ac:dyDescent="0.25">
      <c r="A249" t="s">
        <v>495</v>
      </c>
      <c r="B249" s="106">
        <v>0.21010000000000001</v>
      </c>
      <c r="C249" s="106">
        <v>0.20580999999999999</v>
      </c>
      <c r="D249" s="106">
        <v>0.20405999999999999</v>
      </c>
      <c r="E249" s="106">
        <v>0.20900431999999999</v>
      </c>
      <c r="F249" s="125">
        <f>VLOOKUP(A249,'[2]UNIT LINK CURRENT DAY'!$A$3:$G$630,7,)</f>
        <v>0.21160000000000001</v>
      </c>
      <c r="G249">
        <v>0.21160000000000001</v>
      </c>
    </row>
    <row r="250" spans="1:7" x14ac:dyDescent="0.25">
      <c r="A250" t="s">
        <v>496</v>
      </c>
      <c r="B250" s="106">
        <v>970.78</v>
      </c>
      <c r="C250" s="106">
        <v>1044.0406</v>
      </c>
      <c r="D250" s="106">
        <v>1043.4447</v>
      </c>
      <c r="E250" s="106">
        <v>958.42162499999995</v>
      </c>
      <c r="F250" s="125">
        <f>VLOOKUP(A250,'[2]UNIT LINK CURRENT DAY'!$A$3:$G$630,7,)</f>
        <v>987.64</v>
      </c>
      <c r="G250">
        <v>987.64</v>
      </c>
    </row>
    <row r="251" spans="1:7" x14ac:dyDescent="0.25">
      <c r="A251" t="s">
        <v>497</v>
      </c>
      <c r="B251" s="106">
        <v>1005.31</v>
      </c>
      <c r="C251" s="106">
        <v>1069.8335999999999</v>
      </c>
      <c r="D251" s="106">
        <v>1061.0001</v>
      </c>
      <c r="E251" s="106">
        <v>1123.5505819999998</v>
      </c>
      <c r="F251" s="125">
        <f>VLOOKUP(A251,'[2]UNIT LINK CURRENT DAY'!$A$3:$G$630,7,)</f>
        <v>1092.3499999999999</v>
      </c>
      <c r="G251">
        <v>1092.3499999999999</v>
      </c>
    </row>
    <row r="252" spans="1:7" x14ac:dyDescent="0.25">
      <c r="A252" t="s">
        <v>498</v>
      </c>
      <c r="B252" s="106">
        <v>964.31</v>
      </c>
      <c r="C252" s="106">
        <v>1120.2653</v>
      </c>
      <c r="D252" s="106">
        <v>1077.6323</v>
      </c>
      <c r="E252" s="106">
        <v>1099.0194320000001</v>
      </c>
      <c r="F252" s="125">
        <f>VLOOKUP(A252,'[2]UNIT LINK CURRENT DAY'!$A$3:$G$630,7,)</f>
        <v>1047.6099999999999</v>
      </c>
      <c r="G252">
        <v>1047.6099999999999</v>
      </c>
    </row>
    <row r="253" spans="1:7" x14ac:dyDescent="0.25">
      <c r="A253" t="s">
        <v>499</v>
      </c>
      <c r="B253" s="106">
        <v>998.58</v>
      </c>
      <c r="C253" s="106">
        <v>1119.1474000000001</v>
      </c>
      <c r="D253" s="106">
        <v>1080.0624</v>
      </c>
      <c r="E253" s="106">
        <v>1134.849796</v>
      </c>
      <c r="F253" s="125">
        <f>VLOOKUP(A253,'[2]UNIT LINK CURRENT DAY'!$A$3:$G$630,7,)</f>
        <v>1084.99</v>
      </c>
      <c r="G253">
        <v>1084.99</v>
      </c>
    </row>
    <row r="254" spans="1:7" x14ac:dyDescent="0.25">
      <c r="A254" t="s">
        <v>500</v>
      </c>
      <c r="B254" s="106" t="e">
        <v>#N/A</v>
      </c>
      <c r="C254" s="106">
        <v>1174.0702000000001</v>
      </c>
      <c r="D254" s="106">
        <v>1133.3273999999999</v>
      </c>
      <c r="E254" s="106">
        <v>1189.3642239999999</v>
      </c>
      <c r="F254" s="125" t="e">
        <f>VLOOKUP(A254,'[2]UNIT LINK CURRENT DAY'!$A$3:$G$630,7,)</f>
        <v>#N/A</v>
      </c>
      <c r="G254" t="e">
        <v>#N/A</v>
      </c>
    </row>
    <row r="255" spans="1:7" x14ac:dyDescent="0.25">
      <c r="A255" t="s">
        <v>501</v>
      </c>
      <c r="B255" s="106">
        <v>1157.1300000000001</v>
      </c>
      <c r="C255" s="106">
        <v>1028.1791000000001</v>
      </c>
      <c r="D255" s="106">
        <v>1026.6822</v>
      </c>
      <c r="E255" s="106">
        <v>1071.9295379999999</v>
      </c>
      <c r="F255" s="125">
        <f>VLOOKUP(A255,'[2]UNIT LINK CURRENT DAY'!$A$3:$G$630,7,)</f>
        <v>1135.5</v>
      </c>
      <c r="G255">
        <v>1135.5</v>
      </c>
    </row>
    <row r="256" spans="1:7" x14ac:dyDescent="0.25">
      <c r="A256" t="s">
        <v>502</v>
      </c>
      <c r="B256" s="106">
        <v>3303.42</v>
      </c>
      <c r="C256" s="106">
        <v>3440.1</v>
      </c>
      <c r="D256" s="106">
        <v>3384.57</v>
      </c>
      <c r="E256" s="106">
        <v>3152.916256</v>
      </c>
      <c r="F256" s="125">
        <f>VLOOKUP(A256,'[2]UNIT LINK CURRENT DAY'!$A$3:$G$630,7,)</f>
        <v>3252.29</v>
      </c>
      <c r="G256">
        <v>3252.29</v>
      </c>
    </row>
    <row r="257" spans="1:7" x14ac:dyDescent="0.25">
      <c r="A257" t="s">
        <v>503</v>
      </c>
      <c r="B257" s="106">
        <v>1.4995000000000001</v>
      </c>
      <c r="C257" s="106">
        <v>1.4141900000000001</v>
      </c>
      <c r="D257" s="106">
        <v>1.4176299999999999</v>
      </c>
      <c r="E257" s="106">
        <v>1.3854138499999999</v>
      </c>
      <c r="F257" s="125">
        <f>VLOOKUP(A257,'[2]UNIT LINK CURRENT DAY'!$A$3:$G$630,7,)</f>
        <v>1.5128999999999999</v>
      </c>
      <c r="G257">
        <v>1.5128999999999999</v>
      </c>
    </row>
    <row r="258" spans="1:7" x14ac:dyDescent="0.25">
      <c r="A258" t="s">
        <v>504</v>
      </c>
      <c r="B258" s="106">
        <v>1066.6600000000001</v>
      </c>
      <c r="C258" s="106">
        <v>1148.8922</v>
      </c>
      <c r="D258" s="106">
        <v>1110.1237000000001</v>
      </c>
      <c r="E258" s="106">
        <v>1158.5146</v>
      </c>
      <c r="F258" s="125">
        <f>VLOOKUP(A258,'[2]UNIT LINK CURRENT DAY'!$A$3:$G$630,7,)</f>
        <v>1209.31</v>
      </c>
      <c r="G258">
        <v>1209.31</v>
      </c>
    </row>
    <row r="259" spans="1:7" x14ac:dyDescent="0.25">
      <c r="A259" t="s">
        <v>505</v>
      </c>
      <c r="B259" s="106">
        <v>1412.65</v>
      </c>
      <c r="C259" s="106">
        <v>1090.5755999999999</v>
      </c>
      <c r="D259" s="106">
        <v>1079.2061000000001</v>
      </c>
      <c r="E259" s="106">
        <v>1111.2418899999998</v>
      </c>
      <c r="F259" s="125">
        <f>VLOOKUP(A259,'[2]UNIT LINK CURRENT DAY'!$A$3:$G$630,7,)</f>
        <v>1208.5</v>
      </c>
      <c r="G259">
        <v>1208.5</v>
      </c>
    </row>
    <row r="260" spans="1:7" x14ac:dyDescent="0.25">
      <c r="A260" t="s">
        <v>506</v>
      </c>
      <c r="B260" s="106">
        <v>3064.32</v>
      </c>
      <c r="C260" s="106">
        <v>2574.34</v>
      </c>
      <c r="D260" s="106">
        <v>2570.08</v>
      </c>
      <c r="E260" s="106">
        <v>2740.3588549999999</v>
      </c>
      <c r="F260" s="125">
        <f>VLOOKUP(A260,'[2]UNIT LINK CURRENT DAY'!$A$3:$G$630,7,)</f>
        <v>2977.24</v>
      </c>
      <c r="G260">
        <v>2977.24</v>
      </c>
    </row>
    <row r="261" spans="1:7" x14ac:dyDescent="0.25">
      <c r="A261" t="s">
        <v>507</v>
      </c>
      <c r="B261" s="106">
        <v>12261.79</v>
      </c>
      <c r="C261" s="106">
        <v>14155.95</v>
      </c>
      <c r="D261" s="106">
        <v>13604.36</v>
      </c>
      <c r="E261" s="106">
        <v>14430.055468</v>
      </c>
      <c r="F261" s="125">
        <f>VLOOKUP(A261,'[2]UNIT LINK CURRENT DAY'!$A$3:$G$630,7,)</f>
        <v>14373.87</v>
      </c>
      <c r="G261">
        <v>14373.87</v>
      </c>
    </row>
    <row r="262" spans="1:7" x14ac:dyDescent="0.25">
      <c r="A262" t="s">
        <v>508</v>
      </c>
      <c r="B262" s="106">
        <v>4447.5200000000004</v>
      </c>
      <c r="C262" s="106">
        <v>4579.12</v>
      </c>
      <c r="D262" s="106">
        <v>4569.6499999999996</v>
      </c>
      <c r="E262" s="106">
        <v>4179.7115979999999</v>
      </c>
      <c r="F262" s="125">
        <f>VLOOKUP(A262,'[2]UNIT LINK CURRENT DAY'!$A$3:$G$630,7,)</f>
        <v>4373.4399999999996</v>
      </c>
      <c r="G262">
        <v>4373.4399999999996</v>
      </c>
    </row>
    <row r="263" spans="1:7" x14ac:dyDescent="0.25">
      <c r="A263" t="s">
        <v>509</v>
      </c>
      <c r="B263" s="106">
        <v>7363.62</v>
      </c>
      <c r="C263" s="106">
        <v>7562.56</v>
      </c>
      <c r="D263" s="106">
        <v>7478.08</v>
      </c>
      <c r="E263" s="106">
        <v>7306.0776640000004</v>
      </c>
      <c r="F263" s="125">
        <f>VLOOKUP(A263,'[2]UNIT LINK CURRENT DAY'!$A$3:$G$630,7,)</f>
        <v>7555.85</v>
      </c>
      <c r="G263">
        <v>7555.85</v>
      </c>
    </row>
    <row r="264" spans="1:7" x14ac:dyDescent="0.25">
      <c r="A264" t="s">
        <v>510</v>
      </c>
      <c r="B264" s="106">
        <v>2345.1999999999998</v>
      </c>
      <c r="C264" s="106">
        <v>2463.25</v>
      </c>
      <c r="D264" s="106">
        <v>2408.13</v>
      </c>
      <c r="E264" s="106">
        <v>2472.2840999999999</v>
      </c>
      <c r="F264" s="125">
        <f>VLOOKUP(A264,'[2]UNIT LINK CURRENT DAY'!$A$3:$G$630,7,)</f>
        <v>2526.1799999999998</v>
      </c>
      <c r="G264">
        <v>2526.1799999999998</v>
      </c>
    </row>
    <row r="265" spans="1:7" x14ac:dyDescent="0.25">
      <c r="A265" t="s">
        <v>511</v>
      </c>
      <c r="B265" s="106">
        <v>1571.72</v>
      </c>
      <c r="C265" s="106">
        <v>1485.09</v>
      </c>
      <c r="D265" s="106">
        <v>1479.32</v>
      </c>
      <c r="E265" s="106">
        <v>1460.7581169999999</v>
      </c>
      <c r="F265" s="125">
        <f>VLOOKUP(A265,'[2]UNIT LINK CURRENT DAY'!$A$3:$G$630,7,)</f>
        <v>1540.52</v>
      </c>
      <c r="G265">
        <v>1540.52</v>
      </c>
    </row>
    <row r="266" spans="1:7" x14ac:dyDescent="0.25">
      <c r="A266" t="s">
        <v>512</v>
      </c>
      <c r="B266" s="106">
        <v>1848.84</v>
      </c>
      <c r="C266" s="106">
        <v>2015.71</v>
      </c>
      <c r="D266" s="106">
        <v>1941.7</v>
      </c>
      <c r="E266" s="106">
        <v>2109.359708</v>
      </c>
      <c r="F266" s="125">
        <f>VLOOKUP(A266,'[2]UNIT LINK CURRENT DAY'!$A$3:$G$630,7,)</f>
        <v>2117.08</v>
      </c>
      <c r="G266">
        <v>2117.08</v>
      </c>
    </row>
    <row r="267" spans="1:7" x14ac:dyDescent="0.25">
      <c r="A267" t="s">
        <v>513</v>
      </c>
      <c r="B267" s="106">
        <v>1901.53</v>
      </c>
      <c r="C267" s="106">
        <v>1899.45</v>
      </c>
      <c r="D267" s="106">
        <v>1859.4</v>
      </c>
      <c r="E267" s="106">
        <v>1936.3708770000001</v>
      </c>
      <c r="F267" s="125">
        <f>VLOOKUP(A267,'[2]UNIT LINK CURRENT DAY'!$A$3:$G$630,7,)</f>
        <v>1997.01</v>
      </c>
      <c r="G267">
        <v>1997.01</v>
      </c>
    </row>
    <row r="268" spans="1:7" x14ac:dyDescent="0.25">
      <c r="A268" t="s">
        <v>514</v>
      </c>
      <c r="B268" s="106">
        <v>2.7719</v>
      </c>
      <c r="C268" s="106">
        <v>2.7295699999999998</v>
      </c>
      <c r="D268" s="106">
        <v>2.7328700000000001</v>
      </c>
      <c r="E268" s="106">
        <v>2.61742695</v>
      </c>
      <c r="F268" s="125">
        <f>VLOOKUP(A268,'[2]UNIT LINK CURRENT DAY'!$A$3:$G$630,7,)</f>
        <v>2.8405999999999998</v>
      </c>
      <c r="G268">
        <v>2.8405999999999998</v>
      </c>
    </row>
    <row r="269" spans="1:7" x14ac:dyDescent="0.25">
      <c r="A269" t="s">
        <v>515</v>
      </c>
      <c r="B269" s="106">
        <v>1081.72</v>
      </c>
      <c r="C269" s="106">
        <v>1038.0999999999999</v>
      </c>
      <c r="D269" s="106">
        <v>1001.36</v>
      </c>
      <c r="E269" s="106">
        <v>1116.282475</v>
      </c>
      <c r="F269" s="125">
        <f>VLOOKUP(A269,'[2]UNIT LINK CURRENT DAY'!$A$3:$G$630,7,)</f>
        <v>1241.28</v>
      </c>
      <c r="G269">
        <v>1241.28</v>
      </c>
    </row>
    <row r="270" spans="1:7" x14ac:dyDescent="0.25">
      <c r="A270" t="s">
        <v>516</v>
      </c>
      <c r="B270" s="106">
        <v>7.8200000000000006E-2</v>
      </c>
      <c r="C270" s="106">
        <v>0.10698000000000001</v>
      </c>
      <c r="D270" s="106">
        <v>0.10345</v>
      </c>
      <c r="E270" s="106">
        <v>9.8700620000000003E-2</v>
      </c>
      <c r="F270" s="125">
        <f>VLOOKUP(A270,'[2]UNIT LINK CURRENT DAY'!$A$3:$G$630,7,)</f>
        <v>9.3200000000000005E-2</v>
      </c>
      <c r="G270">
        <v>9.3200000000000005E-2</v>
      </c>
    </row>
    <row r="271" spans="1:7" x14ac:dyDescent="0.25">
      <c r="A271" t="s">
        <v>517</v>
      </c>
      <c r="B271" s="106">
        <v>2730.64</v>
      </c>
      <c r="C271" s="106">
        <v>3161.37</v>
      </c>
      <c r="D271" s="106">
        <v>3038.13</v>
      </c>
      <c r="E271" s="106">
        <v>3164.3306499999999</v>
      </c>
      <c r="F271" s="125">
        <f>VLOOKUP(A271,'[2]UNIT LINK CURRENT DAY'!$A$3:$G$630,7,)</f>
        <v>3015.87</v>
      </c>
      <c r="G271">
        <v>3015.87</v>
      </c>
    </row>
    <row r="272" spans="1:7" x14ac:dyDescent="0.25">
      <c r="A272" t="s">
        <v>518</v>
      </c>
      <c r="B272" s="106">
        <v>1974.56</v>
      </c>
      <c r="C272" s="106">
        <v>2073.5700000000002</v>
      </c>
      <c r="D272" s="106">
        <v>2072.7199999999998</v>
      </c>
      <c r="E272" s="106">
        <v>1961.00333</v>
      </c>
      <c r="F272" s="125">
        <f>VLOOKUP(A272,'[2]UNIT LINK CURRENT DAY'!$A$3:$G$630,7,)</f>
        <v>1989.59</v>
      </c>
      <c r="G272">
        <v>1989.59</v>
      </c>
    </row>
    <row r="273" spans="1:7" x14ac:dyDescent="0.25">
      <c r="A273" t="s">
        <v>519</v>
      </c>
      <c r="B273" s="106">
        <v>2649.07</v>
      </c>
      <c r="C273" s="106">
        <v>2912.9</v>
      </c>
      <c r="D273" s="106">
        <v>2903.16</v>
      </c>
      <c r="E273" s="106">
        <v>2861.0643180000002</v>
      </c>
      <c r="F273" s="125">
        <f>VLOOKUP(A273,'[2]UNIT LINK CURRENT DAY'!$A$3:$G$630,7,)</f>
        <v>2580.37</v>
      </c>
      <c r="G273">
        <v>2580.37</v>
      </c>
    </row>
    <row r="274" spans="1:7" x14ac:dyDescent="0.25">
      <c r="A274" t="s">
        <v>520</v>
      </c>
      <c r="B274" s="106">
        <v>1318.12</v>
      </c>
      <c r="C274" s="106">
        <v>1232.1099999999999</v>
      </c>
      <c r="D274" s="106">
        <v>1188.33</v>
      </c>
      <c r="E274" s="106">
        <v>1285.9514410000002</v>
      </c>
      <c r="F274" s="125">
        <f>VLOOKUP(A274,'[2]UNIT LINK CURRENT DAY'!$A$3:$G$630,7,)</f>
        <v>1379.66</v>
      </c>
      <c r="G274">
        <v>1379.66</v>
      </c>
    </row>
    <row r="275" spans="1:7" x14ac:dyDescent="0.25">
      <c r="A275" t="s">
        <v>521</v>
      </c>
      <c r="B275" s="106">
        <v>1153.22</v>
      </c>
      <c r="C275" s="106">
        <v>1349.51</v>
      </c>
      <c r="D275" s="106">
        <v>1287.58</v>
      </c>
      <c r="E275" s="106">
        <v>1387.518716</v>
      </c>
      <c r="F275" s="125">
        <f>VLOOKUP(A275,'[2]UNIT LINK CURRENT DAY'!$A$3:$G$630,7,)</f>
        <v>1334.26</v>
      </c>
      <c r="G275">
        <v>1334.26</v>
      </c>
    </row>
    <row r="276" spans="1:7" x14ac:dyDescent="0.25">
      <c r="A276" t="s">
        <v>522</v>
      </c>
      <c r="B276" s="106">
        <v>1507.62</v>
      </c>
      <c r="C276" s="106">
        <v>1272.8</v>
      </c>
      <c r="D276" s="106">
        <v>1270.8900000000001</v>
      </c>
      <c r="E276" s="106">
        <v>1350.6132720000001</v>
      </c>
      <c r="F276" s="125">
        <f>VLOOKUP(A276,'[2]UNIT LINK CURRENT DAY'!$A$3:$G$630,7,)</f>
        <v>1465.7</v>
      </c>
      <c r="G276">
        <v>1465.7</v>
      </c>
    </row>
    <row r="277" spans="1:7" x14ac:dyDescent="0.25">
      <c r="A277" t="s">
        <v>523</v>
      </c>
      <c r="B277" s="106">
        <v>854.63</v>
      </c>
      <c r="C277" s="106">
        <v>24230.05</v>
      </c>
      <c r="D277" s="106">
        <v>23316.39</v>
      </c>
      <c r="E277" s="106">
        <v>25129.04997</v>
      </c>
      <c r="F277" s="125">
        <f>VLOOKUP(A277,'[2]UNIT LINK CURRENT DAY'!$A$3:$G$630,7,)</f>
        <v>914.06</v>
      </c>
      <c r="G277">
        <v>914.06</v>
      </c>
    </row>
    <row r="278" spans="1:7" x14ac:dyDescent="0.25">
      <c r="A278" t="s">
        <v>524</v>
      </c>
      <c r="B278" s="106">
        <v>903.97</v>
      </c>
      <c r="C278" s="106">
        <v>2800.66</v>
      </c>
      <c r="D278" s="106">
        <v>2716.22</v>
      </c>
      <c r="E278" s="106">
        <v>2806.8552180000001</v>
      </c>
      <c r="F278" s="125">
        <f>VLOOKUP(A278,'[2]UNIT LINK CURRENT DAY'!$A$3:$G$630,7,)</f>
        <v>932.64</v>
      </c>
      <c r="G278">
        <v>932.64</v>
      </c>
    </row>
    <row r="279" spans="1:7" x14ac:dyDescent="0.25">
      <c r="A279" t="s">
        <v>525</v>
      </c>
      <c r="B279" s="106">
        <v>974.51</v>
      </c>
      <c r="C279" s="106">
        <v>2006.43</v>
      </c>
      <c r="D279" s="106">
        <v>2005.23</v>
      </c>
      <c r="E279" s="106">
        <v>1846.9996349999999</v>
      </c>
      <c r="F279" s="125">
        <f>VLOOKUP(A279,'[2]UNIT LINK CURRENT DAY'!$A$3:$G$630,7,)</f>
        <v>959.54</v>
      </c>
      <c r="G279">
        <v>959.54</v>
      </c>
    </row>
    <row r="280" spans="1:7" x14ac:dyDescent="0.25">
      <c r="A280" t="s">
        <v>526</v>
      </c>
      <c r="B280" s="106">
        <v>171.31</v>
      </c>
      <c r="C280" s="106">
        <v>163.71</v>
      </c>
      <c r="D280" s="106">
        <v>163.25</v>
      </c>
      <c r="E280" s="106">
        <v>165.90645899999998</v>
      </c>
      <c r="F280" s="125">
        <f>VLOOKUP(A280,'[2]UNIT LINK CURRENT DAY'!$A$3:$G$630,7,)</f>
        <v>170.87</v>
      </c>
      <c r="G280">
        <v>170.87</v>
      </c>
    </row>
    <row r="281" spans="1:7" x14ac:dyDescent="0.25">
      <c r="A281" t="s">
        <v>527</v>
      </c>
      <c r="B281" s="106">
        <v>1549.61</v>
      </c>
      <c r="C281" s="106">
        <v>1666.23</v>
      </c>
      <c r="D281" s="106">
        <v>1604.63</v>
      </c>
      <c r="E281" s="106">
        <v>1712.728206</v>
      </c>
      <c r="F281" s="125">
        <f>VLOOKUP(A281,'[2]UNIT LINK CURRENT DAY'!$A$3:$G$630,7,)</f>
        <v>1635.87</v>
      </c>
      <c r="G281">
        <v>1635.87</v>
      </c>
    </row>
    <row r="282" spans="1:7" x14ac:dyDescent="0.25">
      <c r="A282" t="s">
        <v>528</v>
      </c>
      <c r="B282" s="106">
        <v>1926.51</v>
      </c>
      <c r="C282" s="106">
        <v>2004.27</v>
      </c>
      <c r="D282" s="106">
        <v>1921.04</v>
      </c>
      <c r="E282" s="106">
        <v>2234.16005</v>
      </c>
      <c r="F282" s="125">
        <f>VLOOKUP(A282,'[2]UNIT LINK CURRENT DAY'!$A$3:$G$630,7,)</f>
        <v>2099.4299999999998</v>
      </c>
      <c r="G282">
        <v>2099.4299999999998</v>
      </c>
    </row>
    <row r="283" spans="1:7" x14ac:dyDescent="0.25">
      <c r="A283" t="s">
        <v>529</v>
      </c>
      <c r="B283" s="106">
        <v>1511.96</v>
      </c>
      <c r="C283" s="106">
        <v>1364.94</v>
      </c>
      <c r="D283" s="106">
        <v>1361.83</v>
      </c>
      <c r="E283" s="106">
        <v>1437.602306</v>
      </c>
      <c r="F283" s="125">
        <f>VLOOKUP(A283,'[2]UNIT LINK CURRENT DAY'!$A$3:$G$630,7,)</f>
        <v>1496.05</v>
      </c>
      <c r="G283">
        <v>1496.05</v>
      </c>
    </row>
    <row r="284" spans="1:7" x14ac:dyDescent="0.25">
      <c r="A284" t="s">
        <v>530</v>
      </c>
      <c r="B284" s="106">
        <v>1435.54</v>
      </c>
      <c r="C284" s="106">
        <v>1252.5999999999999</v>
      </c>
      <c r="D284" s="106">
        <v>1251.01</v>
      </c>
      <c r="E284" s="106">
        <v>1311.475968</v>
      </c>
      <c r="F284" s="125">
        <f>VLOOKUP(A284,'[2]UNIT LINK CURRENT DAY'!$A$3:$G$630,7,)</f>
        <v>1404.93</v>
      </c>
      <c r="G284">
        <v>1404.93</v>
      </c>
    </row>
    <row r="285" spans="1:7" x14ac:dyDescent="0.25">
      <c r="A285" t="s">
        <v>531</v>
      </c>
      <c r="B285" s="106">
        <v>771.27</v>
      </c>
      <c r="C285" s="106">
        <v>961.49</v>
      </c>
      <c r="D285" s="106">
        <v>964.78</v>
      </c>
      <c r="E285" s="106">
        <v>907.01341400000001</v>
      </c>
      <c r="F285" s="125">
        <f>VLOOKUP(A285,'[2]UNIT LINK CURRENT DAY'!$A$3:$G$630,7,)</f>
        <v>798.56</v>
      </c>
      <c r="G285">
        <v>798.56</v>
      </c>
    </row>
    <row r="286" spans="1:7" x14ac:dyDescent="0.25">
      <c r="A286" t="s">
        <v>532</v>
      </c>
      <c r="B286" s="106">
        <v>1132.8599999999999</v>
      </c>
      <c r="C286" s="106">
        <v>1014.1462</v>
      </c>
      <c r="D286" s="106">
        <v>1000.5151</v>
      </c>
      <c r="E286" s="106">
        <v>1076.922</v>
      </c>
      <c r="F286" s="125">
        <f>VLOOKUP(A286,'[2]UNIT LINK CURRENT DAY'!$A$3:$G$630,7,)</f>
        <v>1133.5</v>
      </c>
      <c r="G286">
        <v>1133.5</v>
      </c>
    </row>
    <row r="287" spans="1:7" x14ac:dyDescent="0.25">
      <c r="A287" t="s">
        <v>533</v>
      </c>
      <c r="B287" s="106">
        <v>929.93</v>
      </c>
      <c r="C287" s="106">
        <v>1927.03</v>
      </c>
      <c r="D287" s="106">
        <v>1863.06</v>
      </c>
      <c r="E287" s="106">
        <v>2004.4442519999998</v>
      </c>
      <c r="F287" s="125">
        <f>VLOOKUP(A287,'[2]UNIT LINK CURRENT DAY'!$A$3:$G$630,7,)</f>
        <v>975.35</v>
      </c>
      <c r="G287">
        <v>975.35</v>
      </c>
    </row>
    <row r="288" spans="1:7" x14ac:dyDescent="0.25">
      <c r="A288" t="s">
        <v>534</v>
      </c>
      <c r="B288" s="106">
        <v>1126.8499999999999</v>
      </c>
      <c r="C288" s="106">
        <v>1258.4332999999999</v>
      </c>
      <c r="D288" s="106">
        <v>1235.2569000000001</v>
      </c>
      <c r="E288" s="106">
        <v>1254.3864510000001</v>
      </c>
      <c r="F288" s="125">
        <f>VLOOKUP(A288,'[2]UNIT LINK CURRENT DAY'!$A$3:$G$630,7,)</f>
        <v>1239.8599999999999</v>
      </c>
      <c r="G288">
        <v>1239.8599999999999</v>
      </c>
    </row>
    <row r="289" spans="1:7" x14ac:dyDescent="0.25">
      <c r="A289" t="s">
        <v>535</v>
      </c>
      <c r="B289" s="106">
        <v>2017.23</v>
      </c>
      <c r="C289" s="106">
        <v>1952.3507999999999</v>
      </c>
      <c r="D289" s="106">
        <v>1882.1195</v>
      </c>
      <c r="E289" s="106">
        <v>2046.729664</v>
      </c>
      <c r="F289" s="125">
        <f>VLOOKUP(A289,'[2]UNIT LINK CURRENT DAY'!$A$3:$G$630,7,)</f>
        <v>2199.41</v>
      </c>
      <c r="G289">
        <v>2199.41</v>
      </c>
    </row>
    <row r="290" spans="1:7" x14ac:dyDescent="0.25">
      <c r="A290" t="s">
        <v>536</v>
      </c>
      <c r="B290" s="106">
        <v>1825.74</v>
      </c>
      <c r="C290" s="106">
        <v>1717.0473999999999</v>
      </c>
      <c r="D290" s="106">
        <v>1707.5957000000001</v>
      </c>
      <c r="E290" s="106">
        <v>1706.2449750000001</v>
      </c>
      <c r="F290" s="125">
        <f>VLOOKUP(A290,'[2]UNIT LINK CURRENT DAY'!$A$3:$G$630,7,)</f>
        <v>1792.92</v>
      </c>
      <c r="G290">
        <v>1792.92</v>
      </c>
    </row>
    <row r="291" spans="1:7" x14ac:dyDescent="0.25">
      <c r="A291" t="s">
        <v>537</v>
      </c>
      <c r="B291" s="106">
        <v>1931.63</v>
      </c>
      <c r="C291" s="106">
        <v>2077.0632999999998</v>
      </c>
      <c r="D291" s="106">
        <v>2056.0232999999998</v>
      </c>
      <c r="E291" s="106">
        <v>2054.9931120000001</v>
      </c>
      <c r="F291" s="125">
        <f>VLOOKUP(A291,'[2]UNIT LINK CURRENT DAY'!$A$3:$G$630,7,)</f>
        <v>2042.85</v>
      </c>
      <c r="G291">
        <v>2042.85</v>
      </c>
    </row>
    <row r="292" spans="1:7" x14ac:dyDescent="0.25">
      <c r="A292" t="s">
        <v>538</v>
      </c>
      <c r="B292" s="106">
        <v>1381.17</v>
      </c>
      <c r="C292" s="106">
        <v>1192.7447</v>
      </c>
      <c r="D292" s="106">
        <v>1149.5589</v>
      </c>
      <c r="E292" s="106">
        <v>1153.7220399999999</v>
      </c>
      <c r="F292" s="125">
        <f>VLOOKUP(A292,'[2]UNIT LINK CURRENT DAY'!$A$3:$G$630,7,)</f>
        <v>1210.77</v>
      </c>
      <c r="G292">
        <v>1210.77</v>
      </c>
    </row>
    <row r="293" spans="1:7" x14ac:dyDescent="0.25">
      <c r="A293" t="s">
        <v>539</v>
      </c>
      <c r="B293" s="106">
        <v>1974.91</v>
      </c>
      <c r="C293" s="106">
        <v>1842.06</v>
      </c>
      <c r="D293" s="106">
        <v>1839.26</v>
      </c>
      <c r="E293" s="106">
        <v>1834.684845</v>
      </c>
      <c r="F293" s="125">
        <f>VLOOKUP(A293,'[2]UNIT LINK CURRENT DAY'!$A$3:$G$630,7,)</f>
        <v>1935.59</v>
      </c>
      <c r="G293">
        <v>1935.59</v>
      </c>
    </row>
    <row r="294" spans="1:7" x14ac:dyDescent="0.25">
      <c r="A294" t="s">
        <v>540</v>
      </c>
      <c r="B294" s="106">
        <v>2518.19</v>
      </c>
      <c r="C294" s="106">
        <v>2159.23</v>
      </c>
      <c r="D294" s="106">
        <v>2156.6799999999998</v>
      </c>
      <c r="E294" s="106">
        <v>2281.6819999999998</v>
      </c>
      <c r="F294" s="125">
        <f>VLOOKUP(A294,'[2]UNIT LINK CURRENT DAY'!$A$3:$G$630,7,)</f>
        <v>2460.3200000000002</v>
      </c>
      <c r="G294">
        <v>2460.3200000000002</v>
      </c>
    </row>
    <row r="295" spans="1:7" x14ac:dyDescent="0.25">
      <c r="A295" t="s">
        <v>541</v>
      </c>
      <c r="B295" s="106">
        <v>2135.39</v>
      </c>
      <c r="C295" s="106">
        <v>2050.31</v>
      </c>
      <c r="D295" s="106">
        <v>2022.42</v>
      </c>
      <c r="E295" s="106">
        <v>2162.58986</v>
      </c>
      <c r="F295" s="125">
        <f>VLOOKUP(A295,'[2]UNIT LINK CURRENT DAY'!$A$3:$G$630,7,)</f>
        <v>2357.73</v>
      </c>
      <c r="G295">
        <v>2357.73</v>
      </c>
    </row>
    <row r="296" spans="1:7" x14ac:dyDescent="0.25">
      <c r="A296" t="s">
        <v>542</v>
      </c>
      <c r="B296" s="106">
        <v>1207.6400000000001</v>
      </c>
      <c r="C296" s="106">
        <v>1458.5</v>
      </c>
      <c r="D296" s="106">
        <v>1460.39</v>
      </c>
      <c r="E296" s="106">
        <v>1379.724948</v>
      </c>
      <c r="F296" s="125">
        <f>VLOOKUP(A296,'[2]UNIT LINK CURRENT DAY'!$A$3:$G$630,7,)</f>
        <v>1364.94</v>
      </c>
      <c r="G296">
        <v>1364.94</v>
      </c>
    </row>
    <row r="297" spans="1:7" x14ac:dyDescent="0.25">
      <c r="A297" t="s">
        <v>543</v>
      </c>
      <c r="B297" s="106">
        <v>1.026</v>
      </c>
      <c r="C297" s="106">
        <v>1.12801</v>
      </c>
      <c r="D297" s="106">
        <v>1.125929</v>
      </c>
      <c r="E297" s="106">
        <v>1.03615401</v>
      </c>
      <c r="F297" s="125">
        <f>VLOOKUP(A297,'[2]UNIT LINK CURRENT DAY'!$A$3:$G$630,7,)</f>
        <v>1.0370999999999999</v>
      </c>
      <c r="G297">
        <v>1.0370999999999999</v>
      </c>
    </row>
    <row r="298" spans="1:7" x14ac:dyDescent="0.25">
      <c r="A298" t="s">
        <v>544</v>
      </c>
      <c r="B298" s="106">
        <v>2.4731999999999998</v>
      </c>
      <c r="C298" s="106">
        <v>2.46957</v>
      </c>
      <c r="D298" s="106">
        <v>2.4577399999999998</v>
      </c>
      <c r="E298" s="106">
        <v>2.4109815999999999</v>
      </c>
      <c r="F298" s="125">
        <f>VLOOKUP(A298,'[2]UNIT LINK CURRENT DAY'!$A$3:$G$630,7,)</f>
        <v>2.5053000000000001</v>
      </c>
      <c r="G298">
        <v>2.5053000000000001</v>
      </c>
    </row>
    <row r="299" spans="1:7" x14ac:dyDescent="0.25">
      <c r="A299" t="s">
        <v>545</v>
      </c>
      <c r="B299" s="106">
        <v>1036.3</v>
      </c>
      <c r="C299" s="106">
        <v>1110.71</v>
      </c>
      <c r="D299" s="106">
        <v>1079.8</v>
      </c>
      <c r="E299" s="106">
        <v>1068.5680150000001</v>
      </c>
      <c r="F299" s="125">
        <f>VLOOKUP(A299,'[2]UNIT LINK CURRENT DAY'!$A$3:$G$630,7,)</f>
        <v>1063.19</v>
      </c>
      <c r="G299">
        <v>1063.19</v>
      </c>
    </row>
    <row r="300" spans="1:7" x14ac:dyDescent="0.25">
      <c r="A300" t="s">
        <v>546</v>
      </c>
      <c r="B300" s="106">
        <v>1256.79</v>
      </c>
      <c r="C300" s="106">
        <v>1146.93</v>
      </c>
      <c r="D300" s="106">
        <v>1106.17</v>
      </c>
      <c r="E300" s="106">
        <v>1149.3334620000001</v>
      </c>
      <c r="F300" s="125">
        <f>VLOOKUP(A300,'[2]UNIT LINK CURRENT DAY'!$A$3:$G$630,7,)</f>
        <v>1135.95</v>
      </c>
      <c r="G300">
        <v>1135.95</v>
      </c>
    </row>
    <row r="301" spans="1:7" x14ac:dyDescent="0.25">
      <c r="A301" t="s">
        <v>547</v>
      </c>
      <c r="B301" s="106">
        <v>1196.28</v>
      </c>
      <c r="C301" s="106">
        <v>1123.56</v>
      </c>
      <c r="D301" s="106">
        <v>1125.21</v>
      </c>
      <c r="E301" s="106">
        <v>996.53717999999992</v>
      </c>
      <c r="F301" s="125">
        <f>VLOOKUP(A301,'[2]UNIT LINK CURRENT DAY'!$A$3:$G$630,7,)</f>
        <v>1182.4000000000001</v>
      </c>
      <c r="G301">
        <v>1182.4000000000001</v>
      </c>
    </row>
    <row r="302" spans="1:7" x14ac:dyDescent="0.25">
      <c r="A302" t="s">
        <v>548</v>
      </c>
      <c r="B302" s="106">
        <v>1423.56</v>
      </c>
      <c r="C302" s="106">
        <v>1665.5444</v>
      </c>
      <c r="D302" s="106">
        <v>1636.1367</v>
      </c>
      <c r="E302" s="106">
        <v>1762.0544060000002</v>
      </c>
      <c r="F302" s="125">
        <f>VLOOKUP(A302,'[2]UNIT LINK CURRENT DAY'!$A$3:$G$630,7,)</f>
        <v>1381.91</v>
      </c>
      <c r="G302">
        <v>1381.91</v>
      </c>
    </row>
    <row r="303" spans="1:7" x14ac:dyDescent="0.25">
      <c r="A303" t="s">
        <v>549</v>
      </c>
      <c r="B303" s="106">
        <v>1079.04</v>
      </c>
      <c r="C303" s="106">
        <v>1101.22</v>
      </c>
      <c r="D303" s="106">
        <v>1060.51</v>
      </c>
      <c r="E303" s="106">
        <v>1121.4733740000001</v>
      </c>
      <c r="F303" s="125">
        <f>VLOOKUP(A303,'[2]UNIT LINK CURRENT DAY'!$A$3:$G$630,7,)</f>
        <v>1165.21</v>
      </c>
      <c r="G303">
        <v>1165.21</v>
      </c>
    </row>
    <row r="304" spans="1:7" x14ac:dyDescent="0.25">
      <c r="A304" t="s">
        <v>550</v>
      </c>
      <c r="B304" s="106">
        <v>1026.5999999999999</v>
      </c>
      <c r="C304" s="106">
        <v>1082.99</v>
      </c>
      <c r="D304" s="106">
        <v>1083.0999999999999</v>
      </c>
      <c r="E304" s="106">
        <v>978.32810399999994</v>
      </c>
      <c r="F304" s="125">
        <f>VLOOKUP(A304,'[2]UNIT LINK CURRENT DAY'!$A$3:$G$630,7,)</f>
        <v>1017.03</v>
      </c>
      <c r="G304">
        <v>1017.03</v>
      </c>
    </row>
    <row r="305" spans="1:7" x14ac:dyDescent="0.25">
      <c r="A305" t="s">
        <v>551</v>
      </c>
      <c r="B305" s="106">
        <v>1065.25</v>
      </c>
      <c r="C305" s="106">
        <v>1083.03</v>
      </c>
      <c r="D305" s="106">
        <v>1051.3599999999999</v>
      </c>
      <c r="E305" s="106">
        <v>1072.7038420000001</v>
      </c>
      <c r="F305" s="125">
        <f>VLOOKUP(A305,'[2]UNIT LINK CURRENT DAY'!$A$3:$G$630,7,)</f>
        <v>1107.3499999999999</v>
      </c>
      <c r="G305">
        <v>1107.3499999999999</v>
      </c>
    </row>
    <row r="306" spans="1:7" x14ac:dyDescent="0.25">
      <c r="A306" t="s">
        <v>552</v>
      </c>
      <c r="B306" s="106">
        <v>1154.57</v>
      </c>
      <c r="C306" s="106">
        <v>1031.27</v>
      </c>
      <c r="D306" s="106">
        <v>1030.72</v>
      </c>
      <c r="E306" s="106">
        <v>1070.0457120000001</v>
      </c>
      <c r="F306" s="125">
        <f>VLOOKUP(A306,'[2]UNIT LINK CURRENT DAY'!$A$3:$G$630,7,)</f>
        <v>1131.57</v>
      </c>
      <c r="G306">
        <v>1131.57</v>
      </c>
    </row>
    <row r="307" spans="1:7" x14ac:dyDescent="0.25">
      <c r="A307" t="s">
        <v>553</v>
      </c>
      <c r="B307" s="106">
        <v>144.69</v>
      </c>
      <c r="C307" s="106">
        <v>150.74549999999999</v>
      </c>
      <c r="D307" s="106">
        <v>145.30690000000001</v>
      </c>
      <c r="E307" s="106">
        <v>150.91136</v>
      </c>
      <c r="F307" s="125">
        <f>VLOOKUP(A307,'[2]UNIT LINK CURRENT DAY'!$A$3:$G$630,7,)</f>
        <v>0</v>
      </c>
      <c r="G307">
        <v>0</v>
      </c>
    </row>
    <row r="308" spans="1:7" x14ac:dyDescent="0.25">
      <c r="A308" t="s">
        <v>554</v>
      </c>
      <c r="B308" s="106">
        <v>141.91999999999999</v>
      </c>
      <c r="C308" s="106">
        <v>147.7199</v>
      </c>
      <c r="D308" s="106">
        <v>143.04820000000001</v>
      </c>
      <c r="E308" s="106">
        <v>145.42693</v>
      </c>
      <c r="F308" s="125">
        <f>VLOOKUP(A308,'[2]UNIT LINK CURRENT DAY'!$A$3:$G$630,7,)</f>
        <v>0</v>
      </c>
      <c r="G308">
        <v>0</v>
      </c>
    </row>
    <row r="309" spans="1:7" x14ac:dyDescent="0.25">
      <c r="A309" t="s">
        <v>555</v>
      </c>
      <c r="B309" s="106">
        <v>38.33</v>
      </c>
      <c r="C309" s="106">
        <v>75.709199999999996</v>
      </c>
      <c r="D309" s="106">
        <v>78.570999999999998</v>
      </c>
      <c r="E309" s="106">
        <v>70.867666000000014</v>
      </c>
      <c r="F309" s="125">
        <f>VLOOKUP(A309,'[2]UNIT LINK CURRENT DAY'!$A$3:$G$630,7,)</f>
        <v>0</v>
      </c>
      <c r="G309">
        <v>0</v>
      </c>
    </row>
    <row r="310" spans="1:7" x14ac:dyDescent="0.25">
      <c r="A310" t="s">
        <v>556</v>
      </c>
      <c r="B310" s="106">
        <v>1019.32</v>
      </c>
      <c r="C310" s="106">
        <v>1097.52</v>
      </c>
      <c r="D310" s="106">
        <v>1056.44</v>
      </c>
      <c r="E310" s="106">
        <v>1123.3871999999999</v>
      </c>
      <c r="F310" s="125">
        <f>VLOOKUP(A310,'[2]UNIT LINK CURRENT DAY'!$A$3:$G$630,7,)</f>
        <v>0</v>
      </c>
      <c r="G310">
        <v>0</v>
      </c>
    </row>
    <row r="311" spans="1:7" x14ac:dyDescent="0.25">
      <c r="A311" t="s">
        <v>557</v>
      </c>
      <c r="B311" s="106">
        <v>595.91</v>
      </c>
      <c r="C311" s="106">
        <v>613.63549999999998</v>
      </c>
      <c r="D311" s="106">
        <v>595.84220000000005</v>
      </c>
      <c r="E311" s="106">
        <v>612.96216000000004</v>
      </c>
      <c r="F311" s="125">
        <f>VLOOKUP(A311,'[2]UNIT LINK CURRENT DAY'!$A$3:$G$630,7,)</f>
        <v>0</v>
      </c>
      <c r="G311">
        <v>0</v>
      </c>
    </row>
    <row r="312" spans="1:7" x14ac:dyDescent="0.25">
      <c r="A312" t="s">
        <v>558</v>
      </c>
      <c r="B312" s="106">
        <v>244.03</v>
      </c>
      <c r="C312" s="106">
        <v>248.72329999999999</v>
      </c>
      <c r="D312" s="106">
        <v>248.5412</v>
      </c>
      <c r="E312" s="106">
        <v>229.369078</v>
      </c>
      <c r="F312" s="125">
        <f>VLOOKUP(A312,'[2]UNIT LINK CURRENT DAY'!$A$3:$G$630,7,)</f>
        <v>0</v>
      </c>
      <c r="G312">
        <v>0</v>
      </c>
    </row>
    <row r="313" spans="1:7" x14ac:dyDescent="0.25">
      <c r="A313" t="s">
        <v>559</v>
      </c>
      <c r="B313" s="106">
        <v>1854.59</v>
      </c>
      <c r="C313" s="106">
        <v>1866.51</v>
      </c>
      <c r="D313" s="106">
        <v>1828.23</v>
      </c>
      <c r="E313" s="106">
        <v>1931.7207000000001</v>
      </c>
      <c r="F313" s="125">
        <f>VLOOKUP(A313,'[2]UNIT LINK CURRENT DAY'!$A$3:$G$630,7,)</f>
        <v>0</v>
      </c>
      <c r="G313">
        <v>0</v>
      </c>
    </row>
    <row r="314" spans="1:7" x14ac:dyDescent="0.25">
      <c r="A314" t="s">
        <v>560</v>
      </c>
      <c r="B314" s="106">
        <v>1426.53</v>
      </c>
      <c r="C314" s="106">
        <v>1535.43</v>
      </c>
      <c r="D314" s="106">
        <v>1484.46</v>
      </c>
      <c r="E314" s="106">
        <v>1618.6478749999999</v>
      </c>
      <c r="F314" s="125">
        <f>VLOOKUP(A314,'[2]UNIT LINK CURRENT DAY'!$A$3:$G$630,7,)</f>
        <v>0</v>
      </c>
      <c r="G314">
        <v>0</v>
      </c>
    </row>
    <row r="315" spans="1:7" x14ac:dyDescent="0.25">
      <c r="A315" t="s">
        <v>561</v>
      </c>
      <c r="B315" s="106">
        <v>1609.41</v>
      </c>
      <c r="C315" s="106">
        <v>1576.96</v>
      </c>
      <c r="D315" s="106">
        <v>1573.61</v>
      </c>
      <c r="E315" s="106">
        <v>1519.7227519999999</v>
      </c>
      <c r="F315" s="125">
        <f>VLOOKUP(A315,'[2]UNIT LINK CURRENT DAY'!$A$3:$G$630,7,)</f>
        <v>0</v>
      </c>
      <c r="G315">
        <v>0</v>
      </c>
    </row>
    <row r="316" spans="1:7" x14ac:dyDescent="0.25">
      <c r="A316" t="s">
        <v>562</v>
      </c>
      <c r="B316" s="106">
        <v>1529.04</v>
      </c>
      <c r="C316" s="106">
        <v>1308.55</v>
      </c>
      <c r="D316" s="106">
        <v>1306.48</v>
      </c>
      <c r="E316" s="106">
        <v>1384.4994340000001</v>
      </c>
      <c r="F316" s="125">
        <f>VLOOKUP(A316,'[2]UNIT LINK CURRENT DAY'!$A$3:$G$630,7,)</f>
        <v>0</v>
      </c>
      <c r="G316">
        <v>0</v>
      </c>
    </row>
    <row r="317" spans="1:7" x14ac:dyDescent="0.25">
      <c r="A317" t="s">
        <v>563</v>
      </c>
      <c r="B317" s="106">
        <v>101.9</v>
      </c>
      <c r="C317" s="106">
        <v>115.1176</v>
      </c>
      <c r="D317" s="106">
        <v>110.2941</v>
      </c>
      <c r="E317" s="106">
        <v>118.6962</v>
      </c>
      <c r="F317" s="125">
        <f>VLOOKUP(A317,'[2]UNIT LINK CURRENT DAY'!$A$3:$G$630,7,)</f>
        <v>0</v>
      </c>
      <c r="G317">
        <v>0</v>
      </c>
    </row>
    <row r="318" spans="1:7" x14ac:dyDescent="0.25">
      <c r="A318" t="s">
        <v>564</v>
      </c>
      <c r="B318" s="106">
        <v>135.97</v>
      </c>
      <c r="C318" s="106">
        <v>162.6978</v>
      </c>
      <c r="D318" s="106">
        <v>156.89179999999999</v>
      </c>
      <c r="E318" s="106">
        <v>154.07855000000001</v>
      </c>
      <c r="F318" s="125">
        <f>VLOOKUP(A318,'[2]UNIT LINK CURRENT DAY'!$A$3:$G$630,7,)</f>
        <v>0</v>
      </c>
      <c r="G318">
        <v>0</v>
      </c>
    </row>
    <row r="319" spans="1:7" x14ac:dyDescent="0.25">
      <c r="A319" t="s">
        <v>565</v>
      </c>
      <c r="B319" s="106">
        <v>139.56</v>
      </c>
      <c r="C319" s="106">
        <v>172.2184</v>
      </c>
      <c r="D319" s="106">
        <v>166.15969999999999</v>
      </c>
      <c r="E319" s="106">
        <v>162.167068</v>
      </c>
      <c r="F319" s="125">
        <f>VLOOKUP(A319,'[2]UNIT LINK CURRENT DAY'!$A$3:$G$630,7,)</f>
        <v>0</v>
      </c>
      <c r="G319">
        <v>0</v>
      </c>
    </row>
    <row r="320" spans="1:7" x14ac:dyDescent="0.25">
      <c r="A320" t="s">
        <v>566</v>
      </c>
      <c r="B320" s="106">
        <v>763.37</v>
      </c>
      <c r="C320" s="106">
        <v>819.54300000000001</v>
      </c>
      <c r="D320" s="106">
        <v>789.35540000000003</v>
      </c>
      <c r="E320" s="106">
        <v>838.82822399999998</v>
      </c>
      <c r="F320" s="125">
        <f>VLOOKUP(A320,'[2]UNIT LINK CURRENT DAY'!$A$3:$G$630,7,)</f>
        <v>0</v>
      </c>
      <c r="G320">
        <v>0</v>
      </c>
    </row>
    <row r="321" spans="1:7" x14ac:dyDescent="0.25">
      <c r="A321" t="s">
        <v>567</v>
      </c>
      <c r="B321" s="106">
        <v>487.65</v>
      </c>
      <c r="C321" s="106">
        <v>500.37990000000002</v>
      </c>
      <c r="D321" s="106">
        <v>486.0222</v>
      </c>
      <c r="E321" s="106">
        <v>499.965756</v>
      </c>
      <c r="F321" s="125">
        <f>VLOOKUP(A321,'[2]UNIT LINK CURRENT DAY'!$A$3:$G$630,7,)</f>
        <v>0</v>
      </c>
      <c r="G321">
        <v>0</v>
      </c>
    </row>
    <row r="322" spans="1:7" x14ac:dyDescent="0.25">
      <c r="A322" t="s">
        <v>568</v>
      </c>
      <c r="B322" s="106">
        <v>242.82</v>
      </c>
      <c r="C322" s="106">
        <v>245.01390000000001</v>
      </c>
      <c r="D322" s="106">
        <v>244.80789999999999</v>
      </c>
      <c r="E322" s="106">
        <v>228.57951199999999</v>
      </c>
      <c r="F322" s="125">
        <f>VLOOKUP(A322,'[2]UNIT LINK CURRENT DAY'!$A$3:$G$630,7,)</f>
        <v>0</v>
      </c>
      <c r="G322">
        <v>0</v>
      </c>
    </row>
    <row r="323" spans="1:7" x14ac:dyDescent="0.25">
      <c r="A323" t="s">
        <v>569</v>
      </c>
      <c r="B323" s="106">
        <v>12.637</v>
      </c>
      <c r="C323" s="106">
        <v>12.904500000000001</v>
      </c>
      <c r="D323" s="106">
        <v>12.920199999999999</v>
      </c>
      <c r="E323" s="106">
        <v>12.16047084</v>
      </c>
      <c r="F323" s="125">
        <f>VLOOKUP(A323,'[2]UNIT LINK CURRENT DAY'!$A$3:$G$630,7,)</f>
        <v>0</v>
      </c>
      <c r="G323">
        <v>0</v>
      </c>
    </row>
    <row r="324" spans="1:7" x14ac:dyDescent="0.25">
      <c r="A324" t="s">
        <v>570</v>
      </c>
      <c r="B324" s="106">
        <v>1025.71</v>
      </c>
      <c r="C324" s="106">
        <v>1098.31</v>
      </c>
      <c r="D324" s="106">
        <v>1057.0899999999999</v>
      </c>
      <c r="E324" s="106">
        <v>1124.5089419999999</v>
      </c>
      <c r="F324" s="125">
        <f>VLOOKUP(A324,'[2]UNIT LINK CURRENT DAY'!$A$3:$G$630,7,)</f>
        <v>0</v>
      </c>
      <c r="G324">
        <v>0</v>
      </c>
    </row>
    <row r="325" spans="1:7" x14ac:dyDescent="0.25">
      <c r="A325" t="s">
        <v>571</v>
      </c>
      <c r="B325" s="106" t="e">
        <v>#N/A</v>
      </c>
      <c r="C325" s="106">
        <v>1589.655</v>
      </c>
      <c r="D325" s="106">
        <v>1585.5940000000001</v>
      </c>
      <c r="E325" s="106" t="e">
        <v>#N/A</v>
      </c>
      <c r="F325" s="125" t="e">
        <f>VLOOKUP(A325,'[2]UNIT LINK CURRENT DAY'!$A$3:$G$630,7,)</f>
        <v>#N/A</v>
      </c>
      <c r="G325" t="e">
        <v>#N/A</v>
      </c>
    </row>
    <row r="326" spans="1:7" x14ac:dyDescent="0.25">
      <c r="A326" t="s">
        <v>572</v>
      </c>
      <c r="B326" s="106" t="e">
        <v>#N/A</v>
      </c>
      <c r="C326" s="106">
        <v>4123.2960000000003</v>
      </c>
      <c r="D326" s="106">
        <v>4066.7629999999999</v>
      </c>
      <c r="E326" s="106" t="e">
        <v>#N/A</v>
      </c>
      <c r="F326" s="125" t="e">
        <f>VLOOKUP(A326,'[2]UNIT LINK CURRENT DAY'!$A$3:$G$630,7,)</f>
        <v>#N/A</v>
      </c>
      <c r="G326" t="e">
        <v>#N/A</v>
      </c>
    </row>
    <row r="327" spans="1:7" x14ac:dyDescent="0.25">
      <c r="A327" t="s">
        <v>573</v>
      </c>
      <c r="B327" s="106">
        <v>91.95</v>
      </c>
      <c r="C327" s="106">
        <v>126.38590000000001</v>
      </c>
      <c r="D327" s="106">
        <v>123.45950000000001</v>
      </c>
      <c r="E327" s="106">
        <v>120.11140999999999</v>
      </c>
      <c r="F327" s="125">
        <f>VLOOKUP(A327,'[2]UNIT LINK CURRENT DAY'!$A$3:$G$630,7,)</f>
        <v>0</v>
      </c>
      <c r="G327">
        <v>0</v>
      </c>
    </row>
    <row r="328" spans="1:7" x14ac:dyDescent="0.25">
      <c r="A328" t="s">
        <v>574</v>
      </c>
      <c r="B328" s="106">
        <v>187.2</v>
      </c>
      <c r="C328" s="106">
        <v>201.7304</v>
      </c>
      <c r="D328" s="106">
        <v>201.75649999999999</v>
      </c>
      <c r="E328" s="106">
        <v>181.91078999999999</v>
      </c>
      <c r="F328" s="125">
        <f>VLOOKUP(A328,'[2]UNIT LINK CURRENT DAY'!$A$3:$G$630,7,)</f>
        <v>0</v>
      </c>
      <c r="G328">
        <v>0</v>
      </c>
    </row>
    <row r="329" spans="1:7" x14ac:dyDescent="0.25">
      <c r="A329" t="s">
        <v>575</v>
      </c>
      <c r="B329" s="106" t="e">
        <v>#N/A</v>
      </c>
      <c r="C329" s="106">
        <v>2187.4569999999999</v>
      </c>
      <c r="D329" s="106">
        <v>2144.5120000000002</v>
      </c>
      <c r="E329" s="106" t="e">
        <v>#N/A</v>
      </c>
      <c r="F329" s="125" t="e">
        <f>VLOOKUP(A329,'[2]UNIT LINK CURRENT DAY'!$A$3:$G$630,7,)</f>
        <v>#N/A</v>
      </c>
      <c r="G329" t="e">
        <v>#N/A</v>
      </c>
    </row>
    <row r="330" spans="1:7" x14ac:dyDescent="0.25">
      <c r="A330" t="s">
        <v>576</v>
      </c>
      <c r="B330" s="106" t="e">
        <v>#N/A</v>
      </c>
      <c r="C330" s="106">
        <v>1398.8489999999999</v>
      </c>
      <c r="D330" s="106">
        <v>1344.729</v>
      </c>
      <c r="E330" s="106" t="e">
        <v>#N/A</v>
      </c>
      <c r="F330" s="125" t="e">
        <f>VLOOKUP(A330,'[2]UNIT LINK CURRENT DAY'!$A$3:$G$630,7,)</f>
        <v>#N/A</v>
      </c>
      <c r="G330" t="e">
        <v>#N/A</v>
      </c>
    </row>
    <row r="331" spans="1:7" x14ac:dyDescent="0.25">
      <c r="A331" t="s">
        <v>577</v>
      </c>
      <c r="B331" s="106" t="e">
        <v>#N/A</v>
      </c>
      <c r="C331" s="106">
        <v>2866.585</v>
      </c>
      <c r="D331" s="106">
        <v>2866.2220000000002</v>
      </c>
      <c r="E331" s="106" t="e">
        <v>#N/A</v>
      </c>
      <c r="F331" s="125" t="e">
        <f>VLOOKUP(A331,'[2]UNIT LINK CURRENT DAY'!$A$3:$G$630,7,)</f>
        <v>#N/A</v>
      </c>
      <c r="G331" t="e">
        <v>#N/A</v>
      </c>
    </row>
    <row r="332" spans="1:7" x14ac:dyDescent="0.25">
      <c r="A332" t="s">
        <v>578</v>
      </c>
      <c r="B332" s="106" t="e">
        <v>#N/A</v>
      </c>
      <c r="C332" s="106">
        <v>0.17380000000000001</v>
      </c>
      <c r="D332" s="106">
        <v>0.17335999999999999</v>
      </c>
      <c r="E332" s="106" t="e">
        <v>#N/A</v>
      </c>
      <c r="F332" s="125" t="e">
        <f>VLOOKUP(A332,'[2]UNIT LINK CURRENT DAY'!$A$3:$G$630,7,)</f>
        <v>#N/A</v>
      </c>
      <c r="G332" t="e">
        <v>#N/A</v>
      </c>
    </row>
    <row r="333" spans="1:7" x14ac:dyDescent="0.25">
      <c r="A333" t="s">
        <v>579</v>
      </c>
      <c r="B333" s="106">
        <v>1663.6</v>
      </c>
      <c r="C333" s="106">
        <v>1722.5224000000001</v>
      </c>
      <c r="D333" s="106">
        <v>1689.8752999999999</v>
      </c>
      <c r="E333" s="106">
        <v>1765.896348</v>
      </c>
      <c r="F333" s="125">
        <f>VLOOKUP(A333,'[2]UNIT LINK CURRENT DAY'!$A$3:$G$630,7,)</f>
        <v>0</v>
      </c>
      <c r="G333">
        <v>0</v>
      </c>
    </row>
    <row r="334" spans="1:7" x14ac:dyDescent="0.25">
      <c r="A334" t="s">
        <v>580</v>
      </c>
      <c r="B334" s="106">
        <v>1824.79</v>
      </c>
      <c r="C334" s="106">
        <v>2038.4170999999999</v>
      </c>
      <c r="D334" s="106">
        <v>1971.5989</v>
      </c>
      <c r="E334" s="106">
        <v>2022.7898559999999</v>
      </c>
      <c r="F334" s="125">
        <f>VLOOKUP(A334,'[2]UNIT LINK CURRENT DAY'!$A$3:$G$630,7,)</f>
        <v>0</v>
      </c>
      <c r="G334">
        <v>0</v>
      </c>
    </row>
    <row r="335" spans="1:7" x14ac:dyDescent="0.25">
      <c r="A335" t="s">
        <v>581</v>
      </c>
      <c r="B335" s="106">
        <v>1315.72</v>
      </c>
      <c r="C335" s="106">
        <v>1309.0422000000001</v>
      </c>
      <c r="D335" s="106">
        <v>1307.8485000000001</v>
      </c>
      <c r="E335" s="106">
        <v>1236.1028799999999</v>
      </c>
      <c r="F335" s="125">
        <f>VLOOKUP(A335,'[2]UNIT LINK CURRENT DAY'!$A$3:$G$630,7,)</f>
        <v>0</v>
      </c>
      <c r="G335">
        <v>0</v>
      </c>
    </row>
    <row r="336" spans="1:7" x14ac:dyDescent="0.25">
      <c r="A336" t="s">
        <v>154</v>
      </c>
      <c r="B336" s="106">
        <v>1876.66</v>
      </c>
      <c r="C336" s="106">
        <v>2009.93</v>
      </c>
      <c r="D336" s="106">
        <v>1959.06</v>
      </c>
      <c r="E336" s="106">
        <v>1929.9297179999999</v>
      </c>
      <c r="F336" s="125">
        <f>VLOOKUP(A336,'[2]UNIT LINK CURRENT DAY'!$A$3:$G$630,7,)</f>
        <v>0</v>
      </c>
      <c r="G336">
        <v>0</v>
      </c>
    </row>
    <row r="337" spans="1:7" x14ac:dyDescent="0.25">
      <c r="A337" t="s">
        <v>183</v>
      </c>
      <c r="B337" s="106">
        <v>1392.83</v>
      </c>
      <c r="C337" s="106">
        <v>1372.63</v>
      </c>
      <c r="D337" s="106">
        <v>1339.94</v>
      </c>
      <c r="E337" s="106">
        <v>1420.4211839999998</v>
      </c>
      <c r="F337" s="125">
        <f>VLOOKUP(A337,'[2]UNIT LINK CURRENT DAY'!$A$3:$G$630,7,)</f>
        <v>0</v>
      </c>
      <c r="G337">
        <v>0</v>
      </c>
    </row>
    <row r="338" spans="1:7" x14ac:dyDescent="0.25">
      <c r="A338" t="s">
        <v>112</v>
      </c>
      <c r="B338" s="106">
        <v>7614.79</v>
      </c>
      <c r="C338" s="106">
        <v>7742.6</v>
      </c>
      <c r="D338" s="106">
        <v>7372.9</v>
      </c>
      <c r="E338" s="106">
        <v>8134.741575</v>
      </c>
      <c r="F338" s="125">
        <f>VLOOKUP(A338,'[2]UNIT LINK CURRENT DAY'!$A$3:$G$630,7,)</f>
        <v>0</v>
      </c>
      <c r="G338">
        <v>0</v>
      </c>
    </row>
    <row r="339" spans="1:7" x14ac:dyDescent="0.25">
      <c r="A339" t="s">
        <v>582</v>
      </c>
      <c r="B339" s="106">
        <v>1453.67</v>
      </c>
      <c r="C339" s="106">
        <v>1441.03</v>
      </c>
      <c r="D339" s="106">
        <v>1395.14</v>
      </c>
      <c r="E339" s="106">
        <v>1530.2765010000001</v>
      </c>
      <c r="F339" s="125">
        <f>VLOOKUP(A339,'[2]UNIT LINK CURRENT DAY'!$A$3:$G$630,7,)</f>
        <v>0</v>
      </c>
      <c r="G339">
        <v>0</v>
      </c>
    </row>
    <row r="340" spans="1:7" x14ac:dyDescent="0.25">
      <c r="A340" t="s">
        <v>583</v>
      </c>
      <c r="B340" s="106">
        <v>0.1057</v>
      </c>
      <c r="C340" s="106">
        <v>0.1489</v>
      </c>
      <c r="D340" s="106">
        <v>0.14407</v>
      </c>
      <c r="E340" s="106">
        <v>0.13569264</v>
      </c>
      <c r="F340" s="125">
        <f>VLOOKUP(A340,'[2]UNIT LINK CURRENT DAY'!$A$3:$G$630,7,)</f>
        <v>0</v>
      </c>
      <c r="G340">
        <v>0</v>
      </c>
    </row>
    <row r="341" spans="1:7" x14ac:dyDescent="0.25">
      <c r="A341" t="s">
        <v>584</v>
      </c>
      <c r="B341" s="106">
        <v>1322.61</v>
      </c>
      <c r="C341" s="106">
        <v>1249.48</v>
      </c>
      <c r="D341" s="106">
        <v>1195.44</v>
      </c>
      <c r="E341" s="106">
        <v>1361.6814099999999</v>
      </c>
      <c r="F341" s="125">
        <f>VLOOKUP(A341,'[2]UNIT LINK CURRENT DAY'!$A$3:$G$630,7,)</f>
        <v>0</v>
      </c>
      <c r="G341">
        <v>0</v>
      </c>
    </row>
    <row r="342" spans="1:7" x14ac:dyDescent="0.25">
      <c r="A342" t="s">
        <v>585</v>
      </c>
      <c r="B342" s="106">
        <v>9.6199999999999994E-2</v>
      </c>
      <c r="C342" s="106">
        <v>0.12911</v>
      </c>
      <c r="D342" s="106">
        <v>0.12345</v>
      </c>
      <c r="E342" s="106">
        <v>0.1207459</v>
      </c>
      <c r="F342" s="125">
        <f>VLOOKUP(A342,'[2]UNIT LINK CURRENT DAY'!$A$3:$G$630,7,)</f>
        <v>0</v>
      </c>
      <c r="G342">
        <v>0</v>
      </c>
    </row>
    <row r="343" spans="1:7" x14ac:dyDescent="0.25">
      <c r="A343" t="s">
        <v>586</v>
      </c>
      <c r="B343" s="106">
        <v>1074.75</v>
      </c>
      <c r="C343" s="106">
        <v>1419</v>
      </c>
      <c r="D343" s="106">
        <v>1354.32</v>
      </c>
      <c r="E343" s="106">
        <v>1373.2966799999999</v>
      </c>
      <c r="F343" s="125">
        <f>VLOOKUP(A343,'[2]UNIT LINK CURRENT DAY'!$A$3:$G$630,7,)</f>
        <v>0</v>
      </c>
      <c r="G343">
        <v>0</v>
      </c>
    </row>
    <row r="344" spans="1:7" x14ac:dyDescent="0.25">
      <c r="A344" t="s">
        <v>115</v>
      </c>
      <c r="B344" s="106">
        <v>2266.81</v>
      </c>
      <c r="C344" s="106">
        <v>2324.2199999999998</v>
      </c>
      <c r="D344" s="106">
        <v>2234.4299999999998</v>
      </c>
      <c r="E344" s="106">
        <v>2510.1446579999997</v>
      </c>
      <c r="F344" s="125">
        <f>VLOOKUP(A344,'[2]UNIT LINK CURRENT DAY'!$A$3:$G$630,7,)</f>
        <v>0</v>
      </c>
      <c r="G344">
        <v>0</v>
      </c>
    </row>
    <row r="345" spans="1:7" x14ac:dyDescent="0.25">
      <c r="A345" t="s">
        <v>173</v>
      </c>
      <c r="B345" s="106">
        <v>1630.75</v>
      </c>
      <c r="C345" s="106">
        <v>1427.44</v>
      </c>
      <c r="D345" s="106">
        <v>1426.04</v>
      </c>
      <c r="E345" s="106">
        <v>1491.2396100000001</v>
      </c>
      <c r="F345" s="125">
        <f>VLOOKUP(A345,'[2]UNIT LINK CURRENT DAY'!$A$3:$G$630,7,)</f>
        <v>0</v>
      </c>
      <c r="G345">
        <v>0</v>
      </c>
    </row>
    <row r="346" spans="1:7" x14ac:dyDescent="0.25">
      <c r="A346" t="s">
        <v>177</v>
      </c>
      <c r="B346" s="106">
        <v>1147.92</v>
      </c>
      <c r="C346" s="106">
        <v>1029.24</v>
      </c>
      <c r="D346" s="106">
        <v>1028.6600000000001</v>
      </c>
      <c r="E346" s="106">
        <v>1068.4478199999999</v>
      </c>
      <c r="F346" s="125">
        <f>VLOOKUP(A346,'[2]UNIT LINK CURRENT DAY'!$A$3:$G$630,7,)</f>
        <v>0</v>
      </c>
      <c r="G346">
        <v>0</v>
      </c>
    </row>
    <row r="347" spans="1:7" x14ac:dyDescent="0.25">
      <c r="A347" t="s">
        <v>161</v>
      </c>
      <c r="B347" s="106">
        <v>1.2297</v>
      </c>
      <c r="C347" s="106">
        <v>1.21052</v>
      </c>
      <c r="D347" s="106">
        <v>1.21377</v>
      </c>
      <c r="E347" s="106">
        <v>1.1741351999999998</v>
      </c>
      <c r="F347" s="125">
        <f>VLOOKUP(A347,'[2]UNIT LINK CURRENT DAY'!$A$3:$G$630,7,)</f>
        <v>0</v>
      </c>
      <c r="G347">
        <v>0</v>
      </c>
    </row>
    <row r="348" spans="1:7" x14ac:dyDescent="0.25">
      <c r="A348" t="s">
        <v>587</v>
      </c>
      <c r="B348" s="106">
        <v>1840.38</v>
      </c>
      <c r="C348" s="106">
        <v>1842.41</v>
      </c>
      <c r="D348" s="106">
        <v>1840.63</v>
      </c>
      <c r="E348" s="106">
        <v>1712.1630740000001</v>
      </c>
      <c r="F348" s="125">
        <f>VLOOKUP(A348,'[2]UNIT LINK CURRENT DAY'!$A$3:$G$630,7,)</f>
        <v>0</v>
      </c>
      <c r="G348">
        <v>0</v>
      </c>
    </row>
    <row r="349" spans="1:7" x14ac:dyDescent="0.25">
      <c r="A349" t="s">
        <v>165</v>
      </c>
      <c r="B349" s="106">
        <v>2003.02</v>
      </c>
      <c r="C349" s="106">
        <v>2129.2600000000002</v>
      </c>
      <c r="D349" s="106">
        <v>2128.69</v>
      </c>
      <c r="E349" s="106">
        <v>1898.5866649999998</v>
      </c>
      <c r="F349" s="125">
        <f>VLOOKUP(A349,'[2]UNIT LINK CURRENT DAY'!$A$3:$G$630,7,)</f>
        <v>0</v>
      </c>
      <c r="G349">
        <v>0</v>
      </c>
    </row>
    <row r="350" spans="1:7" x14ac:dyDescent="0.25">
      <c r="A350" t="s">
        <v>588</v>
      </c>
      <c r="B350" s="106">
        <v>148.84</v>
      </c>
      <c r="C350" s="106">
        <v>128.1397</v>
      </c>
      <c r="D350" s="106">
        <v>127.9213</v>
      </c>
      <c r="E350" s="106">
        <v>135.30522000000002</v>
      </c>
      <c r="F350" s="125">
        <f>VLOOKUP(A350,'[2]UNIT LINK CURRENT DAY'!$A$3:$G$630,7,)</f>
        <v>0</v>
      </c>
      <c r="G350">
        <v>0</v>
      </c>
    </row>
    <row r="351" spans="1:7" x14ac:dyDescent="0.25">
      <c r="A351" t="s">
        <v>589</v>
      </c>
      <c r="B351" s="106">
        <v>148.25</v>
      </c>
      <c r="C351" s="106">
        <v>127.73480000000001</v>
      </c>
      <c r="D351" s="106">
        <v>127.5189</v>
      </c>
      <c r="E351" s="106">
        <v>134.81465800000001</v>
      </c>
      <c r="F351" s="125">
        <f>VLOOKUP(A351,'[2]UNIT LINK CURRENT DAY'!$A$3:$G$630,7,)</f>
        <v>0</v>
      </c>
      <c r="G351">
        <v>0</v>
      </c>
    </row>
    <row r="352" spans="1:7" x14ac:dyDescent="0.25">
      <c r="A352" t="s">
        <v>590</v>
      </c>
      <c r="B352" s="106">
        <v>598.09</v>
      </c>
      <c r="C352" s="106">
        <v>614.88250000000005</v>
      </c>
      <c r="D352" s="106">
        <v>596.87969999999996</v>
      </c>
      <c r="E352" s="106">
        <v>613.98967999999991</v>
      </c>
      <c r="F352" s="125">
        <f>VLOOKUP(A352,'[2]UNIT LINK CURRENT DAY'!$A$3:$G$630,7,)</f>
        <v>0</v>
      </c>
      <c r="G352">
        <v>0</v>
      </c>
    </row>
    <row r="353" spans="1:7" x14ac:dyDescent="0.25">
      <c r="A353" t="s">
        <v>591</v>
      </c>
      <c r="B353" s="106">
        <v>1753.4</v>
      </c>
      <c r="C353" s="106">
        <v>1671.9145000000001</v>
      </c>
      <c r="D353" s="106">
        <v>1672.6017999999999</v>
      </c>
      <c r="E353" s="106">
        <v>1612.031925</v>
      </c>
      <c r="F353" s="125">
        <f>VLOOKUP(A353,'[2]UNIT LINK CURRENT DAY'!$A$3:$G$630,7,)</f>
        <v>0</v>
      </c>
      <c r="G353">
        <v>0</v>
      </c>
    </row>
    <row r="354" spans="1:7" x14ac:dyDescent="0.25">
      <c r="A354" t="s">
        <v>592</v>
      </c>
      <c r="B354" s="106">
        <v>1946.94</v>
      </c>
      <c r="C354" s="106">
        <v>1674.0696</v>
      </c>
      <c r="D354" s="106">
        <v>1619.499</v>
      </c>
      <c r="E354" s="106">
        <v>1787.5741159999998</v>
      </c>
      <c r="F354" s="125">
        <f>VLOOKUP(A354,'[2]UNIT LINK CURRENT DAY'!$A$3:$G$630,7,)</f>
        <v>0</v>
      </c>
      <c r="G354">
        <v>0</v>
      </c>
    </row>
    <row r="355" spans="1:7" x14ac:dyDescent="0.25">
      <c r="A355" t="s">
        <v>593</v>
      </c>
      <c r="B355" s="106">
        <v>2035.97</v>
      </c>
      <c r="C355" s="106">
        <v>1863.0164</v>
      </c>
      <c r="D355" s="106">
        <v>1810.8217</v>
      </c>
      <c r="E355" s="106">
        <v>1927.9467479999998</v>
      </c>
      <c r="F355" s="125">
        <f>VLOOKUP(A355,'[2]UNIT LINK CURRENT DAY'!$A$3:$G$630,7,)</f>
        <v>0</v>
      </c>
      <c r="G355">
        <v>0</v>
      </c>
    </row>
    <row r="356" spans="1:7" x14ac:dyDescent="0.25">
      <c r="A356" t="s">
        <v>594</v>
      </c>
      <c r="B356" s="106">
        <v>1331.21</v>
      </c>
      <c r="C356" s="106">
        <v>1364.7340999999999</v>
      </c>
      <c r="D356" s="106">
        <v>1364.6728000000001</v>
      </c>
      <c r="E356" s="106">
        <v>1307.2302649999999</v>
      </c>
      <c r="F356" s="125">
        <f>VLOOKUP(A356,'[2]UNIT LINK CURRENT DAY'!$A$3:$G$630,7,)</f>
        <v>0</v>
      </c>
      <c r="G356">
        <v>0</v>
      </c>
    </row>
    <row r="357" spans="1:7" x14ac:dyDescent="0.25">
      <c r="A357" t="s">
        <v>595</v>
      </c>
      <c r="B357" s="106">
        <v>243.73</v>
      </c>
      <c r="C357" s="106">
        <v>249.20660000000001</v>
      </c>
      <c r="D357" s="106">
        <v>249.02440000000001</v>
      </c>
      <c r="E357" s="106">
        <v>229.862808</v>
      </c>
      <c r="F357" s="125">
        <f>VLOOKUP(A357,'[2]UNIT LINK CURRENT DAY'!$A$3:$G$630,7,)</f>
        <v>0</v>
      </c>
      <c r="G357">
        <v>0</v>
      </c>
    </row>
    <row r="358" spans="1:7" x14ac:dyDescent="0.25">
      <c r="A358" t="s">
        <v>596</v>
      </c>
      <c r="B358" s="106">
        <v>13.764799999999999</v>
      </c>
      <c r="C358" s="106">
        <v>13.9556</v>
      </c>
      <c r="D358" s="106">
        <v>13.9435</v>
      </c>
      <c r="E358" s="106">
        <v>13.66652595</v>
      </c>
      <c r="F358" s="125">
        <f>VLOOKUP(A358,'[2]UNIT LINK CURRENT DAY'!$A$3:$G$630,7,)</f>
        <v>0</v>
      </c>
      <c r="G358">
        <v>0</v>
      </c>
    </row>
    <row r="359" spans="1:7" x14ac:dyDescent="0.25">
      <c r="A359" t="s">
        <v>597</v>
      </c>
      <c r="B359" s="106">
        <v>11100.52</v>
      </c>
      <c r="C359" s="106">
        <v>12394.85</v>
      </c>
      <c r="D359" s="106">
        <v>11801.64</v>
      </c>
      <c r="E359" s="106">
        <v>12590.255999999999</v>
      </c>
      <c r="F359" s="125">
        <f>VLOOKUP(A359,'[2]UNIT LINK CURRENT DAY'!$A$3:$G$630,7,)</f>
        <v>0</v>
      </c>
      <c r="G359">
        <v>0</v>
      </c>
    </row>
    <row r="360" spans="1:7" x14ac:dyDescent="0.25">
      <c r="A360" t="s">
        <v>598</v>
      </c>
      <c r="B360" s="106">
        <v>6443.38</v>
      </c>
      <c r="C360" s="106">
        <v>7069.64</v>
      </c>
      <c r="D360" s="106">
        <v>6888.89</v>
      </c>
      <c r="E360" s="106">
        <v>6732.76296</v>
      </c>
      <c r="F360" s="125">
        <f>VLOOKUP(A360,'[2]UNIT LINK CURRENT DAY'!$A$3:$G$630,7,)</f>
        <v>0</v>
      </c>
      <c r="G360">
        <v>0</v>
      </c>
    </row>
    <row r="361" spans="1:7" x14ac:dyDescent="0.25">
      <c r="A361" t="s">
        <v>599</v>
      </c>
      <c r="B361" s="106" t="e">
        <v>#N/A</v>
      </c>
      <c r="C361" s="106">
        <v>2844.11</v>
      </c>
      <c r="D361" s="106">
        <v>2917.78</v>
      </c>
      <c r="E361" s="106" t="e">
        <v>#N/A</v>
      </c>
      <c r="F361" s="125" t="e">
        <f>VLOOKUP(A361,'[2]UNIT LINK CURRENT DAY'!$A$3:$G$630,7,)</f>
        <v>#N/A</v>
      </c>
      <c r="G361" t="e">
        <v>#N/A</v>
      </c>
    </row>
    <row r="362" spans="1:7" x14ac:dyDescent="0.25">
      <c r="A362" t="s">
        <v>600</v>
      </c>
      <c r="B362" s="106">
        <v>1.7646999999999999</v>
      </c>
      <c r="C362" s="106">
        <v>1.7597</v>
      </c>
      <c r="D362" s="106">
        <v>1.7611000000000001</v>
      </c>
      <c r="E362" s="106">
        <v>1.6986349200000002</v>
      </c>
      <c r="F362" s="125">
        <f>VLOOKUP(A362,'[2]UNIT LINK CURRENT DAY'!$A$3:$G$630,7,)</f>
        <v>0</v>
      </c>
      <c r="G362">
        <v>0</v>
      </c>
    </row>
    <row r="363" spans="1:7" x14ac:dyDescent="0.25">
      <c r="A363" t="s">
        <v>601</v>
      </c>
      <c r="B363" s="106">
        <v>2772.79</v>
      </c>
      <c r="C363" s="106">
        <v>2790.46</v>
      </c>
      <c r="D363" s="106">
        <v>2758.27</v>
      </c>
      <c r="E363" s="106">
        <v>2730.8784599999999</v>
      </c>
      <c r="F363" s="125">
        <f>VLOOKUP(A363,'[2]UNIT LINK CURRENT DAY'!$A$3:$G$630,7,)</f>
        <v>0</v>
      </c>
      <c r="G363">
        <v>0</v>
      </c>
    </row>
    <row r="364" spans="1:7" x14ac:dyDescent="0.25">
      <c r="A364" t="s">
        <v>602</v>
      </c>
      <c r="B364" s="106">
        <v>1505.25</v>
      </c>
      <c r="C364" s="106">
        <v>1613.77</v>
      </c>
      <c r="D364" s="106">
        <v>1577.84</v>
      </c>
      <c r="E364" s="106">
        <v>1585.021086</v>
      </c>
      <c r="F364" s="125">
        <f>VLOOKUP(A364,'[2]UNIT LINK CURRENT DAY'!$A$3:$G$630,7,)</f>
        <v>0</v>
      </c>
      <c r="G364">
        <v>0</v>
      </c>
    </row>
    <row r="365" spans="1:7" x14ac:dyDescent="0.25">
      <c r="A365" t="s">
        <v>603</v>
      </c>
      <c r="B365" s="106">
        <v>1155.2</v>
      </c>
      <c r="C365" s="106">
        <v>1022.41</v>
      </c>
      <c r="D365" s="106">
        <v>1021.34</v>
      </c>
      <c r="E365" s="106">
        <v>1070.208216</v>
      </c>
      <c r="F365" s="125">
        <f>VLOOKUP(A365,'[2]UNIT LINK CURRENT DAY'!$A$3:$G$630,7,)</f>
        <v>0</v>
      </c>
      <c r="G365">
        <v>0</v>
      </c>
    </row>
    <row r="366" spans="1:7" x14ac:dyDescent="0.25">
      <c r="A366" t="s">
        <v>604</v>
      </c>
      <c r="B366" s="106">
        <v>2202.25</v>
      </c>
      <c r="C366" s="106">
        <v>2245.7199999999998</v>
      </c>
      <c r="D366" s="106">
        <v>2174.04</v>
      </c>
      <c r="E366" s="106">
        <v>2377.1371100000001</v>
      </c>
      <c r="F366" s="125">
        <f>VLOOKUP(A366,'[2]UNIT LINK CURRENT DAY'!$A$3:$G$630,7,)</f>
        <v>0</v>
      </c>
      <c r="G366">
        <v>0</v>
      </c>
    </row>
    <row r="367" spans="1:7" x14ac:dyDescent="0.25">
      <c r="A367" t="s">
        <v>605</v>
      </c>
      <c r="B367" s="106">
        <v>2804.58</v>
      </c>
      <c r="C367" s="106">
        <v>2920.44</v>
      </c>
      <c r="D367" s="106">
        <v>2920.17</v>
      </c>
      <c r="E367" s="106">
        <v>2664.7179550000001</v>
      </c>
      <c r="F367" s="125">
        <f>VLOOKUP(A367,'[2]UNIT LINK CURRENT DAY'!$A$3:$G$630,7,)</f>
        <v>0</v>
      </c>
      <c r="G367">
        <v>0</v>
      </c>
    </row>
    <row r="368" spans="1:7" x14ac:dyDescent="0.25">
      <c r="A368" t="s">
        <v>606</v>
      </c>
      <c r="B368" s="106">
        <v>2533.8200000000002</v>
      </c>
      <c r="C368" s="106">
        <v>2139.9299999999998</v>
      </c>
      <c r="D368" s="106">
        <v>2136.38</v>
      </c>
      <c r="E368" s="106">
        <v>2273.6517440000002</v>
      </c>
      <c r="F368" s="125">
        <f>VLOOKUP(A368,'[2]UNIT LINK CURRENT DAY'!$A$3:$G$630,7,)</f>
        <v>0</v>
      </c>
      <c r="G368">
        <v>0</v>
      </c>
    </row>
    <row r="369" spans="1:7" x14ac:dyDescent="0.25">
      <c r="A369" t="s">
        <v>607</v>
      </c>
      <c r="B369" s="106">
        <v>1168.29</v>
      </c>
      <c r="C369" s="106">
        <v>1152.17</v>
      </c>
      <c r="D369" s="106">
        <v>1123.1500000000001</v>
      </c>
      <c r="E369" s="106">
        <v>1223.0120280000001</v>
      </c>
      <c r="F369" s="125">
        <f>VLOOKUP(A369,'[2]UNIT LINK CURRENT DAY'!$A$3:$G$630,7,)</f>
        <v>0</v>
      </c>
      <c r="G369">
        <v>0</v>
      </c>
    </row>
    <row r="370" spans="1:7" x14ac:dyDescent="0.25">
      <c r="A370" t="s">
        <v>608</v>
      </c>
      <c r="B370" s="106">
        <v>8.5000000000000006E-2</v>
      </c>
      <c r="C370" s="106">
        <v>0.1191</v>
      </c>
      <c r="D370" s="106">
        <v>0.11600000000000001</v>
      </c>
      <c r="E370" s="106">
        <v>0.10842452</v>
      </c>
      <c r="F370" s="125">
        <f>VLOOKUP(A370,'[2]UNIT LINK CURRENT DAY'!$A$3:$G$630,7,)</f>
        <v>0</v>
      </c>
      <c r="G370">
        <v>0</v>
      </c>
    </row>
    <row r="371" spans="1:7" x14ac:dyDescent="0.25">
      <c r="A371" t="s">
        <v>609</v>
      </c>
      <c r="B371" s="106">
        <v>1355.63</v>
      </c>
      <c r="C371" s="106">
        <v>1372.6</v>
      </c>
      <c r="D371" s="106">
        <v>1321.5</v>
      </c>
      <c r="E371" s="106">
        <v>1391.1885239999999</v>
      </c>
      <c r="F371" s="125">
        <f>VLOOKUP(A371,'[2]UNIT LINK CURRENT DAY'!$A$3:$G$630,7,)</f>
        <v>0</v>
      </c>
      <c r="G371">
        <v>0</v>
      </c>
    </row>
    <row r="372" spans="1:7" x14ac:dyDescent="0.25">
      <c r="A372" t="s">
        <v>610</v>
      </c>
      <c r="B372" s="106">
        <v>1018.79</v>
      </c>
      <c r="C372" s="106">
        <v>950</v>
      </c>
      <c r="D372" s="106">
        <v>950</v>
      </c>
      <c r="E372" s="106">
        <v>1012.7121509999999</v>
      </c>
      <c r="F372" s="125">
        <f>VLOOKUP(A372,'[2]UNIT LINK CURRENT DAY'!$A$3:$G$630,7,)</f>
        <v>0</v>
      </c>
      <c r="G372">
        <v>0</v>
      </c>
    </row>
    <row r="373" spans="1:7" x14ac:dyDescent="0.25">
      <c r="A373" t="s">
        <v>611</v>
      </c>
      <c r="B373" s="106">
        <v>132.76</v>
      </c>
      <c r="C373" s="106">
        <v>177.92609999999999</v>
      </c>
      <c r="D373" s="106">
        <v>171.63079999999999</v>
      </c>
      <c r="E373" s="106">
        <v>156.09753599999999</v>
      </c>
      <c r="F373" s="125">
        <f>VLOOKUP(A373,'[2]UNIT LINK CURRENT DAY'!$A$3:$G$630,7,)</f>
        <v>0</v>
      </c>
      <c r="G373">
        <v>0</v>
      </c>
    </row>
    <row r="374" spans="1:7" x14ac:dyDescent="0.25">
      <c r="A374" t="s">
        <v>612</v>
      </c>
      <c r="B374" s="106">
        <v>142.08000000000001</v>
      </c>
      <c r="C374" s="106">
        <v>156.54750000000001</v>
      </c>
      <c r="D374" s="106">
        <v>151.67320000000001</v>
      </c>
      <c r="E374" s="106">
        <v>148.179969</v>
      </c>
      <c r="F374" s="125">
        <f>VLOOKUP(A374,'[2]UNIT LINK CURRENT DAY'!$A$3:$G$630,7,)</f>
        <v>0</v>
      </c>
      <c r="G374">
        <v>0</v>
      </c>
    </row>
    <row r="375" spans="1:7" x14ac:dyDescent="0.25">
      <c r="A375" s="107" t="s">
        <v>613</v>
      </c>
      <c r="B375" s="106">
        <v>977.76</v>
      </c>
      <c r="E375" s="106" t="e">
        <v>#N/A</v>
      </c>
      <c r="F375" s="125">
        <f>VLOOKUP(A375,'[2]UNIT LINK CURRENT DAY'!$A$3:$G$630,7,)</f>
        <v>1113.21</v>
      </c>
      <c r="G375">
        <v>1113.21</v>
      </c>
    </row>
    <row r="376" spans="1:7" x14ac:dyDescent="0.25">
      <c r="A376" s="106" t="s">
        <v>1113</v>
      </c>
      <c r="F376" s="125">
        <f>VLOOKUP(A376,'[2]UNIT LINK CURRENT DAY'!$A$3:$G$630,7,)</f>
        <v>1000</v>
      </c>
      <c r="G376">
        <v>1000</v>
      </c>
    </row>
    <row r="377" spans="1:7" x14ac:dyDescent="0.25">
      <c r="A377" s="106" t="s">
        <v>1114</v>
      </c>
      <c r="F377" s="125">
        <f>VLOOKUP(A377,'[2]UNIT LINK CURRENT DAY'!$A$3:$G$630,7,)</f>
        <v>1000</v>
      </c>
      <c r="G377">
        <v>1000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91"/>
  <sheetViews>
    <sheetView topLeftCell="B18" workbookViewId="0">
      <selection activeCell="G29" sqref="G29"/>
    </sheetView>
  </sheetViews>
  <sheetFormatPr defaultRowHeight="15" x14ac:dyDescent="0.25"/>
  <cols>
    <col min="1" max="1" width="3" style="74" customWidth="1"/>
    <col min="2" max="2" width="48.42578125" style="74" bestFit="1" customWidth="1"/>
    <col min="3" max="3" width="41.85546875" style="74" bestFit="1" customWidth="1"/>
    <col min="4" max="4" width="11.28515625" style="74" bestFit="1" customWidth="1"/>
    <col min="5" max="5" width="9.28515625" style="83" customWidth="1"/>
    <col min="6" max="7" width="8.28515625" style="83" customWidth="1"/>
    <col min="8" max="8" width="16.28515625" style="115" customWidth="1"/>
    <col min="9" max="9" width="14.85546875" style="106" customWidth="1"/>
    <col min="10" max="11" width="9.140625" style="74" customWidth="1"/>
    <col min="12" max="12" width="10.28515625" style="74" bestFit="1" customWidth="1"/>
    <col min="13" max="13" width="19.140625" style="90" customWidth="1"/>
    <col min="14" max="16" width="10.5703125" style="74" bestFit="1" customWidth="1"/>
    <col min="17" max="17" width="12.28515625" style="74" bestFit="1" customWidth="1"/>
    <col min="18" max="16384" width="9.140625" style="74"/>
  </cols>
  <sheetData>
    <row r="1" spans="2:13" x14ac:dyDescent="0.25">
      <c r="B1" s="235" t="s">
        <v>2554</v>
      </c>
      <c r="C1" s="236"/>
      <c r="D1" s="236"/>
      <c r="E1" s="236"/>
      <c r="F1" s="239"/>
      <c r="G1" s="236"/>
      <c r="H1" s="263"/>
      <c r="I1" s="258"/>
      <c r="J1" s="258"/>
      <c r="K1" s="258"/>
      <c r="L1" s="258"/>
      <c r="M1" s="258"/>
    </row>
    <row r="2" spans="2:13" x14ac:dyDescent="0.25">
      <c r="B2" s="255" t="s">
        <v>2601</v>
      </c>
      <c r="C2" s="233"/>
      <c r="D2" s="233"/>
      <c r="E2" s="233"/>
      <c r="F2" s="233"/>
      <c r="G2" s="259"/>
      <c r="H2" s="264"/>
      <c r="I2" s="258"/>
      <c r="J2" s="258"/>
      <c r="K2" s="258"/>
      <c r="L2" s="258"/>
      <c r="M2" s="258"/>
    </row>
    <row r="3" spans="2:13" x14ac:dyDescent="0.25">
      <c r="B3" s="255">
        <v>1</v>
      </c>
      <c r="C3" s="233">
        <v>2</v>
      </c>
      <c r="D3" s="233">
        <v>3</v>
      </c>
      <c r="E3" s="233">
        <v>4</v>
      </c>
      <c r="F3" s="233">
        <v>5</v>
      </c>
      <c r="G3" s="259">
        <v>6</v>
      </c>
      <c r="H3" s="275">
        <v>7</v>
      </c>
      <c r="I3" s="259">
        <v>8</v>
      </c>
      <c r="J3" s="275">
        <v>9</v>
      </c>
      <c r="K3" s="259">
        <v>10</v>
      </c>
      <c r="L3" s="275">
        <v>11</v>
      </c>
      <c r="M3" s="259">
        <v>12</v>
      </c>
    </row>
    <row r="4" spans="2:13" x14ac:dyDescent="0.25">
      <c r="B4" s="260" t="s">
        <v>2602</v>
      </c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</row>
    <row r="5" spans="2:13" x14ac:dyDescent="0.25">
      <c r="B5" s="241" t="s">
        <v>111</v>
      </c>
      <c r="C5" s="241" t="s">
        <v>1096</v>
      </c>
      <c r="D5" s="242" t="s">
        <v>128</v>
      </c>
      <c r="E5" s="242" t="s">
        <v>129</v>
      </c>
      <c r="F5" s="242" t="s">
        <v>130</v>
      </c>
      <c r="G5" s="242" t="s">
        <v>131</v>
      </c>
      <c r="H5" s="265" t="s">
        <v>1</v>
      </c>
      <c r="I5" s="242" t="s">
        <v>1097</v>
      </c>
      <c r="J5" s="242" t="s">
        <v>153</v>
      </c>
      <c r="K5" s="242" t="s">
        <v>1098</v>
      </c>
      <c r="L5" s="242" t="s">
        <v>1099</v>
      </c>
      <c r="M5" s="242" t="s">
        <v>1100</v>
      </c>
    </row>
    <row r="6" spans="2:13" x14ac:dyDescent="0.25">
      <c r="B6" s="241"/>
      <c r="C6" s="241"/>
      <c r="D6" s="242" t="s">
        <v>134</v>
      </c>
      <c r="E6" s="242" t="s">
        <v>134</v>
      </c>
      <c r="F6" s="242" t="s">
        <v>134</v>
      </c>
      <c r="G6" s="242" t="s">
        <v>134</v>
      </c>
      <c r="H6" s="265" t="s">
        <v>134</v>
      </c>
      <c r="I6" s="242" t="s">
        <v>134</v>
      </c>
      <c r="J6" s="242" t="s">
        <v>134</v>
      </c>
      <c r="K6" s="242" t="s">
        <v>134</v>
      </c>
      <c r="L6" s="262">
        <v>43829</v>
      </c>
      <c r="M6" s="242" t="s">
        <v>1099</v>
      </c>
    </row>
    <row r="7" spans="2:13" x14ac:dyDescent="0.25">
      <c r="B7" s="237" t="s">
        <v>446</v>
      </c>
      <c r="C7" s="237" t="s">
        <v>1103</v>
      </c>
      <c r="D7" s="238">
        <v>0.84689999999999988</v>
      </c>
      <c r="E7" s="238">
        <v>5.9817</v>
      </c>
      <c r="F7" s="238">
        <v>12.523600000000002</v>
      </c>
      <c r="G7" s="238">
        <v>-10.7159</v>
      </c>
      <c r="H7" s="269">
        <v>-15.203099999999999</v>
      </c>
      <c r="I7" s="238">
        <v>-18.713000000000001</v>
      </c>
      <c r="J7" s="238">
        <v>-5.6657815485636647</v>
      </c>
      <c r="K7" s="238">
        <v>-0.86596871953885657</v>
      </c>
      <c r="L7" s="238">
        <v>15294.7626</v>
      </c>
      <c r="M7" s="238">
        <v>12969.4874</v>
      </c>
    </row>
    <row r="8" spans="2:13" x14ac:dyDescent="0.25">
      <c r="B8" s="237" t="s">
        <v>604</v>
      </c>
      <c r="C8" s="237" t="s">
        <v>1101</v>
      </c>
      <c r="D8" s="238">
        <v>0.52759999999999996</v>
      </c>
      <c r="E8" s="238">
        <v>5.8695000000000004</v>
      </c>
      <c r="F8" s="238">
        <v>10.335800000000001</v>
      </c>
      <c r="G8" s="238">
        <v>-11.39</v>
      </c>
      <c r="H8" s="269">
        <v>-15.373100000000001</v>
      </c>
      <c r="I8" s="238">
        <v>-16.6128</v>
      </c>
      <c r="J8" s="238">
        <v>-3.8313150941813867</v>
      </c>
      <c r="K8" s="238">
        <v>1.1092373691132362</v>
      </c>
      <c r="L8" s="238">
        <v>2917.76</v>
      </c>
      <c r="M8" s="238">
        <v>2469.21</v>
      </c>
    </row>
    <row r="9" spans="2:13" x14ac:dyDescent="0.25">
      <c r="B9" s="237" t="s">
        <v>118</v>
      </c>
      <c r="C9" s="237" t="s">
        <v>216</v>
      </c>
      <c r="D9" s="238">
        <v>0.81059999999999999</v>
      </c>
      <c r="E9" s="238">
        <v>5.9069000000000003</v>
      </c>
      <c r="F9" s="238">
        <v>10.6501</v>
      </c>
      <c r="G9" s="238">
        <v>-11.9445</v>
      </c>
      <c r="H9" s="269">
        <v>-15.598000000000001</v>
      </c>
      <c r="I9" s="238">
        <v>-20.556699999999999</v>
      </c>
      <c r="J9" s="238">
        <v>-5.720163531620182</v>
      </c>
      <c r="K9" s="238">
        <v>0.50075961901949739</v>
      </c>
      <c r="L9" s="238">
        <v>31505.65</v>
      </c>
      <c r="M9" s="238">
        <v>26591.41</v>
      </c>
    </row>
    <row r="10" spans="2:13" x14ac:dyDescent="0.25">
      <c r="B10" s="237" t="s">
        <v>507</v>
      </c>
      <c r="C10" s="237" t="s">
        <v>1105</v>
      </c>
      <c r="D10" s="238">
        <v>0.7834000000000001</v>
      </c>
      <c r="E10" s="238">
        <v>5.7878999999999996</v>
      </c>
      <c r="F10" s="238">
        <v>11.2967</v>
      </c>
      <c r="G10" s="238">
        <v>-13.728300000000001</v>
      </c>
      <c r="H10" s="269">
        <v>-18.067900000000002</v>
      </c>
      <c r="I10" s="238">
        <v>-20.2592</v>
      </c>
      <c r="J10" s="238">
        <v>-4.2015949173234368</v>
      </c>
      <c r="K10" s="238">
        <v>-0.91409949436126459</v>
      </c>
      <c r="L10" s="238">
        <v>16302.58</v>
      </c>
      <c r="M10" s="238">
        <v>13357.05</v>
      </c>
    </row>
    <row r="11" spans="2:13" x14ac:dyDescent="0.25">
      <c r="B11" s="251" t="s">
        <v>212</v>
      </c>
      <c r="C11" s="237" t="s">
        <v>1056</v>
      </c>
      <c r="D11" s="238">
        <v>0.75349998474121094</v>
      </c>
      <c r="E11" s="238">
        <v>4.9788999557495117</v>
      </c>
      <c r="F11" s="238">
        <v>9.1855001449584961</v>
      </c>
      <c r="G11" s="238">
        <v>-13.306599617004395</v>
      </c>
      <c r="H11" s="269">
        <v>-18.253900527954102</v>
      </c>
      <c r="I11" s="257">
        <v>-19.417499542236328</v>
      </c>
      <c r="J11" s="257">
        <v>-4.1119649885345222</v>
      </c>
      <c r="K11" s="257">
        <v>1.4054169232942559</v>
      </c>
      <c r="L11" s="257">
        <v>0</v>
      </c>
      <c r="M11" s="257">
        <v>0</v>
      </c>
    </row>
    <row r="12" spans="2:13" x14ac:dyDescent="0.25">
      <c r="B12" s="237" t="s">
        <v>395</v>
      </c>
      <c r="C12" s="237" t="s">
        <v>1104</v>
      </c>
      <c r="D12" s="238">
        <v>0.83960000000000012</v>
      </c>
      <c r="E12" s="238">
        <v>5.8380999999999998</v>
      </c>
      <c r="F12" s="238">
        <v>12.2182</v>
      </c>
      <c r="G12" s="238">
        <v>-14.981300000000001</v>
      </c>
      <c r="H12" s="269">
        <v>-19.691800000000001</v>
      </c>
      <c r="I12" s="238">
        <v>-21.870999999999999</v>
      </c>
      <c r="J12" s="238">
        <v>-6.9603976425345548</v>
      </c>
      <c r="K12" s="238">
        <v>-0.91654791495237031</v>
      </c>
      <c r="L12" s="238">
        <v>1688.6992</v>
      </c>
      <c r="M12" s="238">
        <v>1356.164</v>
      </c>
    </row>
    <row r="13" spans="2:13" x14ac:dyDescent="0.25">
      <c r="B13" s="237" t="s">
        <v>112</v>
      </c>
      <c r="C13" s="237" t="s">
        <v>1106</v>
      </c>
      <c r="D13" s="238">
        <v>-0.3629</v>
      </c>
      <c r="E13" s="238">
        <v>4.6349</v>
      </c>
      <c r="F13" s="238">
        <v>14.121600000000001</v>
      </c>
      <c r="G13" s="238">
        <v>-16.414100000000001</v>
      </c>
      <c r="H13" s="269">
        <v>-20.045100000000001</v>
      </c>
      <c r="I13" s="238">
        <v>-22.383099999999999</v>
      </c>
      <c r="J13" s="238">
        <v>-6.0909662274122978</v>
      </c>
      <c r="K13" s="238">
        <v>-0.31495772859140292</v>
      </c>
      <c r="L13" s="238">
        <v>9428.99</v>
      </c>
      <c r="M13" s="238">
        <v>7538.94</v>
      </c>
    </row>
    <row r="14" spans="2:13" x14ac:dyDescent="0.25">
      <c r="B14" s="233"/>
      <c r="C14" s="233"/>
      <c r="D14" s="233"/>
      <c r="E14" s="233"/>
      <c r="F14" s="233"/>
      <c r="G14" s="233"/>
      <c r="H14" s="267"/>
      <c r="I14" s="233"/>
      <c r="J14" s="233"/>
      <c r="K14" s="233"/>
      <c r="L14" s="233"/>
      <c r="M14" s="233"/>
    </row>
    <row r="15" spans="2:13" x14ac:dyDescent="0.25">
      <c r="B15" s="241" t="s">
        <v>168</v>
      </c>
      <c r="C15" s="241" t="s">
        <v>1096</v>
      </c>
      <c r="D15" s="242" t="s">
        <v>128</v>
      </c>
      <c r="E15" s="242" t="s">
        <v>129</v>
      </c>
      <c r="F15" s="242" t="s">
        <v>130</v>
      </c>
      <c r="G15" s="242" t="s">
        <v>131</v>
      </c>
      <c r="H15" s="268" t="s">
        <v>1</v>
      </c>
      <c r="I15" s="242" t="s">
        <v>1097</v>
      </c>
      <c r="J15" s="242" t="s">
        <v>153</v>
      </c>
      <c r="K15" s="242" t="s">
        <v>1098</v>
      </c>
      <c r="L15" s="242" t="s">
        <v>1099</v>
      </c>
      <c r="M15" s="242" t="s">
        <v>1100</v>
      </c>
    </row>
    <row r="16" spans="2:13" x14ac:dyDescent="0.25">
      <c r="B16" s="241"/>
      <c r="C16" s="241"/>
      <c r="D16" s="242" t="s">
        <v>134</v>
      </c>
      <c r="E16" s="242" t="s">
        <v>134</v>
      </c>
      <c r="F16" s="242" t="s">
        <v>134</v>
      </c>
      <c r="G16" s="242" t="s">
        <v>134</v>
      </c>
      <c r="H16" s="268" t="s">
        <v>134</v>
      </c>
      <c r="I16" s="242" t="s">
        <v>134</v>
      </c>
      <c r="J16" s="242" t="s">
        <v>134</v>
      </c>
      <c r="K16" s="242" t="s">
        <v>134</v>
      </c>
      <c r="L16" s="262">
        <v>43829</v>
      </c>
      <c r="M16" s="242" t="s">
        <v>1099</v>
      </c>
    </row>
    <row r="17" spans="2:13" x14ac:dyDescent="0.25">
      <c r="B17" s="237" t="s">
        <v>135</v>
      </c>
      <c r="C17" s="237" t="s">
        <v>216</v>
      </c>
      <c r="D17" s="238">
        <v>0.72119999999999995</v>
      </c>
      <c r="E17" s="238">
        <v>5.1315</v>
      </c>
      <c r="F17" s="238">
        <v>10.4887</v>
      </c>
      <c r="G17" s="238">
        <v>-11.5649</v>
      </c>
      <c r="H17" s="269">
        <v>-15.4253</v>
      </c>
      <c r="I17" s="238">
        <v>-18.874099999999999</v>
      </c>
      <c r="J17" s="238">
        <v>-4.349214381150901</v>
      </c>
      <c r="K17" s="238">
        <v>1.0049379931976521</v>
      </c>
      <c r="L17" s="238">
        <v>38748.76</v>
      </c>
      <c r="M17" s="238">
        <v>32771.65</v>
      </c>
    </row>
    <row r="18" spans="2:13" x14ac:dyDescent="0.25">
      <c r="B18" s="237" t="s">
        <v>523</v>
      </c>
      <c r="C18" s="237" t="s">
        <v>1222</v>
      </c>
      <c r="D18" s="238">
        <v>0.73429999999999995</v>
      </c>
      <c r="E18" s="238">
        <v>5.9135</v>
      </c>
      <c r="F18" s="238">
        <v>11.4003</v>
      </c>
      <c r="G18" s="238">
        <v>-13.4886</v>
      </c>
      <c r="H18" s="269">
        <v>-17.920400000000001</v>
      </c>
      <c r="I18" s="238">
        <v>-21.5884</v>
      </c>
      <c r="J18" s="238">
        <v>-5.8731529903123469</v>
      </c>
      <c r="K18" s="238">
        <v>0.38919867405835529</v>
      </c>
      <c r="L18" s="238">
        <v>1100.5597</v>
      </c>
      <c r="M18" s="238">
        <v>903.33529999999996</v>
      </c>
    </row>
    <row r="19" spans="2:13" x14ac:dyDescent="0.25">
      <c r="B19" s="251" t="s">
        <v>212</v>
      </c>
      <c r="C19" s="237" t="s">
        <v>1056</v>
      </c>
      <c r="D19" s="238">
        <v>0.75349998474121094</v>
      </c>
      <c r="E19" s="238">
        <v>4.9788999557495117</v>
      </c>
      <c r="F19" s="238">
        <v>9.1855001449584961</v>
      </c>
      <c r="G19" s="238">
        <v>-13.306599617004395</v>
      </c>
      <c r="H19" s="269">
        <v>-18.253900527954102</v>
      </c>
      <c r="I19" s="257">
        <v>-19.417499542236328</v>
      </c>
      <c r="J19" s="257">
        <v>-4.1119649885345222</v>
      </c>
      <c r="K19" s="257">
        <v>1.4054169232942559</v>
      </c>
      <c r="L19" s="257">
        <v>0</v>
      </c>
      <c r="M19" s="257">
        <v>0</v>
      </c>
    </row>
    <row r="20" spans="2:13" x14ac:dyDescent="0.25">
      <c r="B20" s="237" t="s">
        <v>639</v>
      </c>
      <c r="C20" s="237" t="s">
        <v>221</v>
      </c>
      <c r="D20" s="238">
        <v>0.70989999999999998</v>
      </c>
      <c r="E20" s="238">
        <v>6.7195</v>
      </c>
      <c r="F20" s="238">
        <v>12.332100000000001</v>
      </c>
      <c r="G20" s="238">
        <v>-14.560600000000001</v>
      </c>
      <c r="H20" s="269">
        <v>-19.817900000000002</v>
      </c>
      <c r="I20" s="238">
        <v>-24.935101</v>
      </c>
      <c r="J20" s="238">
        <v>-7.0796149052338659</v>
      </c>
      <c r="K20" s="238">
        <v>-0.21661642284935834</v>
      </c>
      <c r="L20" s="238">
        <v>1479.22</v>
      </c>
      <c r="M20" s="238">
        <v>1186.07</v>
      </c>
    </row>
    <row r="21" spans="2:13" x14ac:dyDescent="0.25">
      <c r="B21" s="237" t="s">
        <v>21</v>
      </c>
      <c r="C21" s="237" t="s">
        <v>217</v>
      </c>
      <c r="D21" s="238">
        <v>0.43690000000000001</v>
      </c>
      <c r="E21" s="238">
        <v>4.9298999999999999</v>
      </c>
      <c r="F21" s="238">
        <v>11.707000000000001</v>
      </c>
      <c r="G21" s="238">
        <v>-15.6157</v>
      </c>
      <c r="H21" s="269">
        <v>-19.9575</v>
      </c>
      <c r="I21" s="238">
        <v>-24.275998999999999</v>
      </c>
      <c r="J21" s="238">
        <v>-8.0748872643461098</v>
      </c>
      <c r="K21" s="238">
        <v>-2.178665888373621</v>
      </c>
      <c r="L21" s="238">
        <v>18580.2</v>
      </c>
      <c r="M21" s="238">
        <v>14872.05</v>
      </c>
    </row>
    <row r="22" spans="2:13" x14ac:dyDescent="0.25">
      <c r="B22" s="245" t="s">
        <v>2603</v>
      </c>
      <c r="C22" s="237" t="s">
        <v>1105</v>
      </c>
      <c r="D22" s="238">
        <v>0.70989999999999998</v>
      </c>
      <c r="E22" s="238">
        <v>5.1352000000000002</v>
      </c>
      <c r="F22" s="238">
        <v>10.041399999999999</v>
      </c>
      <c r="G22" s="238">
        <v>-16.2775</v>
      </c>
      <c r="H22" s="269">
        <v>-20.408899999999999</v>
      </c>
      <c r="I22" s="238">
        <v>-23.819600000000001</v>
      </c>
      <c r="J22" s="238">
        <v>-6.806737886330783</v>
      </c>
      <c r="K22" s="238">
        <v>-2.1971076271743217</v>
      </c>
      <c r="L22" s="238">
        <v>1228.04</v>
      </c>
      <c r="M22" s="238">
        <v>977.41</v>
      </c>
    </row>
    <row r="23" spans="2:13" x14ac:dyDescent="0.25">
      <c r="B23" s="237" t="s">
        <v>564</v>
      </c>
      <c r="C23" s="237" t="s">
        <v>1104</v>
      </c>
      <c r="D23" s="238">
        <v>0.79959999999999998</v>
      </c>
      <c r="E23" s="238">
        <v>6.1074000000000002</v>
      </c>
      <c r="F23" s="238">
        <v>14.038600000000001</v>
      </c>
      <c r="G23" s="238">
        <v>-16.101700000000001</v>
      </c>
      <c r="H23" s="269">
        <v>-21.2226</v>
      </c>
      <c r="I23" s="238">
        <v>-25.412800000000001</v>
      </c>
      <c r="J23" s="238">
        <v>-8.9333097648427557</v>
      </c>
      <c r="K23" s="238">
        <v>-2.4160160576060852</v>
      </c>
      <c r="L23" s="238">
        <v>165.30510000000001</v>
      </c>
      <c r="M23" s="238">
        <v>130.22309999999999</v>
      </c>
    </row>
    <row r="24" spans="2:13" x14ac:dyDescent="0.25">
      <c r="B24" s="235"/>
      <c r="C24" s="235"/>
      <c r="D24" s="233"/>
      <c r="E24" s="233"/>
      <c r="F24" s="233"/>
      <c r="G24" s="233"/>
      <c r="H24" s="267"/>
      <c r="I24" s="233"/>
      <c r="J24" s="233"/>
      <c r="K24" s="233"/>
      <c r="L24" s="233"/>
      <c r="M24" s="233"/>
    </row>
    <row r="25" spans="2:13" x14ac:dyDescent="0.25">
      <c r="B25" s="241" t="s">
        <v>2617</v>
      </c>
      <c r="C25" s="241" t="s">
        <v>1096</v>
      </c>
      <c r="D25" s="242" t="s">
        <v>128</v>
      </c>
      <c r="E25" s="242" t="s">
        <v>129</v>
      </c>
      <c r="F25" s="242" t="s">
        <v>130</v>
      </c>
      <c r="G25" s="242" t="s">
        <v>131</v>
      </c>
      <c r="H25" s="268" t="s">
        <v>1</v>
      </c>
      <c r="I25" s="242" t="s">
        <v>1097</v>
      </c>
      <c r="J25" s="242" t="s">
        <v>153</v>
      </c>
      <c r="K25" s="242" t="s">
        <v>1098</v>
      </c>
      <c r="L25" s="242" t="s">
        <v>1099</v>
      </c>
      <c r="M25" s="242" t="s">
        <v>1100</v>
      </c>
    </row>
    <row r="26" spans="2:13" x14ac:dyDescent="0.25">
      <c r="B26" s="241"/>
      <c r="C26" s="241"/>
      <c r="D26" s="242" t="s">
        <v>134</v>
      </c>
      <c r="E26" s="242" t="s">
        <v>134</v>
      </c>
      <c r="F26" s="242" t="s">
        <v>134</v>
      </c>
      <c r="G26" s="242" t="s">
        <v>134</v>
      </c>
      <c r="H26" s="268" t="s">
        <v>134</v>
      </c>
      <c r="I26" s="242" t="s">
        <v>134</v>
      </c>
      <c r="J26" s="242" t="s">
        <v>134</v>
      </c>
      <c r="K26" s="242" t="s">
        <v>134</v>
      </c>
      <c r="L26" s="262">
        <v>43829</v>
      </c>
      <c r="M26" s="242" t="s">
        <v>1099</v>
      </c>
    </row>
    <row r="27" spans="2:13" x14ac:dyDescent="0.25">
      <c r="B27" s="252" t="s">
        <v>456</v>
      </c>
      <c r="C27" s="237" t="s">
        <v>1109</v>
      </c>
      <c r="D27" s="238">
        <v>0.6875</v>
      </c>
      <c r="E27" s="238">
        <v>5.8105000000000002</v>
      </c>
      <c r="F27" s="238">
        <v>11.6266</v>
      </c>
      <c r="G27" s="238">
        <v>-12.2408</v>
      </c>
      <c r="H27" s="269">
        <v>-16.602</v>
      </c>
      <c r="I27" s="238">
        <v>-20.742999999999999</v>
      </c>
      <c r="J27" s="238">
        <v>-6.6595130199692765</v>
      </c>
      <c r="K27" s="238">
        <v>-1.6864083000742491</v>
      </c>
      <c r="L27" s="238">
        <v>5089.5018</v>
      </c>
      <c r="M27" s="238">
        <v>4244.5432000000001</v>
      </c>
    </row>
    <row r="28" spans="2:13" x14ac:dyDescent="0.25">
      <c r="B28" s="252" t="s">
        <v>22</v>
      </c>
      <c r="C28" s="237" t="s">
        <v>219</v>
      </c>
      <c r="D28" s="238">
        <v>0.7651</v>
      </c>
      <c r="E28" s="238">
        <v>5.7660999999999998</v>
      </c>
      <c r="F28" s="238">
        <v>11.6587</v>
      </c>
      <c r="G28" s="238">
        <v>-12.869199999999999</v>
      </c>
      <c r="H28" s="269">
        <v>-17.4772</v>
      </c>
      <c r="I28" s="238">
        <v>-20.659901000000001</v>
      </c>
      <c r="J28" s="238">
        <v>-3.5777425520310824</v>
      </c>
      <c r="K28" s="238">
        <v>1.2390902574302975</v>
      </c>
      <c r="L28" s="238">
        <v>62107.77</v>
      </c>
      <c r="M28" s="238">
        <v>51253.08</v>
      </c>
    </row>
    <row r="29" spans="2:13" x14ac:dyDescent="0.25">
      <c r="B29" s="252" t="s">
        <v>2470</v>
      </c>
      <c r="C29" s="237" t="s">
        <v>218</v>
      </c>
      <c r="D29" s="238">
        <v>0.68959999999999999</v>
      </c>
      <c r="E29" s="238">
        <v>5.3308999999999997</v>
      </c>
      <c r="F29" s="238">
        <v>14.0319</v>
      </c>
      <c r="G29" s="238">
        <v>-13.639200000000001</v>
      </c>
      <c r="H29" s="269">
        <v>-17.822399000000001</v>
      </c>
      <c r="I29" s="238">
        <v>-22.238800000000001</v>
      </c>
      <c r="J29" s="238">
        <v>-5.6998799362937387</v>
      </c>
      <c r="K29" s="238">
        <v>0.92930652851355156</v>
      </c>
      <c r="L29" s="238">
        <v>1220.71</v>
      </c>
      <c r="M29" s="238">
        <v>1003.15</v>
      </c>
    </row>
    <row r="30" spans="2:13" x14ac:dyDescent="0.25">
      <c r="B30" s="251" t="s">
        <v>212</v>
      </c>
      <c r="C30" s="237" t="s">
        <v>1056</v>
      </c>
      <c r="D30" s="238">
        <v>0.75349998474121094</v>
      </c>
      <c r="E30" s="238">
        <v>4.9788999557495117</v>
      </c>
      <c r="F30" s="238">
        <v>9.1855001449584961</v>
      </c>
      <c r="G30" s="238">
        <v>-13.306599617004395</v>
      </c>
      <c r="H30" s="269">
        <v>-18.253900527954102</v>
      </c>
      <c r="I30" s="257">
        <v>-19.417499542236328</v>
      </c>
      <c r="J30" s="257">
        <v>-4.1119649885345222</v>
      </c>
      <c r="K30" s="257">
        <v>1.4054169232942559</v>
      </c>
      <c r="L30" s="257">
        <v>0</v>
      </c>
      <c r="M30" s="257">
        <v>0</v>
      </c>
    </row>
    <row r="31" spans="2:13" x14ac:dyDescent="0.25">
      <c r="B31" s="252" t="s">
        <v>1465</v>
      </c>
      <c r="C31" s="237" t="s">
        <v>218</v>
      </c>
      <c r="D31" s="238">
        <v>0.56179999999999997</v>
      </c>
      <c r="E31" s="238">
        <v>5.4589999999999996</v>
      </c>
      <c r="F31" s="238">
        <v>13.611599999999999</v>
      </c>
      <c r="G31" s="238">
        <v>-13.992900000000001</v>
      </c>
      <c r="H31" s="269">
        <v>-18.2715</v>
      </c>
      <c r="I31" s="238">
        <v>-23.236601</v>
      </c>
      <c r="J31" s="238">
        <v>0</v>
      </c>
      <c r="K31" s="238">
        <v>0</v>
      </c>
      <c r="L31" s="238">
        <v>970.31</v>
      </c>
      <c r="M31" s="238">
        <v>793.02</v>
      </c>
    </row>
    <row r="32" spans="2:13" x14ac:dyDescent="0.25">
      <c r="B32" s="252" t="s">
        <v>344</v>
      </c>
      <c r="C32" s="237" t="s">
        <v>1108</v>
      </c>
      <c r="D32" s="238">
        <v>0.47520000000000001</v>
      </c>
      <c r="E32" s="238">
        <v>5.1025999999999998</v>
      </c>
      <c r="F32" s="238">
        <v>13.179499999999999</v>
      </c>
      <c r="G32" s="238">
        <v>-13.8712</v>
      </c>
      <c r="H32" s="269">
        <v>-18.7501</v>
      </c>
      <c r="I32" s="238">
        <v>-20.827200000000001</v>
      </c>
      <c r="J32" s="238">
        <v>-4.7929906533253464</v>
      </c>
      <c r="K32" s="238">
        <v>0.92772605110509332</v>
      </c>
      <c r="L32" s="238">
        <v>14956.16</v>
      </c>
      <c r="M32" s="238">
        <v>12151.87</v>
      </c>
    </row>
    <row r="33" spans="2:17" x14ac:dyDescent="0.25">
      <c r="B33" s="252" t="s">
        <v>740</v>
      </c>
      <c r="C33" s="237" t="s">
        <v>226</v>
      </c>
      <c r="D33" s="238">
        <v>0.73180000000000001</v>
      </c>
      <c r="E33" s="238">
        <v>5.6955999999999998</v>
      </c>
      <c r="F33" s="238">
        <v>13.568300000000001</v>
      </c>
      <c r="G33" s="238">
        <v>-14.3972</v>
      </c>
      <c r="H33" s="269">
        <v>-18.7852</v>
      </c>
      <c r="I33" s="238">
        <v>-22.085799999999999</v>
      </c>
      <c r="J33" s="238">
        <v>-7.5980488658729755</v>
      </c>
      <c r="K33" s="238">
        <v>-1.2583530400581244</v>
      </c>
      <c r="L33" s="238">
        <v>1014.1172</v>
      </c>
      <c r="M33" s="238">
        <v>823.61350000000004</v>
      </c>
    </row>
    <row r="34" spans="2:17" x14ac:dyDescent="0.25">
      <c r="B34" s="252" t="s">
        <v>18</v>
      </c>
      <c r="C34" s="237" t="s">
        <v>216</v>
      </c>
      <c r="D34" s="238">
        <v>0.35820000000000002</v>
      </c>
      <c r="E34" s="238">
        <v>4.3326000000000002</v>
      </c>
      <c r="F34" s="238">
        <v>10.476000000000001</v>
      </c>
      <c r="G34" s="238">
        <v>-12.989000000000001</v>
      </c>
      <c r="H34" s="269">
        <v>-18.922599999999999</v>
      </c>
      <c r="I34" s="238">
        <v>-22.3398</v>
      </c>
      <c r="J34" s="238">
        <v>-7.4639439321347094</v>
      </c>
      <c r="K34" s="238">
        <v>-2.7013793350072035</v>
      </c>
      <c r="L34" s="238">
        <v>6829.14</v>
      </c>
      <c r="M34" s="238">
        <v>5536.89</v>
      </c>
    </row>
    <row r="35" spans="2:17" x14ac:dyDescent="0.25">
      <c r="B35" s="252" t="s">
        <v>19</v>
      </c>
      <c r="C35" s="237" t="s">
        <v>217</v>
      </c>
      <c r="D35" s="238">
        <v>0.44429999999999997</v>
      </c>
      <c r="E35" s="238">
        <v>4.7618999999999998</v>
      </c>
      <c r="F35" s="238">
        <v>12.403</v>
      </c>
      <c r="G35" s="238">
        <v>-15.209099999999999</v>
      </c>
      <c r="H35" s="269">
        <v>-19.686800000000002</v>
      </c>
      <c r="I35" s="238">
        <v>-24.228999999999999</v>
      </c>
      <c r="J35" s="238">
        <v>-7.7252228822673352</v>
      </c>
      <c r="K35" s="238">
        <v>-1.4354849794927071</v>
      </c>
      <c r="L35" s="238">
        <v>26898.27</v>
      </c>
      <c r="M35" s="238">
        <v>21602.86</v>
      </c>
    </row>
    <row r="36" spans="2:17" x14ac:dyDescent="0.25">
      <c r="B36" s="252" t="s">
        <v>345</v>
      </c>
      <c r="C36" s="237" t="s">
        <v>1108</v>
      </c>
      <c r="D36" s="238">
        <v>0.4698</v>
      </c>
      <c r="E36" s="238">
        <v>5.3239999999999998</v>
      </c>
      <c r="F36" s="238">
        <v>13.819000000000001</v>
      </c>
      <c r="G36" s="238">
        <v>-14.632600000000002</v>
      </c>
      <c r="H36" s="269">
        <v>-19.696999999999999</v>
      </c>
      <c r="I36" s="238">
        <v>-21.902799999999999</v>
      </c>
      <c r="J36" s="238">
        <v>-6.6450149438494037</v>
      </c>
      <c r="K36" s="238">
        <v>-1.108588387284859</v>
      </c>
      <c r="L36" s="238">
        <v>2612.58</v>
      </c>
      <c r="M36" s="238">
        <v>2097.98</v>
      </c>
    </row>
    <row r="37" spans="2:17" x14ac:dyDescent="0.25">
      <c r="B37" s="252" t="s">
        <v>662</v>
      </c>
      <c r="C37" s="237" t="s">
        <v>217</v>
      </c>
      <c r="D37" s="238">
        <v>0.38090000000000002</v>
      </c>
      <c r="E37" s="238">
        <v>5.1436999999999999</v>
      </c>
      <c r="F37" s="238">
        <v>12.488</v>
      </c>
      <c r="G37" s="238">
        <v>-15.507199999999999</v>
      </c>
      <c r="H37" s="269">
        <v>-19.734200000000001</v>
      </c>
      <c r="I37" s="238">
        <v>-23.366599999999998</v>
      </c>
      <c r="J37" s="238">
        <v>-7.1210578089557997</v>
      </c>
      <c r="K37" s="238">
        <v>-0.22404164656748549</v>
      </c>
      <c r="L37" s="238">
        <v>1989.49</v>
      </c>
      <c r="M37" s="238">
        <v>1596.88</v>
      </c>
    </row>
    <row r="38" spans="2:17" x14ac:dyDescent="0.25">
      <c r="B38" s="252" t="s">
        <v>20</v>
      </c>
      <c r="C38" s="237" t="s">
        <v>217</v>
      </c>
      <c r="D38" s="238">
        <v>0.498</v>
      </c>
      <c r="E38" s="238">
        <v>4.6360000000000001</v>
      </c>
      <c r="F38" s="238">
        <v>15.0389</v>
      </c>
      <c r="G38" s="238">
        <v>-15.081</v>
      </c>
      <c r="H38" s="269">
        <v>-20.084399999999999</v>
      </c>
      <c r="I38" s="238">
        <v>-23.638399</v>
      </c>
      <c r="J38" s="238">
        <v>-7.0350457712434427</v>
      </c>
      <c r="K38" s="238">
        <v>-1.1840284444540772</v>
      </c>
      <c r="L38" s="238">
        <v>3126.46</v>
      </c>
      <c r="M38" s="238">
        <v>2498.5300000000002</v>
      </c>
    </row>
    <row r="39" spans="2:17" x14ac:dyDescent="0.25">
      <c r="B39" s="246" t="s">
        <v>1220</v>
      </c>
      <c r="C39" s="237" t="s">
        <v>1105</v>
      </c>
      <c r="D39" s="238">
        <v>0.60299999999999998</v>
      </c>
      <c r="E39" s="238">
        <v>6.2753000000000005</v>
      </c>
      <c r="F39" s="238">
        <v>9.5108999999999995</v>
      </c>
      <c r="G39" s="238">
        <v>-15.2371</v>
      </c>
      <c r="H39" s="269">
        <v>-20.116299999999999</v>
      </c>
      <c r="I39" s="238">
        <v>-24.663699999999999</v>
      </c>
      <c r="J39" s="238">
        <v>-6.7805314298949089</v>
      </c>
      <c r="K39" s="238">
        <v>0</v>
      </c>
      <c r="L39" s="238">
        <v>1090.1099999999999</v>
      </c>
      <c r="M39" s="238">
        <v>870.82</v>
      </c>
    </row>
    <row r="40" spans="2:17" x14ac:dyDescent="0.25">
      <c r="B40" s="252" t="s">
        <v>401</v>
      </c>
      <c r="C40" s="237" t="s">
        <v>1104</v>
      </c>
      <c r="D40" s="238">
        <v>0.78169999999999995</v>
      </c>
      <c r="E40" s="238">
        <v>6.0343</v>
      </c>
      <c r="F40" s="238">
        <v>12.827500000000001</v>
      </c>
      <c r="G40" s="238">
        <v>-15.476900000000002</v>
      </c>
      <c r="H40" s="269">
        <v>-20.218</v>
      </c>
      <c r="I40" s="238">
        <v>-23.174399999999999</v>
      </c>
      <c r="J40" s="238">
        <v>-7.4696666319679643</v>
      </c>
      <c r="K40" s="238">
        <v>-1.0068727274495481</v>
      </c>
      <c r="L40" s="238">
        <v>6090.4105</v>
      </c>
      <c r="M40" s="238">
        <v>4859.0532999999996</v>
      </c>
    </row>
    <row r="41" spans="2:17" x14ac:dyDescent="0.25">
      <c r="B41" s="252" t="s">
        <v>25</v>
      </c>
      <c r="C41" s="237" t="s">
        <v>220</v>
      </c>
      <c r="D41" s="238">
        <v>0.65920000000000001</v>
      </c>
      <c r="E41" s="238">
        <v>6.1337999999999999</v>
      </c>
      <c r="F41" s="238">
        <v>12.9049</v>
      </c>
      <c r="G41" s="238">
        <v>-14.2079</v>
      </c>
      <c r="H41" s="269">
        <v>-20.280100000000001</v>
      </c>
      <c r="I41" s="238">
        <v>-26.938700000000001</v>
      </c>
      <c r="J41" s="238">
        <v>-6.9396853271010635</v>
      </c>
      <c r="K41" s="238">
        <v>-1.9424722866706712</v>
      </c>
      <c r="L41" s="238">
        <v>4422.8</v>
      </c>
      <c r="M41" s="238">
        <v>3525.85</v>
      </c>
    </row>
    <row r="42" spans="2:17" x14ac:dyDescent="0.25">
      <c r="B42" s="252" t="s">
        <v>2453</v>
      </c>
      <c r="C42" s="237" t="s">
        <v>1040</v>
      </c>
      <c r="D42" s="238">
        <v>0.56920000000000004</v>
      </c>
      <c r="E42" s="238">
        <v>7.0111999999999997</v>
      </c>
      <c r="F42" s="238">
        <v>14.549899999999999</v>
      </c>
      <c r="G42" s="238">
        <v>-14.937799999999999</v>
      </c>
      <c r="H42" s="269">
        <v>-20.684298999999999</v>
      </c>
      <c r="I42" s="238">
        <v>-24.941998999999999</v>
      </c>
      <c r="J42" s="238">
        <v>-9.3588986199251156</v>
      </c>
      <c r="K42" s="238">
        <v>-3.0097394276641598</v>
      </c>
      <c r="L42" s="238">
        <v>11572.87</v>
      </c>
      <c r="M42" s="238">
        <v>9179.1</v>
      </c>
      <c r="N42" s="90"/>
      <c r="O42" s="90"/>
      <c r="P42" s="103"/>
      <c r="Q42" s="91"/>
    </row>
    <row r="43" spans="2:17" x14ac:dyDescent="0.25">
      <c r="B43" s="253"/>
      <c r="C43" s="235"/>
      <c r="D43" s="243"/>
      <c r="E43" s="243"/>
      <c r="F43" s="243"/>
      <c r="G43" s="243"/>
      <c r="H43" s="270"/>
      <c r="I43" s="243"/>
      <c r="J43" s="243"/>
      <c r="K43" s="243"/>
      <c r="L43" s="243"/>
      <c r="M43" s="243"/>
    </row>
    <row r="44" spans="2:17" x14ac:dyDescent="0.25">
      <c r="B44" s="241" t="s">
        <v>2604</v>
      </c>
      <c r="C44" s="241" t="s">
        <v>1096</v>
      </c>
      <c r="D44" s="242" t="s">
        <v>128</v>
      </c>
      <c r="E44" s="242" t="s">
        <v>129</v>
      </c>
      <c r="F44" s="242" t="s">
        <v>130</v>
      </c>
      <c r="G44" s="242" t="s">
        <v>131</v>
      </c>
      <c r="H44" s="268" t="s">
        <v>1</v>
      </c>
      <c r="I44" s="242" t="s">
        <v>1097</v>
      </c>
      <c r="J44" s="242" t="s">
        <v>153</v>
      </c>
      <c r="K44" s="242" t="s">
        <v>1098</v>
      </c>
      <c r="L44" s="242" t="s">
        <v>1099</v>
      </c>
      <c r="M44" s="242" t="s">
        <v>1100</v>
      </c>
    </row>
    <row r="45" spans="2:17" x14ac:dyDescent="0.25">
      <c r="B45" s="241"/>
      <c r="C45" s="241"/>
      <c r="D45" s="242" t="s">
        <v>134</v>
      </c>
      <c r="E45" s="242" t="s">
        <v>134</v>
      </c>
      <c r="F45" s="242" t="s">
        <v>134</v>
      </c>
      <c r="G45" s="242" t="s">
        <v>134</v>
      </c>
      <c r="H45" s="268" t="s">
        <v>134</v>
      </c>
      <c r="I45" s="242" t="s">
        <v>134</v>
      </c>
      <c r="J45" s="242" t="s">
        <v>134</v>
      </c>
      <c r="K45" s="242" t="s">
        <v>134</v>
      </c>
      <c r="L45" s="262">
        <v>43829</v>
      </c>
      <c r="M45" s="242" t="s">
        <v>1099</v>
      </c>
    </row>
    <row r="46" spans="2:17" x14ac:dyDescent="0.25">
      <c r="B46" s="252" t="s">
        <v>456</v>
      </c>
      <c r="C46" s="237" t="s">
        <v>1109</v>
      </c>
      <c r="D46" s="238">
        <v>0.6875</v>
      </c>
      <c r="E46" s="238">
        <v>5.8105000000000002</v>
      </c>
      <c r="F46" s="238">
        <v>11.6266</v>
      </c>
      <c r="G46" s="238">
        <v>-12.2408</v>
      </c>
      <c r="H46" s="269">
        <v>-16.602</v>
      </c>
      <c r="I46" s="238">
        <v>-20.742999999999999</v>
      </c>
      <c r="J46" s="238">
        <v>-6.6595130199692765</v>
      </c>
      <c r="K46" s="238">
        <v>-1.6864083000742491</v>
      </c>
      <c r="L46" s="238">
        <v>5089.5018</v>
      </c>
      <c r="M46" s="238">
        <v>4244.5432000000001</v>
      </c>
    </row>
    <row r="47" spans="2:17" x14ac:dyDescent="0.25">
      <c r="B47" s="252" t="s">
        <v>22</v>
      </c>
      <c r="C47" s="237" t="s">
        <v>219</v>
      </c>
      <c r="D47" s="238">
        <v>0.7651</v>
      </c>
      <c r="E47" s="238">
        <v>5.7660999999999998</v>
      </c>
      <c r="F47" s="238">
        <v>11.6587</v>
      </c>
      <c r="G47" s="238">
        <v>-12.869199999999999</v>
      </c>
      <c r="H47" s="269">
        <v>-17.4772</v>
      </c>
      <c r="I47" s="238">
        <v>-20.659901000000001</v>
      </c>
      <c r="J47" s="238">
        <v>-3.5777425520310824</v>
      </c>
      <c r="K47" s="238">
        <v>1.2390902574302975</v>
      </c>
      <c r="L47" s="238">
        <v>62107.77</v>
      </c>
      <c r="M47" s="238">
        <v>51253.08</v>
      </c>
    </row>
    <row r="48" spans="2:17" x14ac:dyDescent="0.25">
      <c r="B48" s="252" t="s">
        <v>2605</v>
      </c>
      <c r="C48" s="237" t="s">
        <v>218</v>
      </c>
      <c r="D48" s="238">
        <v>0.68959999999999999</v>
      </c>
      <c r="E48" s="238">
        <v>5.3308999999999997</v>
      </c>
      <c r="F48" s="238">
        <v>14.0319</v>
      </c>
      <c r="G48" s="238">
        <v>-13.639200000000001</v>
      </c>
      <c r="H48" s="269">
        <v>-17.822399000000001</v>
      </c>
      <c r="I48" s="238">
        <v>-22.238800000000001</v>
      </c>
      <c r="J48" s="238">
        <v>-5.6998799362937387</v>
      </c>
      <c r="K48" s="238">
        <v>0.92930652851355156</v>
      </c>
      <c r="L48" s="238">
        <v>1220.71</v>
      </c>
      <c r="M48" s="238">
        <v>1003.15</v>
      </c>
      <c r="N48" s="92"/>
      <c r="O48" s="77"/>
      <c r="P48" s="77"/>
      <c r="Q48" s="77"/>
    </row>
    <row r="49" spans="2:17" x14ac:dyDescent="0.25">
      <c r="B49" s="251" t="s">
        <v>212</v>
      </c>
      <c r="C49" s="237" t="s">
        <v>1056</v>
      </c>
      <c r="D49" s="238">
        <v>0.75349998474121094</v>
      </c>
      <c r="E49" s="238">
        <v>4.9788999557495117</v>
      </c>
      <c r="F49" s="238">
        <v>9.1855001449584961</v>
      </c>
      <c r="G49" s="238">
        <v>-13.306599617004395</v>
      </c>
      <c r="H49" s="269">
        <v>-18.253900527954102</v>
      </c>
      <c r="I49" s="257">
        <v>-19.417499542236328</v>
      </c>
      <c r="J49" s="257">
        <v>-4.1119649885345222</v>
      </c>
      <c r="K49" s="257">
        <v>1.4054169232942559</v>
      </c>
      <c r="L49" s="257">
        <v>0</v>
      </c>
      <c r="M49" s="257">
        <v>0</v>
      </c>
      <c r="N49" s="92"/>
      <c r="O49" s="77"/>
      <c r="P49" s="77"/>
      <c r="Q49" s="77"/>
    </row>
    <row r="50" spans="2:17" x14ac:dyDescent="0.25">
      <c r="B50" s="252" t="s">
        <v>1465</v>
      </c>
      <c r="C50" s="237" t="s">
        <v>218</v>
      </c>
      <c r="D50" s="238">
        <v>0.56179999999999997</v>
      </c>
      <c r="E50" s="238">
        <v>5.4589999999999996</v>
      </c>
      <c r="F50" s="238">
        <v>13.611599999999999</v>
      </c>
      <c r="G50" s="238">
        <v>-13.992900000000001</v>
      </c>
      <c r="H50" s="269">
        <v>-18.2715</v>
      </c>
      <c r="I50" s="238">
        <v>-23.236601</v>
      </c>
      <c r="J50" s="238">
        <v>0</v>
      </c>
      <c r="K50" s="238">
        <v>0</v>
      </c>
      <c r="L50" s="238">
        <v>970.31</v>
      </c>
      <c r="M50" s="238">
        <v>793.02</v>
      </c>
      <c r="N50" s="90"/>
      <c r="O50" s="90"/>
      <c r="P50" s="103"/>
      <c r="Q50" s="91"/>
    </row>
    <row r="51" spans="2:17" x14ac:dyDescent="0.25">
      <c r="B51" s="252" t="s">
        <v>344</v>
      </c>
      <c r="C51" s="237" t="s">
        <v>1108</v>
      </c>
      <c r="D51" s="238">
        <v>0.47520000000000001</v>
      </c>
      <c r="E51" s="238">
        <v>5.1025999999999998</v>
      </c>
      <c r="F51" s="238">
        <v>13.179499999999999</v>
      </c>
      <c r="G51" s="238">
        <v>-13.8712</v>
      </c>
      <c r="H51" s="269">
        <v>-18.7501</v>
      </c>
      <c r="I51" s="238">
        <v>-20.827200000000001</v>
      </c>
      <c r="J51" s="238">
        <v>-4.7929906533253464</v>
      </c>
      <c r="K51" s="238">
        <v>0.92772605110509332</v>
      </c>
      <c r="L51" s="238">
        <v>14956.16</v>
      </c>
      <c r="M51" s="238">
        <v>12151.87</v>
      </c>
      <c r="N51" s="90"/>
      <c r="O51" s="90"/>
      <c r="P51" s="103"/>
      <c r="Q51" s="91"/>
    </row>
    <row r="52" spans="2:17" x14ac:dyDescent="0.25">
      <c r="B52" s="252" t="s">
        <v>740</v>
      </c>
      <c r="C52" s="237" t="s">
        <v>226</v>
      </c>
      <c r="D52" s="238">
        <v>0.73180000000000001</v>
      </c>
      <c r="E52" s="238">
        <v>5.6955999999999998</v>
      </c>
      <c r="F52" s="238">
        <v>13.568300000000001</v>
      </c>
      <c r="G52" s="238">
        <v>-14.3972</v>
      </c>
      <c r="H52" s="269">
        <v>-18.7852</v>
      </c>
      <c r="I52" s="238">
        <v>-22.085799999999999</v>
      </c>
      <c r="J52" s="238">
        <v>-7.5980488658729755</v>
      </c>
      <c r="K52" s="238">
        <v>-1.2583530400581244</v>
      </c>
      <c r="L52" s="238">
        <v>1014.1172</v>
      </c>
      <c r="M52" s="238">
        <v>823.61350000000004</v>
      </c>
      <c r="N52" s="90"/>
      <c r="O52" s="90"/>
      <c r="P52" s="103"/>
      <c r="Q52" s="91"/>
    </row>
    <row r="53" spans="2:17" x14ac:dyDescent="0.25">
      <c r="B53" s="252" t="s">
        <v>18</v>
      </c>
      <c r="C53" s="237" t="s">
        <v>216</v>
      </c>
      <c r="D53" s="238">
        <v>0.35820000000000002</v>
      </c>
      <c r="E53" s="238">
        <v>4.3326000000000002</v>
      </c>
      <c r="F53" s="238">
        <v>10.476000000000001</v>
      </c>
      <c r="G53" s="238">
        <v>-12.989000000000001</v>
      </c>
      <c r="H53" s="269">
        <v>-18.922599999999999</v>
      </c>
      <c r="I53" s="238">
        <v>-22.3398</v>
      </c>
      <c r="J53" s="238">
        <v>-7.4639439321347094</v>
      </c>
      <c r="K53" s="238">
        <v>-2.7013793350072035</v>
      </c>
      <c r="L53" s="238">
        <v>6829.14</v>
      </c>
      <c r="M53" s="238">
        <v>5536.89</v>
      </c>
      <c r="N53" s="90"/>
      <c r="O53" s="90"/>
      <c r="P53" s="103"/>
      <c r="Q53" s="91"/>
    </row>
    <row r="54" spans="2:17" x14ac:dyDescent="0.25">
      <c r="B54" s="252" t="s">
        <v>19</v>
      </c>
      <c r="C54" s="237" t="s">
        <v>217</v>
      </c>
      <c r="D54" s="238">
        <v>0.44429999999999997</v>
      </c>
      <c r="E54" s="238">
        <v>4.7618999999999998</v>
      </c>
      <c r="F54" s="238">
        <v>12.403</v>
      </c>
      <c r="G54" s="238">
        <v>-15.209099999999999</v>
      </c>
      <c r="H54" s="269">
        <v>-19.686800000000002</v>
      </c>
      <c r="I54" s="238">
        <v>-24.228999999999999</v>
      </c>
      <c r="J54" s="238">
        <v>-7.7252228822673352</v>
      </c>
      <c r="K54" s="238">
        <v>-1.4354849794927071</v>
      </c>
      <c r="L54" s="238">
        <v>26898.27</v>
      </c>
      <c r="M54" s="238">
        <v>21602.86</v>
      </c>
      <c r="N54" s="90"/>
      <c r="O54" s="90"/>
      <c r="P54" s="103"/>
      <c r="Q54" s="91"/>
    </row>
    <row r="55" spans="2:17" x14ac:dyDescent="0.25">
      <c r="B55" s="252" t="s">
        <v>345</v>
      </c>
      <c r="C55" s="237" t="s">
        <v>1108</v>
      </c>
      <c r="D55" s="238">
        <v>0.4698</v>
      </c>
      <c r="E55" s="238">
        <v>5.3239999999999998</v>
      </c>
      <c r="F55" s="238">
        <v>13.819000000000001</v>
      </c>
      <c r="G55" s="238">
        <v>-14.632600000000002</v>
      </c>
      <c r="H55" s="269">
        <v>-19.696999999999999</v>
      </c>
      <c r="I55" s="238">
        <v>-21.902799999999999</v>
      </c>
      <c r="J55" s="238">
        <v>-6.6450149438494037</v>
      </c>
      <c r="K55" s="238">
        <v>-1.108588387284859</v>
      </c>
      <c r="L55" s="238">
        <v>2612.58</v>
      </c>
      <c r="M55" s="238">
        <v>2097.98</v>
      </c>
      <c r="N55" s="90"/>
      <c r="O55" s="90"/>
      <c r="P55" s="103"/>
      <c r="Q55" s="91"/>
    </row>
    <row r="56" spans="2:17" x14ac:dyDescent="0.25">
      <c r="B56" s="252" t="s">
        <v>662</v>
      </c>
      <c r="C56" s="237" t="s">
        <v>217</v>
      </c>
      <c r="D56" s="238">
        <v>0.38090000000000002</v>
      </c>
      <c r="E56" s="238">
        <v>5.1436999999999999</v>
      </c>
      <c r="F56" s="238">
        <v>12.488</v>
      </c>
      <c r="G56" s="238">
        <v>-15.507199999999999</v>
      </c>
      <c r="H56" s="269">
        <v>-19.734200000000001</v>
      </c>
      <c r="I56" s="238">
        <v>-23.366599999999998</v>
      </c>
      <c r="J56" s="238">
        <v>-7.1210578089557997</v>
      </c>
      <c r="K56" s="238">
        <v>-0.22404164656748549</v>
      </c>
      <c r="L56" s="238">
        <v>1989.49</v>
      </c>
      <c r="M56" s="238">
        <v>1596.88</v>
      </c>
    </row>
    <row r="57" spans="2:17" x14ac:dyDescent="0.25">
      <c r="B57" s="252" t="s">
        <v>20</v>
      </c>
      <c r="C57" s="237" t="s">
        <v>217</v>
      </c>
      <c r="D57" s="238">
        <v>0.498</v>
      </c>
      <c r="E57" s="238">
        <v>4.6360000000000001</v>
      </c>
      <c r="F57" s="238">
        <v>15.0389</v>
      </c>
      <c r="G57" s="238">
        <v>-15.081</v>
      </c>
      <c r="H57" s="269">
        <v>-20.084399999999999</v>
      </c>
      <c r="I57" s="238">
        <v>-23.638399</v>
      </c>
      <c r="J57" s="238">
        <v>-7.0350457712434427</v>
      </c>
      <c r="K57" s="238">
        <v>-1.1840284444540772</v>
      </c>
      <c r="L57" s="238">
        <v>3126.46</v>
      </c>
      <c r="M57" s="238">
        <v>2498.5300000000002</v>
      </c>
      <c r="N57" s="111" t="s">
        <v>1099</v>
      </c>
      <c r="O57" s="111" t="s">
        <v>1110</v>
      </c>
      <c r="P57" s="111" t="s">
        <v>1111</v>
      </c>
      <c r="Q57" s="111" t="s">
        <v>1112</v>
      </c>
    </row>
    <row r="58" spans="2:17" x14ac:dyDescent="0.25">
      <c r="B58" s="237" t="s">
        <v>401</v>
      </c>
      <c r="C58" s="237" t="s">
        <v>1104</v>
      </c>
      <c r="D58" s="238">
        <v>0.78169999999999995</v>
      </c>
      <c r="E58" s="238">
        <v>6.0343</v>
      </c>
      <c r="F58" s="238">
        <v>12.827500000000001</v>
      </c>
      <c r="G58" s="238">
        <v>-15.476900000000002</v>
      </c>
      <c r="H58" s="269">
        <v>-20.218</v>
      </c>
      <c r="I58" s="238">
        <v>-23.174399999999999</v>
      </c>
      <c r="J58" s="238">
        <v>-7.4696666319679643</v>
      </c>
      <c r="K58" s="238">
        <v>-1.0068727274495481</v>
      </c>
      <c r="L58" s="238">
        <v>6090.4105</v>
      </c>
      <c r="M58" s="238">
        <v>4859.0532999999996</v>
      </c>
      <c r="N58" s="112">
        <v>42177</v>
      </c>
      <c r="O58" s="111" t="s">
        <v>1099</v>
      </c>
      <c r="P58" s="111" t="s">
        <v>235</v>
      </c>
      <c r="Q58" s="112">
        <v>42177</v>
      </c>
    </row>
    <row r="59" spans="2:17" x14ac:dyDescent="0.25">
      <c r="B59" s="252" t="s">
        <v>25</v>
      </c>
      <c r="C59" s="237" t="s">
        <v>220</v>
      </c>
      <c r="D59" s="238">
        <v>0.65920000000000001</v>
      </c>
      <c r="E59" s="238">
        <v>6.1337999999999999</v>
      </c>
      <c r="F59" s="238">
        <v>12.9049</v>
      </c>
      <c r="G59" s="238">
        <v>-14.2079</v>
      </c>
      <c r="H59" s="269">
        <v>-20.280100000000001</v>
      </c>
      <c r="I59" s="238">
        <v>-26.938700000000001</v>
      </c>
      <c r="J59" s="238">
        <v>-6.9396853271010635</v>
      </c>
      <c r="K59" s="238">
        <v>-1.9424722866706712</v>
      </c>
      <c r="L59" s="238">
        <v>4422.8</v>
      </c>
      <c r="M59" s="238">
        <v>3525.85</v>
      </c>
      <c r="N59" s="90">
        <v>0</v>
      </c>
      <c r="O59" s="90">
        <v>0</v>
      </c>
      <c r="P59" s="90">
        <v>0</v>
      </c>
      <c r="Q59" s="90">
        <v>0</v>
      </c>
    </row>
    <row r="60" spans="2:17" x14ac:dyDescent="0.25">
      <c r="B60" s="245" t="s">
        <v>1113</v>
      </c>
      <c r="C60" s="237" t="s">
        <v>1105</v>
      </c>
      <c r="D60" s="238">
        <v>0.6452</v>
      </c>
      <c r="E60" s="238">
        <v>5.1765999999999996</v>
      </c>
      <c r="F60" s="238">
        <v>8.1018000000000008</v>
      </c>
      <c r="G60" s="238">
        <v>-15.977600000000001</v>
      </c>
      <c r="H60" s="269">
        <v>-20.361999999999998</v>
      </c>
      <c r="I60" s="238">
        <v>-24.865200000000002</v>
      </c>
      <c r="J60" s="238">
        <v>-6.1671144868695187</v>
      </c>
      <c r="K60" s="238">
        <v>-0.19360823291363349</v>
      </c>
      <c r="L60" s="238">
        <v>1200.6199999999999</v>
      </c>
      <c r="M60" s="238">
        <v>956.15</v>
      </c>
      <c r="N60" s="90">
        <v>1018.9</v>
      </c>
      <c r="O60" s="90">
        <v>1824</v>
      </c>
      <c r="P60" s="103">
        <v>805.1</v>
      </c>
      <c r="Q60" s="91">
        <v>0.79016586514868981</v>
      </c>
    </row>
    <row r="61" spans="2:17" x14ac:dyDescent="0.25">
      <c r="B61" s="252" t="s">
        <v>2453</v>
      </c>
      <c r="C61" s="237" t="s">
        <v>1040</v>
      </c>
      <c r="D61" s="238">
        <v>0.56920000000000004</v>
      </c>
      <c r="E61" s="238">
        <v>7.0111999999999997</v>
      </c>
      <c r="F61" s="238">
        <v>14.549899999999999</v>
      </c>
      <c r="G61" s="238">
        <v>-14.937799999999999</v>
      </c>
      <c r="H61" s="269">
        <v>-20.684298999999999</v>
      </c>
      <c r="I61" s="238">
        <v>-24.941998999999999</v>
      </c>
      <c r="J61" s="238">
        <v>-9.3588986199251156</v>
      </c>
      <c r="K61" s="238">
        <v>-3.0097394276641598</v>
      </c>
      <c r="L61" s="238">
        <v>11572.87</v>
      </c>
      <c r="M61" s="238">
        <v>9179.1</v>
      </c>
      <c r="N61" s="90">
        <v>1608.19</v>
      </c>
      <c r="O61" s="90">
        <v>1710.1</v>
      </c>
      <c r="P61" s="103">
        <v>101.90999999999985</v>
      </c>
      <c r="Q61" s="91">
        <v>6.3369377996380927E-2</v>
      </c>
    </row>
    <row r="62" spans="2:17" x14ac:dyDescent="0.25">
      <c r="B62" s="235"/>
      <c r="C62" s="235"/>
      <c r="D62" s="233"/>
      <c r="E62" s="233"/>
      <c r="F62" s="233"/>
      <c r="G62" s="233"/>
      <c r="H62" s="267"/>
      <c r="I62" s="233"/>
      <c r="J62" s="233"/>
      <c r="K62" s="233"/>
      <c r="L62" s="233"/>
      <c r="M62" s="233"/>
      <c r="N62" s="90">
        <v>2874.29</v>
      </c>
      <c r="O62" s="90">
        <v>3126.77</v>
      </c>
      <c r="P62" s="103">
        <v>252.48000000000002</v>
      </c>
      <c r="Q62" s="91">
        <v>8.7840823298971235E-2</v>
      </c>
    </row>
    <row r="63" spans="2:17" x14ac:dyDescent="0.25">
      <c r="B63" s="241" t="s">
        <v>2085</v>
      </c>
      <c r="C63" s="241" t="s">
        <v>1096</v>
      </c>
      <c r="D63" s="242" t="s">
        <v>128</v>
      </c>
      <c r="E63" s="242" t="s">
        <v>129</v>
      </c>
      <c r="F63" s="242" t="s">
        <v>130</v>
      </c>
      <c r="G63" s="242" t="s">
        <v>131</v>
      </c>
      <c r="H63" s="268" t="s">
        <v>1</v>
      </c>
      <c r="I63" s="242" t="s">
        <v>1097</v>
      </c>
      <c r="J63" s="242" t="s">
        <v>153</v>
      </c>
      <c r="K63" s="242" t="s">
        <v>1098</v>
      </c>
      <c r="L63" s="242" t="s">
        <v>1099</v>
      </c>
      <c r="M63" s="242" t="s">
        <v>1100</v>
      </c>
      <c r="N63" s="90">
        <v>5349.08</v>
      </c>
      <c r="O63" s="90">
        <v>5526.87</v>
      </c>
      <c r="P63" s="103">
        <v>177.78999999999996</v>
      </c>
      <c r="Q63" s="91">
        <v>3.3237491306916327E-2</v>
      </c>
    </row>
    <row r="64" spans="2:17" x14ac:dyDescent="0.25">
      <c r="B64" s="241"/>
      <c r="C64" s="241"/>
      <c r="D64" s="242" t="s">
        <v>134</v>
      </c>
      <c r="E64" s="242" t="s">
        <v>134</v>
      </c>
      <c r="F64" s="242" t="s">
        <v>134</v>
      </c>
      <c r="G64" s="242" t="s">
        <v>134</v>
      </c>
      <c r="H64" s="268" t="s">
        <v>134</v>
      </c>
      <c r="I64" s="242" t="s">
        <v>134</v>
      </c>
      <c r="J64" s="242" t="s">
        <v>134</v>
      </c>
      <c r="K64" s="242" t="s">
        <v>134</v>
      </c>
      <c r="L64" s="262">
        <v>43829</v>
      </c>
      <c r="M64" s="242" t="s">
        <v>1099</v>
      </c>
      <c r="N64" s="90">
        <v>1707.17</v>
      </c>
      <c r="O64" s="90">
        <v>1078.23</v>
      </c>
      <c r="P64" s="103">
        <v>-628.94000000000005</v>
      </c>
      <c r="Q64" s="91">
        <v>-0.36841087882284718</v>
      </c>
    </row>
    <row r="65" spans="1:17" x14ac:dyDescent="0.25">
      <c r="B65" s="244" t="s">
        <v>2606</v>
      </c>
      <c r="C65" s="237" t="s">
        <v>1105</v>
      </c>
      <c r="D65" s="238">
        <v>0.17829999999999999</v>
      </c>
      <c r="E65" s="238">
        <v>2.7610000000000001</v>
      </c>
      <c r="F65" s="238">
        <v>11.287100000000001</v>
      </c>
      <c r="G65" s="238">
        <v>-35.178800000000003</v>
      </c>
      <c r="H65" s="269">
        <v>-37.206699999999998</v>
      </c>
      <c r="I65" s="238">
        <v>-40.842100000000002</v>
      </c>
      <c r="J65" s="238">
        <v>-13.55517122589317</v>
      </c>
      <c r="K65" s="238">
        <v>0</v>
      </c>
      <c r="L65" s="238">
        <v>8.9499999999999996E-2</v>
      </c>
      <c r="M65" s="238">
        <v>5.62E-2</v>
      </c>
      <c r="N65" s="90">
        <v>1000</v>
      </c>
      <c r="O65" s="90">
        <v>1039.6099999999999</v>
      </c>
      <c r="P65" s="103">
        <v>39.6099999999999</v>
      </c>
      <c r="Q65" s="91">
        <v>3.9609999999999902E-2</v>
      </c>
    </row>
    <row r="66" spans="1:17" x14ac:dyDescent="0.25">
      <c r="B66" s="255"/>
      <c r="C66" s="233"/>
      <c r="D66" s="233"/>
      <c r="E66" s="233"/>
      <c r="F66" s="233"/>
      <c r="G66" s="233"/>
      <c r="H66" s="267"/>
      <c r="I66" s="233"/>
      <c r="J66" s="233"/>
      <c r="K66" s="233"/>
      <c r="L66" s="233"/>
      <c r="M66" s="233"/>
    </row>
    <row r="67" spans="1:17" x14ac:dyDescent="0.25">
      <c r="B67" s="241" t="s">
        <v>184</v>
      </c>
      <c r="C67" s="241" t="s">
        <v>1096</v>
      </c>
      <c r="D67" s="242" t="s">
        <v>128</v>
      </c>
      <c r="E67" s="242" t="s">
        <v>129</v>
      </c>
      <c r="F67" s="242" t="s">
        <v>130</v>
      </c>
      <c r="G67" s="242" t="s">
        <v>131</v>
      </c>
      <c r="H67" s="268" t="s">
        <v>1</v>
      </c>
      <c r="I67" s="242" t="s">
        <v>1097</v>
      </c>
      <c r="J67" s="242" t="s">
        <v>153</v>
      </c>
      <c r="K67" s="242" t="s">
        <v>1098</v>
      </c>
      <c r="L67" s="242" t="s">
        <v>1099</v>
      </c>
      <c r="M67" s="242" t="s">
        <v>1100</v>
      </c>
      <c r="N67" s="92"/>
      <c r="O67" s="77"/>
      <c r="P67" s="77"/>
      <c r="Q67" s="77"/>
    </row>
    <row r="68" spans="1:17" x14ac:dyDescent="0.25">
      <c r="B68" s="241"/>
      <c r="C68" s="241"/>
      <c r="D68" s="242" t="s">
        <v>134</v>
      </c>
      <c r="E68" s="242" t="s">
        <v>134</v>
      </c>
      <c r="F68" s="242" t="s">
        <v>134</v>
      </c>
      <c r="G68" s="242" t="s">
        <v>134</v>
      </c>
      <c r="H68" s="268" t="s">
        <v>134</v>
      </c>
      <c r="I68" s="242" t="s">
        <v>134</v>
      </c>
      <c r="J68" s="242" t="s">
        <v>134</v>
      </c>
      <c r="K68" s="242" t="s">
        <v>134</v>
      </c>
      <c r="L68" s="262">
        <v>43829</v>
      </c>
      <c r="M68" s="242" t="s">
        <v>1099</v>
      </c>
      <c r="N68" s="112"/>
      <c r="O68" s="113"/>
      <c r="P68" s="113"/>
      <c r="Q68" s="112"/>
    </row>
    <row r="69" spans="1:17" x14ac:dyDescent="0.25">
      <c r="B69" s="237" t="s">
        <v>1193</v>
      </c>
      <c r="C69" s="237" t="s">
        <v>1105</v>
      </c>
      <c r="D69" s="238">
        <v>0.75039999999999996</v>
      </c>
      <c r="E69" s="238">
        <v>7.7126000000000001</v>
      </c>
      <c r="F69" s="238">
        <v>12.101000000000001</v>
      </c>
      <c r="G69" s="238">
        <v>-3.7136000000000005</v>
      </c>
      <c r="H69" s="269">
        <v>-8.8977000000000004</v>
      </c>
      <c r="I69" s="238">
        <v>-9.3376999999999999</v>
      </c>
      <c r="J69" s="238">
        <v>0.22778076528982005</v>
      </c>
      <c r="K69" s="238">
        <v>2.6104288747412774</v>
      </c>
      <c r="L69" s="238">
        <v>1495.89</v>
      </c>
      <c r="M69" s="238">
        <v>1362.79</v>
      </c>
      <c r="N69" s="90"/>
      <c r="O69" s="90"/>
      <c r="P69" s="103"/>
      <c r="Q69" s="91"/>
    </row>
    <row r="70" spans="1:17" x14ac:dyDescent="0.25">
      <c r="B70" s="237" t="s">
        <v>582</v>
      </c>
      <c r="C70" s="237" t="s">
        <v>1106</v>
      </c>
      <c r="D70" s="238">
        <v>0.18809999999999999</v>
      </c>
      <c r="E70" s="238">
        <v>7.7436999999999996</v>
      </c>
      <c r="F70" s="238">
        <v>13.5489</v>
      </c>
      <c r="G70" s="238">
        <v>-13.179599999999999</v>
      </c>
      <c r="H70" s="269">
        <v>-19.507300000000001</v>
      </c>
      <c r="I70" s="238">
        <v>-25.120900000000002</v>
      </c>
      <c r="J70" s="238">
        <v>-7.3662223000888094</v>
      </c>
      <c r="K70" s="238">
        <v>-1.4815969344159297</v>
      </c>
      <c r="L70" s="238">
        <v>1725.01</v>
      </c>
      <c r="M70" s="238">
        <v>1388.5</v>
      </c>
      <c r="N70" s="90" t="s">
        <v>1099</v>
      </c>
      <c r="O70" s="90" t="s">
        <v>1110</v>
      </c>
      <c r="P70" s="103" t="s">
        <v>1111</v>
      </c>
      <c r="Q70" s="91" t="s">
        <v>1112</v>
      </c>
    </row>
    <row r="71" spans="1:17" x14ac:dyDescent="0.25">
      <c r="B71" s="233"/>
      <c r="C71" s="233"/>
      <c r="D71" s="233"/>
      <c r="E71" s="233"/>
      <c r="F71" s="233"/>
      <c r="G71" s="233"/>
      <c r="H71" s="267"/>
      <c r="I71" s="233"/>
      <c r="J71" s="233"/>
      <c r="K71" s="233"/>
      <c r="L71" s="233"/>
      <c r="M71" s="233"/>
      <c r="N71" s="90">
        <v>42177</v>
      </c>
      <c r="O71" s="90" t="s">
        <v>1099</v>
      </c>
      <c r="P71" s="103" t="s">
        <v>235</v>
      </c>
      <c r="Q71" s="91">
        <v>42177</v>
      </c>
    </row>
    <row r="72" spans="1:17" x14ac:dyDescent="0.25">
      <c r="B72" s="241" t="s">
        <v>186</v>
      </c>
      <c r="C72" s="241" t="s">
        <v>1096</v>
      </c>
      <c r="D72" s="242" t="s">
        <v>128</v>
      </c>
      <c r="E72" s="242" t="s">
        <v>129</v>
      </c>
      <c r="F72" s="242" t="s">
        <v>130</v>
      </c>
      <c r="G72" s="242" t="s">
        <v>131</v>
      </c>
      <c r="H72" s="268" t="s">
        <v>1</v>
      </c>
      <c r="I72" s="242" t="s">
        <v>1097</v>
      </c>
      <c r="J72" s="242" t="s">
        <v>153</v>
      </c>
      <c r="K72" s="242" t="s">
        <v>1098</v>
      </c>
      <c r="L72" s="242" t="s">
        <v>1099</v>
      </c>
      <c r="M72" s="242" t="s">
        <v>1100</v>
      </c>
      <c r="N72" s="90">
        <v>0</v>
      </c>
      <c r="O72" s="90">
        <v>0</v>
      </c>
      <c r="P72" s="103">
        <v>0</v>
      </c>
      <c r="Q72" s="91">
        <v>0</v>
      </c>
    </row>
    <row r="73" spans="1:17" x14ac:dyDescent="0.25">
      <c r="B73" s="241"/>
      <c r="C73" s="241"/>
      <c r="D73" s="242" t="s">
        <v>134</v>
      </c>
      <c r="E73" s="242" t="s">
        <v>134</v>
      </c>
      <c r="F73" s="242" t="s">
        <v>134</v>
      </c>
      <c r="G73" s="242" t="s">
        <v>134</v>
      </c>
      <c r="H73" s="268" t="s">
        <v>134</v>
      </c>
      <c r="I73" s="242" t="s">
        <v>134</v>
      </c>
      <c r="J73" s="242" t="s">
        <v>134</v>
      </c>
      <c r="K73" s="242" t="s">
        <v>134</v>
      </c>
      <c r="L73" s="262">
        <v>43829</v>
      </c>
      <c r="M73" s="242" t="s">
        <v>1099</v>
      </c>
      <c r="N73" s="90">
        <v>1000</v>
      </c>
      <c r="O73" s="90">
        <v>1065.8399999999999</v>
      </c>
      <c r="P73" s="103">
        <v>65.839999999999918</v>
      </c>
      <c r="Q73" s="91">
        <v>6.5839999999999912E-2</v>
      </c>
    </row>
    <row r="74" spans="1:17" x14ac:dyDescent="0.25">
      <c r="B74" s="237" t="s">
        <v>516</v>
      </c>
      <c r="C74" s="237" t="s">
        <v>1105</v>
      </c>
      <c r="D74" s="238">
        <v>0.21549999999999997</v>
      </c>
      <c r="E74" s="238">
        <v>5.1322999999999999</v>
      </c>
      <c r="F74" s="238">
        <v>15.960099999999999</v>
      </c>
      <c r="G74" s="238">
        <v>-10.2317</v>
      </c>
      <c r="H74" s="269">
        <v>-13.3271</v>
      </c>
      <c r="I74" s="238">
        <v>-13.2463</v>
      </c>
      <c r="J74" s="238">
        <v>-2.9051128668516557</v>
      </c>
      <c r="K74" s="238">
        <v>0.90582046419631634</v>
      </c>
      <c r="L74" s="238">
        <v>0.10730000000000001</v>
      </c>
      <c r="M74" s="238">
        <v>9.2999999999999999E-2</v>
      </c>
      <c r="N74" s="90">
        <v>1924.26</v>
      </c>
      <c r="O74" s="90">
        <v>0</v>
      </c>
      <c r="P74" s="103">
        <v>-1924.26</v>
      </c>
      <c r="Q74" s="91">
        <v>-1</v>
      </c>
    </row>
    <row r="75" spans="1:17" x14ac:dyDescent="0.25">
      <c r="B75" s="237" t="s">
        <v>583</v>
      </c>
      <c r="C75" s="237" t="s">
        <v>1106</v>
      </c>
      <c r="D75" s="238">
        <v>0</v>
      </c>
      <c r="E75" s="238">
        <v>6.2294999999999998</v>
      </c>
      <c r="F75" s="238">
        <v>20.148299999999999</v>
      </c>
      <c r="G75" s="238">
        <v>-18.661100000000001</v>
      </c>
      <c r="H75" s="269">
        <v>-22.918299999999999</v>
      </c>
      <c r="I75" s="238">
        <v>-27.8932</v>
      </c>
      <c r="J75" s="238">
        <v>-10.104772127305917</v>
      </c>
      <c r="K75" s="238">
        <v>-3.0359701583080878</v>
      </c>
      <c r="L75" s="238">
        <v>0.1236</v>
      </c>
      <c r="M75" s="238">
        <v>9.5299999999999996E-2</v>
      </c>
      <c r="N75" s="90">
        <v>1084.8</v>
      </c>
      <c r="O75" s="90">
        <v>0</v>
      </c>
      <c r="P75" s="103">
        <v>-1084.8</v>
      </c>
      <c r="Q75" s="91">
        <v>-1</v>
      </c>
    </row>
    <row r="76" spans="1:17" x14ac:dyDescent="0.25">
      <c r="B76" s="233"/>
      <c r="C76" s="233"/>
      <c r="D76" s="233"/>
      <c r="E76" s="233"/>
      <c r="F76" s="233"/>
      <c r="G76" s="233"/>
      <c r="H76" s="267"/>
      <c r="I76" s="233"/>
      <c r="J76" s="233"/>
      <c r="K76" s="233"/>
      <c r="L76" s="233"/>
      <c r="M76" s="233"/>
      <c r="N76" s="90">
        <v>1560.06</v>
      </c>
      <c r="O76" s="90">
        <v>1565.11</v>
      </c>
      <c r="P76" s="103">
        <v>5.0499999999999545</v>
      </c>
      <c r="Q76" s="91">
        <v>3.237054985064648E-3</v>
      </c>
    </row>
    <row r="77" spans="1:17" s="114" customFormat="1" x14ac:dyDescent="0.25">
      <c r="B77" s="241" t="s">
        <v>1656</v>
      </c>
      <c r="C77" s="241" t="s">
        <v>1096</v>
      </c>
      <c r="D77" s="242" t="s">
        <v>128</v>
      </c>
      <c r="E77" s="242" t="s">
        <v>129</v>
      </c>
      <c r="F77" s="242" t="s">
        <v>130</v>
      </c>
      <c r="G77" s="242" t="s">
        <v>131</v>
      </c>
      <c r="H77" s="268" t="s">
        <v>1</v>
      </c>
      <c r="I77" s="242" t="s">
        <v>1097</v>
      </c>
      <c r="J77" s="242" t="s">
        <v>153</v>
      </c>
      <c r="K77" s="242" t="s">
        <v>1098</v>
      </c>
      <c r="L77" s="242" t="s">
        <v>1099</v>
      </c>
      <c r="M77" s="242" t="s">
        <v>1100</v>
      </c>
      <c r="N77" s="74">
        <v>1334.26</v>
      </c>
      <c r="O77" s="74">
        <v>1944.74</v>
      </c>
      <c r="P77" s="74">
        <v>610.48</v>
      </c>
      <c r="Q77" s="74">
        <v>0.45754200830422859</v>
      </c>
    </row>
    <row r="78" spans="1:17" s="114" customFormat="1" x14ac:dyDescent="0.25">
      <c r="B78" s="241"/>
      <c r="C78" s="241"/>
      <c r="D78" s="242" t="s">
        <v>134</v>
      </c>
      <c r="E78" s="242" t="s">
        <v>134</v>
      </c>
      <c r="F78" s="242" t="s">
        <v>134</v>
      </c>
      <c r="G78" s="242" t="s">
        <v>134</v>
      </c>
      <c r="H78" s="268" t="s">
        <v>134</v>
      </c>
      <c r="I78" s="242" t="s">
        <v>134</v>
      </c>
      <c r="J78" s="242" t="s">
        <v>134</v>
      </c>
      <c r="K78" s="242" t="s">
        <v>134</v>
      </c>
      <c r="L78" s="262">
        <v>43829</v>
      </c>
      <c r="M78" s="242" t="s">
        <v>1099</v>
      </c>
      <c r="N78" s="74">
        <v>1583.47</v>
      </c>
      <c r="O78" s="74">
        <v>1594.53</v>
      </c>
      <c r="P78" s="74">
        <v>11.059999999999945</v>
      </c>
      <c r="Q78" s="74">
        <v>6.9846602714291684E-3</v>
      </c>
    </row>
    <row r="79" spans="1:17" s="114" customFormat="1" x14ac:dyDescent="0.25">
      <c r="B79" s="237" t="s">
        <v>2607</v>
      </c>
      <c r="C79" s="237" t="s">
        <v>1103</v>
      </c>
      <c r="D79" s="238">
        <v>-1.0665</v>
      </c>
      <c r="E79" s="238">
        <v>11.2179</v>
      </c>
      <c r="F79" s="238">
        <v>21.030899999999999</v>
      </c>
      <c r="G79" s="238">
        <v>3.0125999999999999</v>
      </c>
      <c r="H79" s="269">
        <v>-0.9305000000000001</v>
      </c>
      <c r="I79" s="238">
        <v>7.6402000000000001</v>
      </c>
      <c r="J79" s="238">
        <v>0</v>
      </c>
      <c r="K79" s="238">
        <v>0</v>
      </c>
      <c r="L79" s="238">
        <v>0.94569999999999999</v>
      </c>
      <c r="M79" s="238">
        <v>0.93689999999999996</v>
      </c>
    </row>
    <row r="80" spans="1:17" s="114" customFormat="1" x14ac:dyDescent="0.25">
      <c r="A80" s="74"/>
      <c r="B80" s="237" t="s">
        <v>2608</v>
      </c>
      <c r="C80" s="237" t="s">
        <v>1105</v>
      </c>
      <c r="D80" s="238">
        <v>0.63360000000000005</v>
      </c>
      <c r="E80" s="238">
        <v>4.3381999999999996</v>
      </c>
      <c r="F80" s="238">
        <v>9.2964000000000002</v>
      </c>
      <c r="G80" s="238">
        <v>-11.8773</v>
      </c>
      <c r="H80" s="269">
        <v>-16.8216</v>
      </c>
      <c r="I80" s="238">
        <v>-12.125999999999999</v>
      </c>
      <c r="J80" s="238">
        <v>0</v>
      </c>
      <c r="K80" s="238">
        <v>0</v>
      </c>
      <c r="L80" s="238">
        <v>0.93569999999999998</v>
      </c>
      <c r="M80" s="238">
        <v>0.77829999999999999</v>
      </c>
    </row>
    <row r="81" spans="1:17" s="114" customFormat="1" x14ac:dyDescent="0.25">
      <c r="B81" s="235"/>
      <c r="C81" s="235"/>
      <c r="D81" s="243"/>
      <c r="E81" s="243"/>
      <c r="F81" s="243"/>
      <c r="G81" s="243"/>
      <c r="H81" s="271"/>
      <c r="I81" s="243"/>
      <c r="J81" s="243"/>
      <c r="K81" s="243"/>
      <c r="L81" s="243"/>
      <c r="M81" s="243"/>
    </row>
    <row r="82" spans="1:17" s="114" customFormat="1" x14ac:dyDescent="0.25">
      <c r="A82" s="74"/>
      <c r="B82" s="241" t="s">
        <v>1657</v>
      </c>
      <c r="C82" s="241" t="s">
        <v>1096</v>
      </c>
      <c r="D82" s="242" t="s">
        <v>128</v>
      </c>
      <c r="E82" s="242" t="s">
        <v>129</v>
      </c>
      <c r="F82" s="242" t="s">
        <v>130</v>
      </c>
      <c r="G82" s="242" t="s">
        <v>131</v>
      </c>
      <c r="H82" s="268" t="s">
        <v>1</v>
      </c>
      <c r="I82" s="242" t="s">
        <v>1097</v>
      </c>
      <c r="J82" s="242" t="s">
        <v>153</v>
      </c>
      <c r="K82" s="242" t="s">
        <v>1098</v>
      </c>
      <c r="L82" s="242" t="s">
        <v>1099</v>
      </c>
      <c r="M82" s="242" t="s">
        <v>1100</v>
      </c>
    </row>
    <row r="83" spans="1:17" s="114" customFormat="1" x14ac:dyDescent="0.25">
      <c r="B83" s="241"/>
      <c r="C83" s="241"/>
      <c r="D83" s="242" t="s">
        <v>134</v>
      </c>
      <c r="E83" s="242" t="s">
        <v>134</v>
      </c>
      <c r="F83" s="242" t="s">
        <v>134</v>
      </c>
      <c r="G83" s="242" t="s">
        <v>134</v>
      </c>
      <c r="H83" s="268" t="s">
        <v>134</v>
      </c>
      <c r="I83" s="242" t="s">
        <v>134</v>
      </c>
      <c r="J83" s="242" t="s">
        <v>134</v>
      </c>
      <c r="K83" s="242" t="s">
        <v>134</v>
      </c>
      <c r="L83" s="262">
        <v>43829</v>
      </c>
      <c r="M83" s="242" t="s">
        <v>1099</v>
      </c>
    </row>
    <row r="84" spans="1:17" s="114" customFormat="1" x14ac:dyDescent="0.25">
      <c r="A84" s="74"/>
      <c r="B84" s="237" t="s">
        <v>2609</v>
      </c>
      <c r="C84" s="237" t="s">
        <v>1105</v>
      </c>
      <c r="D84" s="238">
        <v>0.15429999999999999</v>
      </c>
      <c r="E84" s="238">
        <v>6.1539999999999999</v>
      </c>
      <c r="F84" s="238">
        <v>9.2331000000000003</v>
      </c>
      <c r="G84" s="238">
        <v>-5.0903</v>
      </c>
      <c r="H84" s="269">
        <v>-4.4081000000000001</v>
      </c>
      <c r="I84" s="238">
        <v>-1.8146</v>
      </c>
      <c r="J84" s="238">
        <v>0</v>
      </c>
      <c r="K84" s="238">
        <v>0</v>
      </c>
      <c r="L84" s="238">
        <v>1.1547000000000001</v>
      </c>
      <c r="M84" s="238">
        <v>1.1037999999999999</v>
      </c>
    </row>
    <row r="85" spans="1:17" x14ac:dyDescent="0.25">
      <c r="B85" s="237"/>
      <c r="C85" s="237"/>
      <c r="D85" s="238"/>
      <c r="E85" s="238"/>
      <c r="F85" s="238"/>
      <c r="G85" s="238"/>
      <c r="H85" s="269"/>
      <c r="I85" s="238"/>
      <c r="J85" s="238"/>
      <c r="K85" s="238"/>
      <c r="L85" s="238"/>
      <c r="M85" s="238"/>
      <c r="N85" s="114"/>
      <c r="O85" s="114"/>
      <c r="P85" s="114"/>
      <c r="Q85" s="114"/>
    </row>
    <row r="86" spans="1:17" x14ac:dyDescent="0.25">
      <c r="B86" s="255"/>
      <c r="C86" s="233"/>
      <c r="D86" s="233"/>
      <c r="E86" s="233"/>
      <c r="F86" s="233"/>
      <c r="G86" s="233"/>
      <c r="H86" s="267"/>
      <c r="I86" s="233"/>
      <c r="J86" s="233"/>
      <c r="K86" s="233"/>
      <c r="L86" s="233"/>
      <c r="M86" s="233"/>
    </row>
    <row r="87" spans="1:17" x14ac:dyDescent="0.25">
      <c r="B87" s="241" t="s">
        <v>114</v>
      </c>
      <c r="C87" s="241" t="s">
        <v>1096</v>
      </c>
      <c r="D87" s="242" t="s">
        <v>128</v>
      </c>
      <c r="E87" s="242" t="s">
        <v>129</v>
      </c>
      <c r="F87" s="242" t="s">
        <v>130</v>
      </c>
      <c r="G87" s="242" t="s">
        <v>131</v>
      </c>
      <c r="H87" s="268" t="s">
        <v>1</v>
      </c>
      <c r="I87" s="242" t="s">
        <v>1097</v>
      </c>
      <c r="J87" s="242" t="s">
        <v>153</v>
      </c>
      <c r="K87" s="242" t="s">
        <v>1098</v>
      </c>
      <c r="L87" s="242" t="s">
        <v>1099</v>
      </c>
      <c r="M87" s="242" t="s">
        <v>1100</v>
      </c>
    </row>
    <row r="88" spans="1:17" x14ac:dyDescent="0.25">
      <c r="B88" s="241"/>
      <c r="C88" s="241"/>
      <c r="D88" s="242" t="s">
        <v>134</v>
      </c>
      <c r="E88" s="242" t="s">
        <v>134</v>
      </c>
      <c r="F88" s="242" t="s">
        <v>134</v>
      </c>
      <c r="G88" s="242" t="s">
        <v>134</v>
      </c>
      <c r="H88" s="268" t="s">
        <v>134</v>
      </c>
      <c r="I88" s="242" t="s">
        <v>134</v>
      </c>
      <c r="J88" s="242" t="s">
        <v>134</v>
      </c>
      <c r="K88" s="242" t="s">
        <v>134</v>
      </c>
      <c r="L88" s="262">
        <v>43829</v>
      </c>
      <c r="M88" s="242" t="s">
        <v>1099</v>
      </c>
    </row>
    <row r="89" spans="1:17" x14ac:dyDescent="0.25">
      <c r="B89" s="237" t="s">
        <v>560</v>
      </c>
      <c r="C89" s="237" t="s">
        <v>1101</v>
      </c>
      <c r="D89" s="238">
        <v>0.86390000000000011</v>
      </c>
      <c r="E89" s="238">
        <v>5.0472000000000001</v>
      </c>
      <c r="F89" s="238">
        <v>6.5016999999999996</v>
      </c>
      <c r="G89" s="238">
        <v>-10.4435</v>
      </c>
      <c r="H89" s="269">
        <v>-16.135899999999999</v>
      </c>
      <c r="I89" s="238">
        <v>-14.257400000000001</v>
      </c>
      <c r="J89" s="238">
        <v>-6.4642248485583202</v>
      </c>
      <c r="K89" s="238">
        <v>-1.192168449830544</v>
      </c>
      <c r="L89" s="238">
        <v>1774.85</v>
      </c>
      <c r="M89" s="238">
        <v>1488.46</v>
      </c>
    </row>
    <row r="90" spans="1:17" x14ac:dyDescent="0.25">
      <c r="B90" s="237" t="s">
        <v>115</v>
      </c>
      <c r="C90" s="237" t="s">
        <v>1106</v>
      </c>
      <c r="D90" s="238">
        <v>-0.25690000000000002</v>
      </c>
      <c r="E90" s="238">
        <v>4.8910999999999998</v>
      </c>
      <c r="F90" s="238">
        <v>11.8779</v>
      </c>
      <c r="G90" s="238">
        <v>-10.977600000000001</v>
      </c>
      <c r="H90" s="269">
        <v>-16.6648</v>
      </c>
      <c r="I90" s="238">
        <v>-17.3843</v>
      </c>
      <c r="J90" s="238">
        <v>-5.6476180980713391</v>
      </c>
      <c r="K90" s="238">
        <v>-1.1007267231737505</v>
      </c>
      <c r="L90" s="238">
        <v>2662.12</v>
      </c>
      <c r="M90" s="238">
        <v>2218.48</v>
      </c>
    </row>
    <row r="91" spans="1:17" x14ac:dyDescent="0.25">
      <c r="B91" s="237" t="s">
        <v>512</v>
      </c>
      <c r="C91" s="237" t="s">
        <v>1105</v>
      </c>
      <c r="D91" s="238">
        <v>0.84619999999999995</v>
      </c>
      <c r="E91" s="238">
        <v>5.6112000000000002</v>
      </c>
      <c r="F91" s="238">
        <v>4.8997000000000002</v>
      </c>
      <c r="G91" s="238">
        <v>-11.189399999999999</v>
      </c>
      <c r="H91" s="269">
        <v>-17.8095</v>
      </c>
      <c r="I91" s="238">
        <v>-19.021899999999999</v>
      </c>
      <c r="J91" s="238">
        <v>-8.8262787958475535</v>
      </c>
      <c r="K91" s="238">
        <v>-2.9659566604347432</v>
      </c>
      <c r="L91" s="238">
        <v>2163.34</v>
      </c>
      <c r="M91" s="238">
        <v>1778.06</v>
      </c>
    </row>
    <row r="92" spans="1:17" x14ac:dyDescent="0.25">
      <c r="B92" s="237" t="s">
        <v>521</v>
      </c>
      <c r="C92" s="237" t="s">
        <v>1108</v>
      </c>
      <c r="D92" s="238">
        <v>0.3745</v>
      </c>
      <c r="E92" s="238">
        <v>4.2336999999999998</v>
      </c>
      <c r="F92" s="238">
        <v>10.8986</v>
      </c>
      <c r="G92" s="238">
        <v>-11.2014</v>
      </c>
      <c r="H92" s="269">
        <v>-18.242699999999999</v>
      </c>
      <c r="I92" s="238">
        <v>-19.136800000000001</v>
      </c>
      <c r="J92" s="238">
        <v>-8.1947645788639676</v>
      </c>
      <c r="K92" s="238">
        <v>-3.5927702919989368</v>
      </c>
      <c r="L92" s="238">
        <v>1311.43</v>
      </c>
      <c r="M92" s="238">
        <v>1072.19</v>
      </c>
    </row>
    <row r="93" spans="1:17" x14ac:dyDescent="0.25">
      <c r="B93" s="237" t="s">
        <v>565</v>
      </c>
      <c r="C93" s="237" t="s">
        <v>1104</v>
      </c>
      <c r="D93" s="238">
        <v>1.0965</v>
      </c>
      <c r="E93" s="238">
        <v>3.7229999999999999</v>
      </c>
      <c r="F93" s="238">
        <v>3.2057000000000002</v>
      </c>
      <c r="G93" s="238">
        <v>-13.4659</v>
      </c>
      <c r="H93" s="269">
        <v>-20.349799999999998</v>
      </c>
      <c r="I93" s="238">
        <v>-22.273599999999998</v>
      </c>
      <c r="J93" s="238">
        <v>-11.063378876948205</v>
      </c>
      <c r="K93" s="238">
        <v>-5.7043822041221492</v>
      </c>
      <c r="L93" s="238">
        <v>143.59870000000001</v>
      </c>
      <c r="M93" s="238">
        <v>114.3766</v>
      </c>
    </row>
    <row r="94" spans="1:17" x14ac:dyDescent="0.25">
      <c r="B94" s="254" t="s">
        <v>2610</v>
      </c>
      <c r="C94" s="237"/>
      <c r="D94" s="238">
        <v>1.0426</v>
      </c>
      <c r="E94" s="238">
        <v>4.0907</v>
      </c>
      <c r="F94" s="238">
        <v>2.4218000000000002</v>
      </c>
      <c r="G94" s="238">
        <v>-13.5609</v>
      </c>
      <c r="H94" s="269">
        <v>-20.405999999999999</v>
      </c>
      <c r="I94" s="238">
        <v>-19.216000000000001</v>
      </c>
      <c r="J94" s="238">
        <v>-9.449546361043204</v>
      </c>
      <c r="K94" s="238">
        <v>-2.8473348171030421</v>
      </c>
      <c r="L94" s="238">
        <v>0</v>
      </c>
      <c r="M94" s="238">
        <v>0</v>
      </c>
    </row>
    <row r="95" spans="1:17" x14ac:dyDescent="0.25">
      <c r="B95" s="237" t="s">
        <v>447</v>
      </c>
      <c r="C95" s="237" t="s">
        <v>1103</v>
      </c>
      <c r="D95" s="238">
        <v>0.83789999999999998</v>
      </c>
      <c r="E95" s="238">
        <v>4.6825000000000001</v>
      </c>
      <c r="F95" s="238">
        <v>6.2088999999999999</v>
      </c>
      <c r="G95" s="238">
        <v>-15.1539</v>
      </c>
      <c r="H95" s="269">
        <v>-21.718599999999999</v>
      </c>
      <c r="I95" s="238">
        <v>-24.077400000000001</v>
      </c>
      <c r="J95" s="238">
        <v>-11.067972617086209</v>
      </c>
      <c r="K95" s="238">
        <v>-4.7275347980357036</v>
      </c>
      <c r="L95" s="238">
        <v>1112.1936000000001</v>
      </c>
      <c r="M95" s="238">
        <v>870.64099999999996</v>
      </c>
    </row>
    <row r="96" spans="1:17" x14ac:dyDescent="0.25">
      <c r="B96" s="233"/>
      <c r="C96" s="233"/>
      <c r="D96" s="233"/>
      <c r="E96" s="243"/>
      <c r="F96" s="243"/>
      <c r="G96" s="243"/>
      <c r="H96" s="270"/>
      <c r="I96" s="233"/>
      <c r="J96" s="233"/>
      <c r="K96" s="233"/>
      <c r="L96" s="233"/>
      <c r="M96" s="233"/>
    </row>
    <row r="97" spans="2:17" x14ac:dyDescent="0.25">
      <c r="B97" s="241" t="s">
        <v>205</v>
      </c>
      <c r="C97" s="241" t="s">
        <v>1096</v>
      </c>
      <c r="D97" s="242" t="s">
        <v>128</v>
      </c>
      <c r="E97" s="242" t="s">
        <v>129</v>
      </c>
      <c r="F97" s="242" t="s">
        <v>130</v>
      </c>
      <c r="G97" s="242" t="s">
        <v>131</v>
      </c>
      <c r="H97" s="268" t="s">
        <v>1</v>
      </c>
      <c r="I97" s="242" t="s">
        <v>1097</v>
      </c>
      <c r="J97" s="242" t="s">
        <v>153</v>
      </c>
      <c r="K97" s="242" t="s">
        <v>1098</v>
      </c>
      <c r="L97" s="242" t="s">
        <v>1099</v>
      </c>
      <c r="M97" s="242" t="s">
        <v>1100</v>
      </c>
    </row>
    <row r="98" spans="2:17" x14ac:dyDescent="0.25">
      <c r="B98" s="241"/>
      <c r="C98" s="241"/>
      <c r="D98" s="242" t="s">
        <v>134</v>
      </c>
      <c r="E98" s="242" t="s">
        <v>134</v>
      </c>
      <c r="F98" s="242" t="s">
        <v>134</v>
      </c>
      <c r="G98" s="242" t="s">
        <v>134</v>
      </c>
      <c r="H98" s="268" t="s">
        <v>134</v>
      </c>
      <c r="I98" s="242" t="s">
        <v>134</v>
      </c>
      <c r="J98" s="242" t="s">
        <v>134</v>
      </c>
      <c r="K98" s="242" t="s">
        <v>134</v>
      </c>
      <c r="L98" s="262">
        <v>43829</v>
      </c>
      <c r="M98" s="242" t="s">
        <v>1099</v>
      </c>
      <c r="N98" s="90"/>
      <c r="O98" s="90"/>
      <c r="P98" s="90"/>
      <c r="Q98" s="90"/>
    </row>
    <row r="99" spans="2:17" ht="25.5" x14ac:dyDescent="0.25">
      <c r="B99" s="246" t="s">
        <v>1114</v>
      </c>
      <c r="C99" s="237" t="s">
        <v>1105</v>
      </c>
      <c r="D99" s="238">
        <v>0.48360000000000003</v>
      </c>
      <c r="E99" s="238">
        <v>4.8605999999999998</v>
      </c>
      <c r="F99" s="238">
        <v>5.6086999999999998</v>
      </c>
      <c r="G99" s="238">
        <v>-9.4693000000000005</v>
      </c>
      <c r="H99" s="269">
        <v>-17.463699999999999</v>
      </c>
      <c r="I99" s="238">
        <v>-19.308900000000001</v>
      </c>
      <c r="J99" s="238">
        <v>-9.1940293213126587</v>
      </c>
      <c r="K99" s="238">
        <v>-2.4085183586655567</v>
      </c>
      <c r="L99" s="238">
        <v>1047.3699999999999</v>
      </c>
      <c r="M99" s="238">
        <v>864.46</v>
      </c>
      <c r="N99" s="90"/>
      <c r="O99" s="90"/>
      <c r="P99" s="90"/>
      <c r="Q99" s="90"/>
    </row>
    <row r="100" spans="2:17" x14ac:dyDescent="0.25">
      <c r="B100" s="237" t="s">
        <v>563</v>
      </c>
      <c r="C100" s="237" t="s">
        <v>1104</v>
      </c>
      <c r="D100" s="238">
        <v>0.37319999999999998</v>
      </c>
      <c r="E100" s="238">
        <v>4.0278</v>
      </c>
      <c r="F100" s="238">
        <v>7.1847999999999992</v>
      </c>
      <c r="G100" s="238">
        <v>-11.001300000000001</v>
      </c>
      <c r="H100" s="269">
        <v>-17.581</v>
      </c>
      <c r="I100" s="238">
        <v>-19.927900000000001</v>
      </c>
      <c r="J100" s="238">
        <v>-8.3168587920569585</v>
      </c>
      <c r="K100" s="238">
        <v>-2.5736474802443676</v>
      </c>
      <c r="L100" s="238">
        <v>0</v>
      </c>
      <c r="M100" s="238">
        <v>0</v>
      </c>
      <c r="N100" s="90"/>
      <c r="O100" s="90"/>
      <c r="P100" s="90"/>
      <c r="Q100" s="90"/>
    </row>
    <row r="101" spans="2:17" x14ac:dyDescent="0.25">
      <c r="B101" s="237" t="s">
        <v>1757</v>
      </c>
      <c r="C101" s="237" t="s">
        <v>2611</v>
      </c>
      <c r="D101" s="238">
        <v>0.37009999999999998</v>
      </c>
      <c r="E101" s="238">
        <v>3.9933000000000005</v>
      </c>
      <c r="F101" s="238">
        <v>7.0583999999999998</v>
      </c>
      <c r="G101" s="238">
        <v>-11.473000000000001</v>
      </c>
      <c r="H101" s="269">
        <v>-18.084800000000001</v>
      </c>
      <c r="I101" s="238">
        <v>-20.4239</v>
      </c>
      <c r="J101" s="238">
        <v>-8.3922258907031875</v>
      </c>
      <c r="K101" s="238">
        <v>0</v>
      </c>
      <c r="L101" s="238">
        <v>1009.69</v>
      </c>
      <c r="M101" s="238">
        <v>827.09</v>
      </c>
      <c r="N101" s="90"/>
      <c r="O101" s="90"/>
      <c r="P101" s="90"/>
      <c r="Q101" s="90"/>
    </row>
    <row r="102" spans="2:17" x14ac:dyDescent="0.25">
      <c r="B102" s="237" t="s">
        <v>384</v>
      </c>
      <c r="C102" s="237" t="s">
        <v>1115</v>
      </c>
      <c r="D102" s="238">
        <v>0.372</v>
      </c>
      <c r="E102" s="238">
        <v>4.3402000000000003</v>
      </c>
      <c r="F102" s="238">
        <v>10.9046</v>
      </c>
      <c r="G102" s="238">
        <v>-11.489599999999999</v>
      </c>
      <c r="H102" s="269">
        <v>-18.640899999999998</v>
      </c>
      <c r="I102" s="238">
        <v>-19.875699999999998</v>
      </c>
      <c r="J102" s="238">
        <v>-8.7679712628998203</v>
      </c>
      <c r="K102" s="238">
        <v>-3.9692124845876808</v>
      </c>
      <c r="L102" s="238">
        <v>1535.33</v>
      </c>
      <c r="M102" s="238">
        <v>1249.1300000000001</v>
      </c>
    </row>
    <row r="103" spans="2:17" x14ac:dyDescent="0.25">
      <c r="B103" s="237" t="s">
        <v>1957</v>
      </c>
      <c r="C103" s="237" t="s">
        <v>1103</v>
      </c>
      <c r="D103" s="238">
        <v>0.5554</v>
      </c>
      <c r="E103" s="238">
        <v>5.5797999999999996</v>
      </c>
      <c r="F103" s="238">
        <v>9.0213999999999999</v>
      </c>
      <c r="G103" s="238">
        <v>-12.783800000000001</v>
      </c>
      <c r="H103" s="269">
        <v>-18.988499999999998</v>
      </c>
      <c r="I103" s="238">
        <v>-20.031400000000001</v>
      </c>
      <c r="J103" s="238">
        <v>-8.2561868912107705</v>
      </c>
      <c r="K103" s="238">
        <v>-3.2359151202548508</v>
      </c>
      <c r="L103" s="238">
        <v>1023.2701</v>
      </c>
      <c r="M103" s="238">
        <v>828.96600000000001</v>
      </c>
    </row>
    <row r="104" spans="2:17" x14ac:dyDescent="0.25">
      <c r="B104" s="237" t="s">
        <v>206</v>
      </c>
      <c r="C104" s="237" t="s">
        <v>1106</v>
      </c>
      <c r="D104" s="238">
        <v>-0.26119999999999999</v>
      </c>
      <c r="E104" s="238">
        <v>4.5773000000000001</v>
      </c>
      <c r="F104" s="238">
        <v>10.258699999999999</v>
      </c>
      <c r="G104" s="238">
        <v>-14.1791</v>
      </c>
      <c r="H104" s="269">
        <v>-19.7699</v>
      </c>
      <c r="I104" s="238">
        <v>-20.447600000000001</v>
      </c>
      <c r="J104" s="238">
        <v>-6.581910890042364</v>
      </c>
      <c r="K104" s="238">
        <v>-1.5812633517356955</v>
      </c>
      <c r="L104" s="238">
        <v>1194.1500000000001</v>
      </c>
      <c r="M104" s="238">
        <v>958.07</v>
      </c>
    </row>
    <row r="105" spans="2:17" x14ac:dyDescent="0.25">
      <c r="B105" s="254" t="s">
        <v>2610</v>
      </c>
      <c r="C105" s="237"/>
      <c r="D105" s="238">
        <v>1.0426</v>
      </c>
      <c r="E105" s="238">
        <v>4.0907</v>
      </c>
      <c r="F105" s="238">
        <v>2.4218000000000002</v>
      </c>
      <c r="G105" s="238">
        <v>-13.5609</v>
      </c>
      <c r="H105" s="269">
        <v>-20.405999999999999</v>
      </c>
      <c r="I105" s="238">
        <v>-19.216000000000001</v>
      </c>
      <c r="J105" s="238">
        <v>-9.449546361043204</v>
      </c>
      <c r="K105" s="238">
        <v>-2.8473348171030421</v>
      </c>
      <c r="L105" s="238">
        <v>0</v>
      </c>
      <c r="M105" s="238">
        <v>0</v>
      </c>
    </row>
    <row r="106" spans="2:17" x14ac:dyDescent="0.25">
      <c r="B106" s="255"/>
      <c r="C106" s="233"/>
      <c r="D106" s="233"/>
      <c r="E106" s="233"/>
      <c r="F106" s="233"/>
      <c r="G106" s="233"/>
      <c r="H106" s="272"/>
      <c r="I106" s="233"/>
      <c r="J106" s="233"/>
      <c r="K106" s="233"/>
      <c r="L106" s="233"/>
      <c r="M106" s="233"/>
    </row>
    <row r="107" spans="2:17" x14ac:dyDescent="0.25">
      <c r="B107" s="260" t="s">
        <v>2612</v>
      </c>
      <c r="C107" s="233"/>
      <c r="D107" s="233"/>
      <c r="E107" s="233"/>
      <c r="F107" s="233"/>
      <c r="G107" s="233"/>
      <c r="H107" s="267"/>
      <c r="I107" s="233"/>
      <c r="J107" s="233"/>
      <c r="K107" s="233"/>
      <c r="L107" s="233"/>
      <c r="M107" s="233"/>
    </row>
    <row r="108" spans="2:17" x14ac:dyDescent="0.25">
      <c r="B108" s="241" t="s">
        <v>164</v>
      </c>
      <c r="C108" s="241" t="s">
        <v>1096</v>
      </c>
      <c r="D108" s="242" t="s">
        <v>128</v>
      </c>
      <c r="E108" s="242" t="s">
        <v>129</v>
      </c>
      <c r="F108" s="242" t="s">
        <v>130</v>
      </c>
      <c r="G108" s="242" t="s">
        <v>131</v>
      </c>
      <c r="H108" s="268" t="s">
        <v>1</v>
      </c>
      <c r="I108" s="242" t="s">
        <v>1097</v>
      </c>
      <c r="J108" s="242" t="s">
        <v>153</v>
      </c>
      <c r="K108" s="242" t="s">
        <v>1098</v>
      </c>
      <c r="L108" s="242" t="s">
        <v>1099</v>
      </c>
      <c r="M108" s="242" t="s">
        <v>1100</v>
      </c>
    </row>
    <row r="109" spans="2:17" x14ac:dyDescent="0.25">
      <c r="B109" s="249"/>
      <c r="C109" s="249"/>
      <c r="D109" s="250" t="s">
        <v>134</v>
      </c>
      <c r="E109" s="250" t="s">
        <v>134</v>
      </c>
      <c r="F109" s="250" t="s">
        <v>134</v>
      </c>
      <c r="G109" s="250" t="s">
        <v>134</v>
      </c>
      <c r="H109" s="273" t="s">
        <v>134</v>
      </c>
      <c r="I109" s="250" t="s">
        <v>134</v>
      </c>
      <c r="J109" s="250" t="s">
        <v>134</v>
      </c>
      <c r="K109" s="250" t="s">
        <v>134</v>
      </c>
      <c r="L109" s="262">
        <v>43829</v>
      </c>
      <c r="M109" s="250" t="s">
        <v>1099</v>
      </c>
    </row>
    <row r="110" spans="2:17" x14ac:dyDescent="0.25">
      <c r="B110" s="237" t="s">
        <v>165</v>
      </c>
      <c r="C110" s="237" t="s">
        <v>1106</v>
      </c>
      <c r="D110" s="238">
        <v>-6.2000000000000006E-3</v>
      </c>
      <c r="E110" s="238">
        <v>2.4759000000000002</v>
      </c>
      <c r="F110" s="238">
        <v>6.8630000000000013</v>
      </c>
      <c r="G110" s="238">
        <v>3.0491999999999999</v>
      </c>
      <c r="H110" s="269">
        <v>6.3653000000000004</v>
      </c>
      <c r="I110" s="238">
        <v>9.7818000000000005</v>
      </c>
      <c r="J110" s="238">
        <v>7.5091465085799225</v>
      </c>
      <c r="K110" s="238">
        <v>8.6657049774208517</v>
      </c>
      <c r="L110" s="238">
        <v>2805.14</v>
      </c>
      <c r="M110" s="238">
        <v>2983.7</v>
      </c>
    </row>
    <row r="111" spans="2:17" x14ac:dyDescent="0.25">
      <c r="B111" s="237" t="s">
        <v>244</v>
      </c>
      <c r="C111" s="237" t="s">
        <v>1103</v>
      </c>
      <c r="D111" s="238">
        <v>0.21609999999999996</v>
      </c>
      <c r="E111" s="238">
        <v>2.6432000000000002</v>
      </c>
      <c r="F111" s="238">
        <v>6.9446000000000012</v>
      </c>
      <c r="G111" s="238">
        <v>2.5590999999999999</v>
      </c>
      <c r="H111" s="269">
        <v>4.9836999999999998</v>
      </c>
      <c r="I111" s="238">
        <v>8.4722000000000008</v>
      </c>
      <c r="J111" s="238">
        <v>5.8002348947702176</v>
      </c>
      <c r="K111" s="238">
        <v>7.2783062673444698</v>
      </c>
      <c r="L111" s="238">
        <v>4008.4439000000002</v>
      </c>
      <c r="M111" s="238">
        <v>4208.2133000000003</v>
      </c>
    </row>
    <row r="112" spans="2:17" x14ac:dyDescent="0.25">
      <c r="B112" s="237" t="s">
        <v>508</v>
      </c>
      <c r="C112" s="237" t="s">
        <v>1105</v>
      </c>
      <c r="D112" s="238">
        <v>0.1633</v>
      </c>
      <c r="E112" s="238">
        <v>2.5381</v>
      </c>
      <c r="F112" s="238">
        <v>6.9574999999999996</v>
      </c>
      <c r="G112" s="238">
        <v>2.5941000000000001</v>
      </c>
      <c r="H112" s="269">
        <v>4.8788</v>
      </c>
      <c r="I112" s="238">
        <v>8.3437999999999999</v>
      </c>
      <c r="J112" s="238">
        <v>6.4365819619789377</v>
      </c>
      <c r="K112" s="238">
        <v>7.8767030750845013</v>
      </c>
      <c r="L112" s="238">
        <v>6087.81</v>
      </c>
      <c r="M112" s="238">
        <v>6384.82</v>
      </c>
    </row>
    <row r="113" spans="2:13" x14ac:dyDescent="0.25">
      <c r="B113" s="237" t="s">
        <v>145</v>
      </c>
      <c r="C113" s="237" t="s">
        <v>216</v>
      </c>
      <c r="D113" s="238">
        <v>0.1996</v>
      </c>
      <c r="E113" s="238">
        <v>2.5491999999999999</v>
      </c>
      <c r="F113" s="238">
        <v>7.1013000000000002</v>
      </c>
      <c r="G113" s="238">
        <v>2.1012</v>
      </c>
      <c r="H113" s="269">
        <v>4.7530999999999999</v>
      </c>
      <c r="I113" s="238">
        <v>8.3139000000000003</v>
      </c>
      <c r="J113" s="238">
        <v>6.1703387384798747</v>
      </c>
      <c r="K113" s="238">
        <v>7.6490568958499594</v>
      </c>
      <c r="L113" s="238">
        <v>2693.2</v>
      </c>
      <c r="M113" s="238">
        <v>2821.21</v>
      </c>
    </row>
    <row r="114" spans="2:13" x14ac:dyDescent="0.25">
      <c r="B114" s="237" t="s">
        <v>605</v>
      </c>
      <c r="C114" s="237" t="s">
        <v>1101</v>
      </c>
      <c r="D114" s="238">
        <v>0.16139999999999999</v>
      </c>
      <c r="E114" s="238">
        <v>2.4186000000000001</v>
      </c>
      <c r="F114" s="238">
        <v>6.4935999999999989</v>
      </c>
      <c r="G114" s="238">
        <v>2.2947000000000002</v>
      </c>
      <c r="H114" s="269">
        <v>4.6108000000000002</v>
      </c>
      <c r="I114" s="238">
        <v>7.9256000000000011</v>
      </c>
      <c r="J114" s="238">
        <v>5.8546423429877814</v>
      </c>
      <c r="K114" s="238">
        <v>7.317025391249854</v>
      </c>
      <c r="L114" s="238">
        <v>3754.4</v>
      </c>
      <c r="M114" s="238">
        <v>3927.51</v>
      </c>
    </row>
    <row r="115" spans="2:13" x14ac:dyDescent="0.25">
      <c r="B115" s="237" t="s">
        <v>568</v>
      </c>
      <c r="C115" s="237" t="s">
        <v>1104</v>
      </c>
      <c r="D115" s="238">
        <v>9.6000000000000002E-2</v>
      </c>
      <c r="E115" s="238">
        <v>1.7729999999999999</v>
      </c>
      <c r="F115" s="238">
        <v>5.4606000000000003</v>
      </c>
      <c r="G115" s="238">
        <v>1.6859999999999999</v>
      </c>
      <c r="H115" s="269">
        <v>3.5668000000000006</v>
      </c>
      <c r="I115" s="238">
        <v>6.2729999999999997</v>
      </c>
      <c r="J115" s="238">
        <v>5.0033256694191675</v>
      </c>
      <c r="K115" s="238">
        <v>6.7001583795452735</v>
      </c>
      <c r="L115" s="238">
        <v>317.84589999999997</v>
      </c>
      <c r="M115" s="238">
        <v>329.18279999999999</v>
      </c>
    </row>
    <row r="116" spans="2:13" x14ac:dyDescent="0.25">
      <c r="B116" s="255"/>
      <c r="C116" s="233"/>
      <c r="D116" s="233"/>
      <c r="E116" s="233"/>
      <c r="F116" s="233"/>
      <c r="G116" s="233"/>
      <c r="H116" s="267"/>
      <c r="I116" s="233"/>
      <c r="J116" s="233"/>
      <c r="K116" s="233"/>
      <c r="L116" s="233"/>
      <c r="M116" s="233"/>
    </row>
    <row r="117" spans="2:13" x14ac:dyDescent="0.25">
      <c r="B117" s="241" t="s">
        <v>159</v>
      </c>
      <c r="C117" s="241" t="s">
        <v>1096</v>
      </c>
      <c r="D117" s="242" t="s">
        <v>128</v>
      </c>
      <c r="E117" s="242" t="s">
        <v>129</v>
      </c>
      <c r="F117" s="242" t="s">
        <v>130</v>
      </c>
      <c r="G117" s="242" t="s">
        <v>131</v>
      </c>
      <c r="H117" s="268" t="s">
        <v>1</v>
      </c>
      <c r="I117" s="242" t="s">
        <v>1097</v>
      </c>
      <c r="J117" s="242" t="s">
        <v>153</v>
      </c>
      <c r="K117" s="242" t="s">
        <v>1098</v>
      </c>
      <c r="L117" s="242" t="s">
        <v>1099</v>
      </c>
      <c r="M117" s="242" t="s">
        <v>1100</v>
      </c>
    </row>
    <row r="118" spans="2:13" x14ac:dyDescent="0.25">
      <c r="B118" s="241"/>
      <c r="C118" s="241"/>
      <c r="D118" s="242" t="s">
        <v>134</v>
      </c>
      <c r="E118" s="242" t="s">
        <v>134</v>
      </c>
      <c r="F118" s="242" t="s">
        <v>134</v>
      </c>
      <c r="G118" s="242" t="s">
        <v>134</v>
      </c>
      <c r="H118" s="268" t="s">
        <v>134</v>
      </c>
      <c r="I118" s="242" t="s">
        <v>134</v>
      </c>
      <c r="J118" s="242" t="s">
        <v>134</v>
      </c>
      <c r="K118" s="242" t="s">
        <v>134</v>
      </c>
      <c r="L118" s="262">
        <v>43829</v>
      </c>
      <c r="M118" s="242" t="s">
        <v>1099</v>
      </c>
    </row>
    <row r="119" spans="2:13" x14ac:dyDescent="0.25">
      <c r="B119" s="237" t="s">
        <v>161</v>
      </c>
      <c r="C119" s="237" t="s">
        <v>1106</v>
      </c>
      <c r="D119" s="238">
        <v>0.39019999999999999</v>
      </c>
      <c r="E119" s="238">
        <v>3.2350999999999996</v>
      </c>
      <c r="F119" s="238">
        <v>10.2216</v>
      </c>
      <c r="G119" s="238">
        <v>5.9588000000000001</v>
      </c>
      <c r="H119" s="269">
        <v>7.019400000000001</v>
      </c>
      <c r="I119" s="238">
        <v>9.4305000000000003</v>
      </c>
      <c r="J119" s="238">
        <v>5.680359039054883</v>
      </c>
      <c r="K119" s="238">
        <v>5.1989546067376047</v>
      </c>
      <c r="L119" s="238">
        <v>1.507825</v>
      </c>
      <c r="M119" s="238">
        <v>1.6136889999999999</v>
      </c>
    </row>
    <row r="120" spans="2:13" x14ac:dyDescent="0.25">
      <c r="B120" s="237" t="s">
        <v>544</v>
      </c>
      <c r="C120" s="237" t="s">
        <v>1103</v>
      </c>
      <c r="D120" s="238">
        <v>0.70609999999999995</v>
      </c>
      <c r="E120" s="238">
        <v>4.1647999999999996</v>
      </c>
      <c r="F120" s="238">
        <v>10.6937</v>
      </c>
      <c r="G120" s="238">
        <v>5.1581000000000001</v>
      </c>
      <c r="H120" s="269">
        <v>6.6753000000000009</v>
      </c>
      <c r="I120" s="238">
        <v>10.226000000000001</v>
      </c>
      <c r="J120" s="238">
        <v>5.9522450129813054</v>
      </c>
      <c r="K120" s="238">
        <v>5.1060366129311197</v>
      </c>
      <c r="L120" s="238">
        <v>3.0081000000000002</v>
      </c>
      <c r="M120" s="238">
        <v>3.2088999999999999</v>
      </c>
    </row>
    <row r="121" spans="2:13" x14ac:dyDescent="0.25">
      <c r="B121" s="237" t="s">
        <v>600</v>
      </c>
      <c r="C121" s="237" t="s">
        <v>1101</v>
      </c>
      <c r="D121" s="238">
        <v>0.63160000000000005</v>
      </c>
      <c r="E121" s="238">
        <v>3.0547</v>
      </c>
      <c r="F121" s="238">
        <v>8.3493999999999993</v>
      </c>
      <c r="G121" s="238">
        <v>4.8041</v>
      </c>
      <c r="H121" s="269">
        <v>6.2881999999999998</v>
      </c>
      <c r="I121" s="238">
        <v>10.0343</v>
      </c>
      <c r="J121" s="238">
        <v>5.7530444160398764</v>
      </c>
      <c r="K121" s="238">
        <v>5.590671934554603</v>
      </c>
      <c r="L121" s="238">
        <v>2.2071999999999998</v>
      </c>
      <c r="M121" s="238">
        <v>2.3460000000000001</v>
      </c>
    </row>
    <row r="122" spans="2:13" x14ac:dyDescent="0.25">
      <c r="B122" s="237" t="s">
        <v>514</v>
      </c>
      <c r="C122" s="237" t="s">
        <v>1105</v>
      </c>
      <c r="D122" s="238">
        <v>0.68840000000000001</v>
      </c>
      <c r="E122" s="238">
        <v>3.7059000000000002</v>
      </c>
      <c r="F122" s="238">
        <v>10.0976</v>
      </c>
      <c r="G122" s="238">
        <v>4.8204000000000002</v>
      </c>
      <c r="H122" s="269">
        <v>5.9960000000000004</v>
      </c>
      <c r="I122" s="238">
        <v>9.3247</v>
      </c>
      <c r="J122" s="238">
        <v>5.8327432266405799</v>
      </c>
      <c r="K122" s="238">
        <v>6.2943412087818729</v>
      </c>
      <c r="L122" s="238">
        <v>3.6291000000000002</v>
      </c>
      <c r="M122" s="238">
        <v>3.8466999999999998</v>
      </c>
    </row>
    <row r="123" spans="2:13" x14ac:dyDescent="0.25">
      <c r="B123" s="237" t="s">
        <v>988</v>
      </c>
      <c r="C123" s="237" t="s">
        <v>216</v>
      </c>
      <c r="D123" s="238">
        <v>0.54259999999999997</v>
      </c>
      <c r="E123" s="238">
        <v>2.1135999999999999</v>
      </c>
      <c r="F123" s="238">
        <v>6.0841000000000003</v>
      </c>
      <c r="G123" s="238">
        <v>3.5623999999999998</v>
      </c>
      <c r="H123" s="269">
        <v>4.3121</v>
      </c>
      <c r="I123" s="238">
        <v>6.3986999999999998</v>
      </c>
      <c r="J123" s="238">
        <v>4.5548501379984119</v>
      </c>
      <c r="K123" s="238">
        <v>3.6177890845534133</v>
      </c>
      <c r="L123" s="238">
        <v>1.6164000000000001</v>
      </c>
      <c r="M123" s="238">
        <v>1.6860999999999999</v>
      </c>
    </row>
    <row r="124" spans="2:13" x14ac:dyDescent="0.25">
      <c r="B124" s="237" t="s">
        <v>596</v>
      </c>
      <c r="C124" s="237" t="s">
        <v>1104</v>
      </c>
      <c r="D124" s="238">
        <v>0.54369999999999996</v>
      </c>
      <c r="E124" s="238">
        <v>2.7841</v>
      </c>
      <c r="F124" s="238">
        <v>7.6678999999999995</v>
      </c>
      <c r="G124" s="238">
        <v>2.5167000000000002</v>
      </c>
      <c r="H124" s="269">
        <v>3.8997000000000002</v>
      </c>
      <c r="I124" s="238">
        <v>6.2064000000000004</v>
      </c>
      <c r="J124" s="238">
        <v>3.7807263712558159</v>
      </c>
      <c r="K124" s="238">
        <v>2.7501194295644682</v>
      </c>
      <c r="L124" s="238">
        <v>15.3909</v>
      </c>
      <c r="M124" s="238">
        <v>15.991</v>
      </c>
    </row>
    <row r="125" spans="2:13" x14ac:dyDescent="0.25">
      <c r="B125" s="255"/>
      <c r="C125" s="233"/>
      <c r="D125" s="233"/>
      <c r="E125" s="233"/>
      <c r="F125" s="233"/>
      <c r="G125" s="233"/>
      <c r="H125" s="267"/>
      <c r="I125" s="233"/>
      <c r="J125" s="233"/>
      <c r="K125" s="233"/>
      <c r="L125" s="233"/>
      <c r="M125" s="233"/>
    </row>
    <row r="126" spans="2:13" x14ac:dyDescent="0.25">
      <c r="B126" s="241" t="s">
        <v>169</v>
      </c>
      <c r="C126" s="241" t="s">
        <v>1096</v>
      </c>
      <c r="D126" s="242" t="s">
        <v>128</v>
      </c>
      <c r="E126" s="242" t="s">
        <v>129</v>
      </c>
      <c r="F126" s="242" t="s">
        <v>130</v>
      </c>
      <c r="G126" s="242" t="s">
        <v>131</v>
      </c>
      <c r="H126" s="268" t="s">
        <v>1</v>
      </c>
      <c r="I126" s="242" t="s">
        <v>1097</v>
      </c>
      <c r="J126" s="242" t="s">
        <v>153</v>
      </c>
      <c r="K126" s="242" t="s">
        <v>1098</v>
      </c>
      <c r="L126" s="242" t="s">
        <v>1099</v>
      </c>
      <c r="M126" s="242" t="s">
        <v>1100</v>
      </c>
    </row>
    <row r="127" spans="2:13" x14ac:dyDescent="0.25">
      <c r="B127" s="241"/>
      <c r="C127" s="241"/>
      <c r="D127" s="242" t="s">
        <v>134</v>
      </c>
      <c r="E127" s="242" t="s">
        <v>134</v>
      </c>
      <c r="F127" s="242" t="s">
        <v>134</v>
      </c>
      <c r="G127" s="242" t="s">
        <v>134</v>
      </c>
      <c r="H127" s="268" t="s">
        <v>134</v>
      </c>
      <c r="I127" s="242" t="s">
        <v>134</v>
      </c>
      <c r="J127" s="242" t="s">
        <v>134</v>
      </c>
      <c r="K127" s="242" t="s">
        <v>134</v>
      </c>
      <c r="L127" s="262">
        <v>43829</v>
      </c>
      <c r="M127" s="242" t="s">
        <v>1099</v>
      </c>
    </row>
    <row r="128" spans="2:13" x14ac:dyDescent="0.25">
      <c r="B128" s="247" t="s">
        <v>506</v>
      </c>
      <c r="C128" s="247" t="s">
        <v>1105</v>
      </c>
      <c r="D128" s="248">
        <v>1.5599999999999999E-2</v>
      </c>
      <c r="E128" s="248">
        <v>0.34820000000000001</v>
      </c>
      <c r="F128" s="248">
        <v>1.1048</v>
      </c>
      <c r="G128" s="248">
        <v>2.1953</v>
      </c>
      <c r="H128" s="274">
        <v>2.6553</v>
      </c>
      <c r="I128" s="248">
        <v>5.1105</v>
      </c>
      <c r="J128" s="248">
        <v>5.0923450647032409</v>
      </c>
      <c r="K128" s="248">
        <v>5.4630195979813223</v>
      </c>
      <c r="L128" s="248">
        <v>3810.13</v>
      </c>
      <c r="M128" s="248">
        <v>3911.3</v>
      </c>
    </row>
    <row r="129" spans="2:17" x14ac:dyDescent="0.25">
      <c r="B129" s="247" t="s">
        <v>588</v>
      </c>
      <c r="C129" s="247" t="s">
        <v>1104</v>
      </c>
      <c r="D129" s="248">
        <v>1.6299999999999999E-2</v>
      </c>
      <c r="E129" s="248">
        <v>0.32940000000000003</v>
      </c>
      <c r="F129" s="248">
        <v>0.996</v>
      </c>
      <c r="G129" s="248">
        <v>2.1429</v>
      </c>
      <c r="H129" s="274">
        <v>2.5676000000000001</v>
      </c>
      <c r="I129" s="248">
        <v>4.7066999999999997</v>
      </c>
      <c r="J129" s="248">
        <v>4.4414176813455608</v>
      </c>
      <c r="K129" s="248">
        <v>4.8337729859624368</v>
      </c>
      <c r="L129" s="248">
        <v>180.19200000000001</v>
      </c>
      <c r="M129" s="248">
        <v>184.8186</v>
      </c>
    </row>
    <row r="130" spans="2:17" x14ac:dyDescent="0.25">
      <c r="B130" s="247" t="s">
        <v>173</v>
      </c>
      <c r="C130" s="247" t="s">
        <v>1106</v>
      </c>
      <c r="D130" s="248">
        <v>3.0000000000000001E-3</v>
      </c>
      <c r="E130" s="248">
        <v>0.29949999999999999</v>
      </c>
      <c r="F130" s="248">
        <v>0.88839999999999997</v>
      </c>
      <c r="G130" s="248">
        <v>1.8574999999999997</v>
      </c>
      <c r="H130" s="274">
        <v>2.3166000000000002</v>
      </c>
      <c r="I130" s="248">
        <v>4.5343</v>
      </c>
      <c r="J130" s="248">
        <v>4.2355668609233899</v>
      </c>
      <c r="K130" s="248">
        <v>4.4033038503455302</v>
      </c>
      <c r="L130" s="248">
        <v>1943.83</v>
      </c>
      <c r="M130" s="248">
        <v>1988.86</v>
      </c>
    </row>
    <row r="131" spans="2:17" x14ac:dyDescent="0.25">
      <c r="B131" s="247" t="s">
        <v>606</v>
      </c>
      <c r="C131" s="247" t="s">
        <v>1101</v>
      </c>
      <c r="D131" s="248">
        <v>1.0200000000000001E-2</v>
      </c>
      <c r="E131" s="248">
        <v>0.28870000000000001</v>
      </c>
      <c r="F131" s="248">
        <v>0.93130000000000002</v>
      </c>
      <c r="G131" s="248">
        <v>1.8346999999999998</v>
      </c>
      <c r="H131" s="274">
        <v>2.2494000000000001</v>
      </c>
      <c r="I131" s="248">
        <v>4.4024999999999999</v>
      </c>
      <c r="J131" s="248">
        <v>4.6157687718791918</v>
      </c>
      <c r="K131" s="248">
        <v>4.9663370897460535</v>
      </c>
      <c r="L131" s="248">
        <v>3095.23</v>
      </c>
      <c r="M131" s="248">
        <v>3164.86</v>
      </c>
    </row>
    <row r="132" spans="2:17" x14ac:dyDescent="0.25">
      <c r="B132" s="247" t="s">
        <v>106</v>
      </c>
      <c r="C132" s="237" t="s">
        <v>216</v>
      </c>
      <c r="D132" s="238">
        <v>1.8700000000000001E-2</v>
      </c>
      <c r="E132" s="238">
        <v>0.28789999999999999</v>
      </c>
      <c r="F132" s="238">
        <v>0.9133</v>
      </c>
      <c r="G132" s="238">
        <v>1.8118000000000001</v>
      </c>
      <c r="H132" s="269">
        <v>2.2442000000000002</v>
      </c>
      <c r="I132" s="238">
        <v>4.6089000000000002</v>
      </c>
      <c r="J132" s="238">
        <v>4.4660420939679923</v>
      </c>
      <c r="K132" s="238">
        <v>4.6667274540314052</v>
      </c>
      <c r="L132" s="238">
        <v>1410.29</v>
      </c>
      <c r="M132" s="238">
        <v>1441.94</v>
      </c>
    </row>
    <row r="133" spans="2:17" x14ac:dyDescent="0.25">
      <c r="B133" s="247" t="s">
        <v>448</v>
      </c>
      <c r="C133" s="247" t="s">
        <v>1103</v>
      </c>
      <c r="D133" s="248">
        <v>9.1999999999999998E-3</v>
      </c>
      <c r="E133" s="248">
        <v>0.23580000000000004</v>
      </c>
      <c r="F133" s="248">
        <v>0.82820000000000016</v>
      </c>
      <c r="G133" s="248">
        <v>1.7303999999999999</v>
      </c>
      <c r="H133" s="274">
        <v>2.1579999999999999</v>
      </c>
      <c r="I133" s="248">
        <v>4.1553000000000004</v>
      </c>
      <c r="J133" s="248">
        <v>4.386322053379077</v>
      </c>
      <c r="K133" s="248">
        <v>4.6219615043548545</v>
      </c>
      <c r="L133" s="248">
        <v>1960.9414999999999</v>
      </c>
      <c r="M133" s="248">
        <v>2003.2592</v>
      </c>
    </row>
    <row r="134" spans="2:17" x14ac:dyDescent="0.25">
      <c r="B134" s="234"/>
      <c r="C134" s="234"/>
      <c r="D134" s="234"/>
      <c r="E134" s="240"/>
      <c r="F134" s="240"/>
      <c r="G134" s="240"/>
      <c r="H134" s="267"/>
      <c r="I134" s="234"/>
      <c r="J134" s="234"/>
      <c r="K134" s="234"/>
      <c r="L134" s="234"/>
      <c r="M134" s="234"/>
    </row>
    <row r="135" spans="2:17" x14ac:dyDescent="0.25">
      <c r="B135" s="241" t="s">
        <v>174</v>
      </c>
      <c r="C135" s="241" t="s">
        <v>1096</v>
      </c>
      <c r="D135" s="242" t="s">
        <v>128</v>
      </c>
      <c r="E135" s="242" t="s">
        <v>129</v>
      </c>
      <c r="F135" s="242" t="s">
        <v>130</v>
      </c>
      <c r="G135" s="242" t="s">
        <v>131</v>
      </c>
      <c r="H135" s="268" t="s">
        <v>1</v>
      </c>
      <c r="I135" s="242" t="s">
        <v>1097</v>
      </c>
      <c r="J135" s="242" t="s">
        <v>153</v>
      </c>
      <c r="K135" s="242" t="s">
        <v>1098</v>
      </c>
      <c r="L135" s="242" t="s">
        <v>1099</v>
      </c>
      <c r="M135" s="242" t="s">
        <v>1100</v>
      </c>
    </row>
    <row r="136" spans="2:17" x14ac:dyDescent="0.25">
      <c r="B136" s="241"/>
      <c r="C136" s="241"/>
      <c r="D136" s="242" t="s">
        <v>134</v>
      </c>
      <c r="E136" s="242" t="s">
        <v>134</v>
      </c>
      <c r="F136" s="242" t="s">
        <v>134</v>
      </c>
      <c r="G136" s="242" t="s">
        <v>134</v>
      </c>
      <c r="H136" s="268" t="s">
        <v>134</v>
      </c>
      <c r="I136" s="242" t="s">
        <v>134</v>
      </c>
      <c r="J136" s="242" t="s">
        <v>134</v>
      </c>
      <c r="K136" s="242" t="s">
        <v>134</v>
      </c>
      <c r="L136" s="262">
        <v>43829</v>
      </c>
      <c r="M136" s="242" t="s">
        <v>1099</v>
      </c>
      <c r="N136" s="74" t="s">
        <v>1099</v>
      </c>
      <c r="O136" s="74" t="s">
        <v>1110</v>
      </c>
      <c r="P136" s="74" t="s">
        <v>1111</v>
      </c>
      <c r="Q136" s="74" t="s">
        <v>1221</v>
      </c>
    </row>
    <row r="137" spans="2:17" x14ac:dyDescent="0.25">
      <c r="B137" s="237" t="s">
        <v>511</v>
      </c>
      <c r="C137" s="237" t="s">
        <v>1105</v>
      </c>
      <c r="D137" s="238">
        <v>8.5199999999999998E-2</v>
      </c>
      <c r="E137" s="238">
        <v>1.3290999999999999</v>
      </c>
      <c r="F137" s="238">
        <v>4.8272000000000004</v>
      </c>
      <c r="G137" s="238">
        <v>3.4462000000000002</v>
      </c>
      <c r="H137" s="269">
        <v>5.1772</v>
      </c>
      <c r="I137" s="238">
        <v>7.8872999999999998</v>
      </c>
      <c r="J137" s="238">
        <v>6.4541449973845477</v>
      </c>
      <c r="K137" s="238">
        <v>7.0278352981109737</v>
      </c>
      <c r="L137" s="238">
        <v>2066.5500000000002</v>
      </c>
      <c r="M137" s="238">
        <v>2173.54</v>
      </c>
      <c r="N137" s="74">
        <v>42667</v>
      </c>
      <c r="O137" s="74" t="s">
        <v>1099</v>
      </c>
      <c r="P137" s="74" t="s">
        <v>235</v>
      </c>
      <c r="Q137" s="74" t="s">
        <v>134</v>
      </c>
    </row>
    <row r="138" spans="2:17" x14ac:dyDescent="0.25">
      <c r="B138" s="237" t="s">
        <v>209</v>
      </c>
      <c r="C138" s="237" t="s">
        <v>650</v>
      </c>
      <c r="D138" s="238">
        <v>2.12E-2</v>
      </c>
      <c r="E138" s="238">
        <v>0.32050000000000001</v>
      </c>
      <c r="F138" s="238">
        <v>1.1292</v>
      </c>
      <c r="G138" s="238">
        <v>2.4914999999999998</v>
      </c>
      <c r="H138" s="269">
        <v>3.0750000000000002</v>
      </c>
      <c r="I138" s="238">
        <v>5.5933999999999999</v>
      </c>
      <c r="J138" s="238">
        <v>5.1016403555551371</v>
      </c>
      <c r="K138" s="238">
        <v>5.5855712437050231</v>
      </c>
      <c r="L138" s="238">
        <v>1330.92743</v>
      </c>
      <c r="M138" s="238">
        <v>1511.76</v>
      </c>
      <c r="N138" s="90">
        <v>1000</v>
      </c>
      <c r="O138" s="90">
        <v>1083.44</v>
      </c>
      <c r="P138" s="90">
        <v>51.190000000000055</v>
      </c>
      <c r="Q138" s="119">
        <v>5.1190000000000051</v>
      </c>
    </row>
    <row r="139" spans="2:17" x14ac:dyDescent="0.25">
      <c r="B139" s="237" t="s">
        <v>490</v>
      </c>
      <c r="C139" s="237" t="s">
        <v>2613</v>
      </c>
      <c r="D139" s="238">
        <v>1.38E-2</v>
      </c>
      <c r="E139" s="238">
        <v>0.36609999999999998</v>
      </c>
      <c r="F139" s="238">
        <v>1.0952999999999999</v>
      </c>
      <c r="G139" s="238">
        <v>2.1669999999999998</v>
      </c>
      <c r="H139" s="269">
        <v>2.5941999999999998</v>
      </c>
      <c r="I139" s="238">
        <v>4.6176000000000004</v>
      </c>
      <c r="J139" s="238">
        <v>4.4768536145588511</v>
      </c>
      <c r="K139" s="238">
        <v>4.9413818236743845</v>
      </c>
      <c r="L139" s="238">
        <v>2252.71</v>
      </c>
      <c r="M139" s="238">
        <v>2311.15</v>
      </c>
      <c r="N139" s="74">
        <v>5824.01</v>
      </c>
      <c r="O139" s="74">
        <v>6128.89</v>
      </c>
      <c r="P139" s="74">
        <v>0</v>
      </c>
      <c r="Q139" s="74">
        <v>0</v>
      </c>
    </row>
    <row r="140" spans="2:17" x14ac:dyDescent="0.25">
      <c r="B140" s="237" t="s">
        <v>177</v>
      </c>
      <c r="C140" s="237" t="s">
        <v>1106</v>
      </c>
      <c r="D140" s="238">
        <v>-2.2000000000000001E-3</v>
      </c>
      <c r="E140" s="238">
        <v>0.41570000000000001</v>
      </c>
      <c r="F140" s="238">
        <v>1.1956</v>
      </c>
      <c r="G140" s="238">
        <v>2.1429999999999998</v>
      </c>
      <c r="H140" s="269">
        <v>2.4958</v>
      </c>
      <c r="I140" s="238">
        <v>4.2920999999999996</v>
      </c>
      <c r="J140" s="238">
        <v>3.8926098080206417</v>
      </c>
      <c r="K140" s="238">
        <v>3.7698464424215983</v>
      </c>
      <c r="L140" s="238">
        <v>1327.98</v>
      </c>
      <c r="M140" s="238">
        <v>1361.12</v>
      </c>
      <c r="N140" s="74">
        <v>0</v>
      </c>
      <c r="O140" s="74">
        <v>0</v>
      </c>
      <c r="P140" s="74">
        <v>50.4399999999996</v>
      </c>
      <c r="Q140" s="74">
        <v>0.86606994150078032</v>
      </c>
    </row>
    <row r="141" spans="2:17" x14ac:dyDescent="0.25">
      <c r="B141" s="237" t="s">
        <v>444</v>
      </c>
      <c r="C141" s="237" t="s">
        <v>1103</v>
      </c>
      <c r="D141" s="238">
        <v>7.1000000000000004E-3</v>
      </c>
      <c r="E141" s="238">
        <v>0.24560000000000004</v>
      </c>
      <c r="F141" s="238">
        <v>0.80470000000000008</v>
      </c>
      <c r="G141" s="238">
        <v>1.7722000000000002</v>
      </c>
      <c r="H141" s="269">
        <v>2.1427</v>
      </c>
      <c r="I141" s="238">
        <v>3.8763000000000001</v>
      </c>
      <c r="J141" s="238">
        <v>4.1294308155477966</v>
      </c>
      <c r="K141" s="238">
        <v>4.3719579907683492</v>
      </c>
      <c r="L141" s="238">
        <v>1532.04</v>
      </c>
      <c r="M141" s="238">
        <v>1564.8665900000001</v>
      </c>
      <c r="N141" s="90">
        <v>1057.68</v>
      </c>
      <c r="O141" s="90">
        <v>1091.75</v>
      </c>
      <c r="P141" s="103">
        <v>7.1299999999998818</v>
      </c>
      <c r="Q141" s="80">
        <v>0.67411693517887084</v>
      </c>
    </row>
    <row r="142" spans="2:17" x14ac:dyDescent="0.25">
      <c r="B142" s="237" t="s">
        <v>562</v>
      </c>
      <c r="C142" s="237" t="s">
        <v>1101</v>
      </c>
      <c r="D142" s="238">
        <v>6.7000000000000002E-3</v>
      </c>
      <c r="E142" s="238">
        <v>0.21759999999999999</v>
      </c>
      <c r="F142" s="238">
        <v>0.66400000000000003</v>
      </c>
      <c r="G142" s="238">
        <v>1.4040999999999999</v>
      </c>
      <c r="H142" s="269">
        <v>1.6874</v>
      </c>
      <c r="I142" s="238">
        <v>3.0291999999999999</v>
      </c>
      <c r="J142" s="238">
        <v>3.6246950963588986</v>
      </c>
      <c r="K142" s="238">
        <v>4.1972418346197582</v>
      </c>
      <c r="L142" s="238">
        <v>1815.65</v>
      </c>
      <c r="M142" s="238">
        <v>1846.29</v>
      </c>
      <c r="N142" s="90">
        <v>5135.63</v>
      </c>
      <c r="O142" s="90">
        <v>5221.1400000000003</v>
      </c>
      <c r="P142" s="103">
        <v>0.47000000000025466</v>
      </c>
      <c r="Q142" s="80">
        <v>1.8292564267237032E-2</v>
      </c>
    </row>
    <row r="143" spans="2:17" x14ac:dyDescent="0.25">
      <c r="B143" s="233"/>
      <c r="C143" s="233"/>
      <c r="D143" s="233"/>
      <c r="E143" s="233"/>
      <c r="F143" s="233"/>
      <c r="G143" s="233"/>
      <c r="H143" s="267"/>
      <c r="I143" s="233"/>
      <c r="J143" s="233"/>
      <c r="K143" s="233"/>
      <c r="L143" s="233"/>
      <c r="M143" s="233"/>
      <c r="N143" s="90">
        <v>1143.5</v>
      </c>
      <c r="O143" s="90">
        <v>1145.1500000000001</v>
      </c>
      <c r="P143" s="103">
        <v>-29.260000000000218</v>
      </c>
      <c r="Q143" s="80">
        <v>-0.56974509456483857</v>
      </c>
    </row>
    <row r="144" spans="2:17" x14ac:dyDescent="0.25">
      <c r="B144" s="241" t="s">
        <v>178</v>
      </c>
      <c r="C144" s="241" t="s">
        <v>1096</v>
      </c>
      <c r="D144" s="242" t="s">
        <v>128</v>
      </c>
      <c r="E144" s="242" t="s">
        <v>129</v>
      </c>
      <c r="F144" s="242" t="s">
        <v>130</v>
      </c>
      <c r="G144" s="242" t="s">
        <v>131</v>
      </c>
      <c r="H144" s="268" t="s">
        <v>1</v>
      </c>
      <c r="I144" s="242" t="s">
        <v>1097</v>
      </c>
      <c r="J144" s="242" t="s">
        <v>153</v>
      </c>
      <c r="K144" s="242" t="s">
        <v>1098</v>
      </c>
      <c r="L144" s="242" t="s">
        <v>1099</v>
      </c>
      <c r="M144" s="242" t="s">
        <v>1100</v>
      </c>
      <c r="N144" s="90">
        <v>2569.35</v>
      </c>
      <c r="O144" s="90">
        <v>2567.81</v>
      </c>
      <c r="P144" s="103">
        <v>-14.410000000000082</v>
      </c>
      <c r="Q144" s="120">
        <v>-1.2601661565369551</v>
      </c>
    </row>
    <row r="145" spans="2:17" x14ac:dyDescent="0.25">
      <c r="B145" s="241"/>
      <c r="C145" s="241"/>
      <c r="D145" s="242" t="s">
        <v>134</v>
      </c>
      <c r="E145" s="242" t="s">
        <v>134</v>
      </c>
      <c r="F145" s="242" t="s">
        <v>134</v>
      </c>
      <c r="G145" s="242" t="s">
        <v>134</v>
      </c>
      <c r="H145" s="268" t="s">
        <v>134</v>
      </c>
      <c r="I145" s="242" t="s">
        <v>134</v>
      </c>
      <c r="J145" s="242" t="s">
        <v>134</v>
      </c>
      <c r="K145" s="242" t="s">
        <v>134</v>
      </c>
      <c r="L145" s="262">
        <v>43829</v>
      </c>
      <c r="M145" s="242" t="s">
        <v>1099</v>
      </c>
      <c r="N145" s="90"/>
      <c r="O145" s="90"/>
      <c r="P145" s="103"/>
      <c r="Q145" s="118"/>
    </row>
    <row r="146" spans="2:17" x14ac:dyDescent="0.25">
      <c r="B146" s="237" t="s">
        <v>511</v>
      </c>
      <c r="C146" s="237" t="s">
        <v>1105</v>
      </c>
      <c r="D146" s="238">
        <v>8.5199999999999998E-2</v>
      </c>
      <c r="E146" s="238">
        <v>1.3290999999999999</v>
      </c>
      <c r="F146" s="238">
        <v>4.8272000000000004</v>
      </c>
      <c r="G146" s="238">
        <v>3.4462000000000002</v>
      </c>
      <c r="H146" s="269">
        <v>5.1772</v>
      </c>
      <c r="I146" s="238">
        <v>7.8872999999999998</v>
      </c>
      <c r="J146" s="238">
        <v>6.4541449973845477</v>
      </c>
      <c r="K146" s="238">
        <v>7.0278352981109737</v>
      </c>
      <c r="L146" s="238">
        <v>2066.5500000000002</v>
      </c>
      <c r="M146" s="238">
        <v>2173.54</v>
      </c>
    </row>
    <row r="147" spans="2:17" x14ac:dyDescent="0.25">
      <c r="B147" s="237" t="s">
        <v>561</v>
      </c>
      <c r="C147" s="237" t="s">
        <v>1101</v>
      </c>
      <c r="D147" s="238">
        <v>0.1384</v>
      </c>
      <c r="E147" s="238">
        <v>1.7643</v>
      </c>
      <c r="F147" s="238">
        <v>5.6546000000000003</v>
      </c>
      <c r="G147" s="238">
        <v>2.8919000000000001</v>
      </c>
      <c r="H147" s="269">
        <v>5.173</v>
      </c>
      <c r="I147" s="238">
        <v>7.6702000000000004</v>
      </c>
      <c r="J147" s="238">
        <v>5.873023463874949</v>
      </c>
      <c r="K147" s="238">
        <v>6.398417609767848</v>
      </c>
      <c r="L147" s="238">
        <v>2059.0500000000002</v>
      </c>
      <c r="M147" s="238">
        <v>2165.56</v>
      </c>
    </row>
    <row r="148" spans="2:17" x14ac:dyDescent="0.25">
      <c r="B148" s="237" t="s">
        <v>772</v>
      </c>
      <c r="C148" s="237" t="s">
        <v>1402</v>
      </c>
      <c r="D148" s="238">
        <v>6.88E-2</v>
      </c>
      <c r="E148" s="238">
        <v>1.2992999999999999</v>
      </c>
      <c r="F148" s="238">
        <v>2.4752000000000001</v>
      </c>
      <c r="G148" s="238">
        <v>3.5436000000000001</v>
      </c>
      <c r="H148" s="269">
        <v>4.1487999999999996</v>
      </c>
      <c r="I148" s="238">
        <v>6.9009999999999998</v>
      </c>
      <c r="J148" s="238">
        <v>6.9907119197785583</v>
      </c>
      <c r="K148" s="238">
        <v>7.9214716240407546</v>
      </c>
      <c r="L148" s="238">
        <v>3563.6165999999998</v>
      </c>
      <c r="M148" s="238">
        <v>3711.4648000000002</v>
      </c>
    </row>
    <row r="149" spans="2:17" x14ac:dyDescent="0.25">
      <c r="B149" s="237" t="s">
        <v>333</v>
      </c>
      <c r="C149" s="237" t="s">
        <v>1102</v>
      </c>
      <c r="D149" s="238">
        <v>9.1999999999999998E-3</v>
      </c>
      <c r="E149" s="238">
        <v>1.4870000000000001</v>
      </c>
      <c r="F149" s="238">
        <v>3.6446000000000001</v>
      </c>
      <c r="G149" s="238">
        <v>2.6587000000000001</v>
      </c>
      <c r="H149" s="269">
        <v>4.0179999999999998</v>
      </c>
      <c r="I149" s="238">
        <v>7.6722000000000001</v>
      </c>
      <c r="J149" s="238">
        <v>6.9238401764183166</v>
      </c>
      <c r="K149" s="238">
        <v>5.5216083075532163</v>
      </c>
      <c r="L149" s="238">
        <v>2133.58</v>
      </c>
      <c r="M149" s="238">
        <v>2219.3072999999999</v>
      </c>
    </row>
    <row r="150" spans="2:17" x14ac:dyDescent="0.25">
      <c r="B150" s="235"/>
      <c r="C150" s="235"/>
      <c r="D150" s="243"/>
      <c r="E150" s="243"/>
      <c r="F150" s="243"/>
      <c r="G150" s="243"/>
      <c r="H150" s="271"/>
      <c r="I150" s="243"/>
      <c r="J150" s="243"/>
      <c r="K150" s="243"/>
      <c r="L150" s="243"/>
      <c r="M150" s="243"/>
    </row>
    <row r="151" spans="2:17" x14ac:dyDescent="0.25">
      <c r="B151" s="260" t="s">
        <v>2614</v>
      </c>
      <c r="C151" s="233"/>
      <c r="D151" s="233"/>
      <c r="E151" s="233"/>
      <c r="F151" s="233"/>
      <c r="G151" s="233"/>
      <c r="H151" s="267"/>
      <c r="I151" s="233"/>
      <c r="J151" s="233"/>
      <c r="K151" s="233"/>
      <c r="L151" s="233"/>
      <c r="M151" s="233"/>
    </row>
    <row r="152" spans="2:17" x14ac:dyDescent="0.25">
      <c r="B152" s="241" t="s">
        <v>152</v>
      </c>
      <c r="C152" s="241" t="s">
        <v>1096</v>
      </c>
      <c r="D152" s="242" t="s">
        <v>128</v>
      </c>
      <c r="E152" s="242" t="s">
        <v>129</v>
      </c>
      <c r="F152" s="242" t="s">
        <v>130</v>
      </c>
      <c r="G152" s="242" t="s">
        <v>131</v>
      </c>
      <c r="H152" s="268" t="s">
        <v>1</v>
      </c>
      <c r="I152" s="242" t="s">
        <v>1097</v>
      </c>
      <c r="J152" s="242" t="s">
        <v>153</v>
      </c>
      <c r="K152" s="242" t="s">
        <v>1098</v>
      </c>
      <c r="L152" s="242" t="s">
        <v>1099</v>
      </c>
      <c r="M152" s="242" t="s">
        <v>1100</v>
      </c>
    </row>
    <row r="153" spans="2:17" x14ac:dyDescent="0.25">
      <c r="B153" s="241"/>
      <c r="C153" s="241"/>
      <c r="D153" s="242" t="s">
        <v>134</v>
      </c>
      <c r="E153" s="242" t="s">
        <v>134</v>
      </c>
      <c r="F153" s="242" t="s">
        <v>134</v>
      </c>
      <c r="G153" s="242" t="s">
        <v>134</v>
      </c>
      <c r="H153" s="268" t="s">
        <v>134</v>
      </c>
      <c r="I153" s="242" t="s">
        <v>134</v>
      </c>
      <c r="J153" s="242" t="s">
        <v>134</v>
      </c>
      <c r="K153" s="242" t="s">
        <v>134</v>
      </c>
      <c r="L153" s="262">
        <v>43829</v>
      </c>
      <c r="M153" s="242" t="s">
        <v>1099</v>
      </c>
    </row>
    <row r="154" spans="2:17" x14ac:dyDescent="0.25">
      <c r="B154" s="237" t="s">
        <v>1107</v>
      </c>
      <c r="C154" s="237" t="s">
        <v>1101</v>
      </c>
      <c r="D154" s="238">
        <v>0.2114</v>
      </c>
      <c r="E154" s="238">
        <v>3.4462000000000002</v>
      </c>
      <c r="F154" s="238">
        <v>8.3765000000000001</v>
      </c>
      <c r="G154" s="238">
        <v>-2.1878000000000002</v>
      </c>
      <c r="H154" s="269">
        <v>-2.2599999999999998</v>
      </c>
      <c r="I154" s="238">
        <v>-1.1372</v>
      </c>
      <c r="J154" s="238">
        <v>2.1371984318240056</v>
      </c>
      <c r="K154" s="238">
        <v>4.4108946305608132</v>
      </c>
      <c r="L154" s="238">
        <v>3551.56</v>
      </c>
      <c r="M154" s="238">
        <v>3471.29</v>
      </c>
    </row>
    <row r="155" spans="2:17" x14ac:dyDescent="0.25">
      <c r="B155" s="244" t="s">
        <v>509</v>
      </c>
      <c r="C155" s="237" t="s">
        <v>1105</v>
      </c>
      <c r="D155" s="238">
        <v>0.33389999999999997</v>
      </c>
      <c r="E155" s="238">
        <v>3.4885000000000002</v>
      </c>
      <c r="F155" s="238">
        <v>7.8567</v>
      </c>
      <c r="G155" s="238">
        <v>-2.3405999999999998</v>
      </c>
      <c r="H155" s="269">
        <v>-2.3879000000000001</v>
      </c>
      <c r="I155" s="238">
        <v>-1.2890999999999999</v>
      </c>
      <c r="J155" s="238">
        <v>2.8590777119863464</v>
      </c>
      <c r="K155" s="238">
        <v>4.9467572880686372</v>
      </c>
      <c r="L155" s="238">
        <v>9781.4</v>
      </c>
      <c r="M155" s="238">
        <v>9547.83</v>
      </c>
    </row>
    <row r="156" spans="2:17" x14ac:dyDescent="0.25">
      <c r="B156" s="261" t="s">
        <v>450</v>
      </c>
      <c r="C156" s="237" t="s">
        <v>1109</v>
      </c>
      <c r="D156" s="238">
        <v>0.30430000000000001</v>
      </c>
      <c r="E156" s="238">
        <v>3.7431999999999999</v>
      </c>
      <c r="F156" s="238">
        <v>8.0470000000000006</v>
      </c>
      <c r="G156" s="238">
        <v>-3.3948999999999998</v>
      </c>
      <c r="H156" s="269">
        <v>-3.7240999999999995</v>
      </c>
      <c r="I156" s="238">
        <v>-4.1374000000000004</v>
      </c>
      <c r="J156" s="238">
        <v>0.54733214306355027</v>
      </c>
      <c r="K156" s="238">
        <v>2.1979529541871878</v>
      </c>
      <c r="L156" s="238">
        <v>3906.2260999999999</v>
      </c>
      <c r="M156" s="238">
        <v>3760.7530999999999</v>
      </c>
    </row>
    <row r="157" spans="2:17" x14ac:dyDescent="0.25">
      <c r="B157" s="237" t="s">
        <v>821</v>
      </c>
      <c r="C157" s="237" t="s">
        <v>220</v>
      </c>
      <c r="D157" s="238">
        <v>0.59340000000000004</v>
      </c>
      <c r="E157" s="238">
        <v>4.5359999999999996</v>
      </c>
      <c r="F157" s="238">
        <v>10.840999999999999</v>
      </c>
      <c r="G157" s="238">
        <v>-4.7545999999999999</v>
      </c>
      <c r="H157" s="269">
        <v>-5.9690000000000003</v>
      </c>
      <c r="I157" s="238">
        <v>-4.556</v>
      </c>
      <c r="J157" s="238">
        <v>1.9597111164934011</v>
      </c>
      <c r="K157" s="238">
        <v>5.4631975959480661</v>
      </c>
      <c r="L157" s="238">
        <v>1606.31</v>
      </c>
      <c r="M157" s="238">
        <v>1510.43</v>
      </c>
    </row>
    <row r="158" spans="2:17" x14ac:dyDescent="0.25">
      <c r="B158" s="237" t="s">
        <v>843</v>
      </c>
      <c r="C158" s="237" t="s">
        <v>1040</v>
      </c>
      <c r="D158" s="238">
        <v>0.32579999999999998</v>
      </c>
      <c r="E158" s="238">
        <v>3.1955</v>
      </c>
      <c r="F158" s="238">
        <v>7.3897000000000004</v>
      </c>
      <c r="G158" s="238">
        <v>-7.5945999999999998</v>
      </c>
      <c r="H158" s="269">
        <v>-10.9354</v>
      </c>
      <c r="I158" s="238">
        <v>-13.542899999999999</v>
      </c>
      <c r="J158" s="238">
        <v>-4.6171314422467464</v>
      </c>
      <c r="K158" s="238">
        <v>-0.16967481471144019</v>
      </c>
      <c r="L158" s="238">
        <v>2012</v>
      </c>
      <c r="M158" s="238">
        <v>1791.98</v>
      </c>
    </row>
    <row r="159" spans="2:17" x14ac:dyDescent="0.25">
      <c r="B159" s="237" t="s">
        <v>154</v>
      </c>
      <c r="C159" s="237" t="s">
        <v>1106</v>
      </c>
      <c r="D159" s="238">
        <v>-0.29060000000000002</v>
      </c>
      <c r="E159" s="238">
        <v>3.3298000000000001</v>
      </c>
      <c r="F159" s="238">
        <v>7.4919000000000002</v>
      </c>
      <c r="G159" s="238">
        <v>-9.6954999999999991</v>
      </c>
      <c r="H159" s="269">
        <v>-11.070499999999999</v>
      </c>
      <c r="I159" s="238">
        <v>-12.177899999999999</v>
      </c>
      <c r="J159" s="238">
        <v>-3.9011074050131378</v>
      </c>
      <c r="K159" s="238">
        <v>0.99019513409757121</v>
      </c>
      <c r="L159" s="238">
        <v>2219.7199999999998</v>
      </c>
      <c r="M159" s="238">
        <v>1973.98</v>
      </c>
    </row>
    <row r="160" spans="2:17" x14ac:dyDescent="0.25">
      <c r="B160" s="255"/>
      <c r="C160" s="233"/>
      <c r="D160" s="233"/>
      <c r="E160" s="233"/>
      <c r="F160" s="233"/>
      <c r="G160" s="233"/>
      <c r="H160" s="267"/>
      <c r="I160" s="233"/>
      <c r="J160" s="233"/>
      <c r="K160" s="233"/>
      <c r="L160" s="233"/>
      <c r="M160" s="233"/>
    </row>
    <row r="161" spans="2:13" x14ac:dyDescent="0.25">
      <c r="B161" s="241" t="s">
        <v>156</v>
      </c>
      <c r="C161" s="241" t="s">
        <v>1096</v>
      </c>
      <c r="D161" s="242" t="s">
        <v>128</v>
      </c>
      <c r="E161" s="242" t="s">
        <v>129</v>
      </c>
      <c r="F161" s="242" t="s">
        <v>130</v>
      </c>
      <c r="G161" s="242" t="s">
        <v>131</v>
      </c>
      <c r="H161" s="268" t="s">
        <v>1</v>
      </c>
      <c r="I161" s="242" t="s">
        <v>1097</v>
      </c>
      <c r="J161" s="242" t="s">
        <v>153</v>
      </c>
      <c r="K161" s="242" t="s">
        <v>1098</v>
      </c>
      <c r="L161" s="242" t="s">
        <v>1099</v>
      </c>
      <c r="M161" s="242" t="s">
        <v>1100</v>
      </c>
    </row>
    <row r="162" spans="2:13" x14ac:dyDescent="0.25">
      <c r="B162" s="241"/>
      <c r="C162" s="241"/>
      <c r="D162" s="242" t="s">
        <v>134</v>
      </c>
      <c r="E162" s="242" t="s">
        <v>134</v>
      </c>
      <c r="F162" s="242" t="s">
        <v>134</v>
      </c>
      <c r="G162" s="242" t="s">
        <v>134</v>
      </c>
      <c r="H162" s="268" t="s">
        <v>134</v>
      </c>
      <c r="I162" s="242" t="s">
        <v>134</v>
      </c>
      <c r="J162" s="242" t="s">
        <v>134</v>
      </c>
      <c r="K162" s="242" t="s">
        <v>134</v>
      </c>
      <c r="L162" s="262">
        <v>43829</v>
      </c>
      <c r="M162" s="242" t="s">
        <v>1099</v>
      </c>
    </row>
    <row r="163" spans="2:13" x14ac:dyDescent="0.25">
      <c r="B163" s="237" t="s">
        <v>983</v>
      </c>
      <c r="C163" s="237" t="s">
        <v>216</v>
      </c>
      <c r="D163" s="238">
        <v>0.42899999999999999</v>
      </c>
      <c r="E163" s="238">
        <v>4.0970000000000004</v>
      </c>
      <c r="F163" s="238">
        <v>8.7972999999999999</v>
      </c>
      <c r="G163" s="238">
        <v>-4.0891999999999999</v>
      </c>
      <c r="H163" s="269">
        <v>-4.6029</v>
      </c>
      <c r="I163" s="238">
        <v>-3.6829000000000001</v>
      </c>
      <c r="J163" s="238">
        <v>2.0109881792966577</v>
      </c>
      <c r="K163" s="238">
        <v>5.353308714624494</v>
      </c>
      <c r="L163" s="238">
        <v>3975.35</v>
      </c>
      <c r="M163" s="238">
        <v>3792.37</v>
      </c>
    </row>
    <row r="164" spans="2:13" x14ac:dyDescent="0.25">
      <c r="B164" s="237" t="s">
        <v>567</v>
      </c>
      <c r="C164" s="237" t="s">
        <v>1104</v>
      </c>
      <c r="D164" s="238">
        <v>0.62490000000000001</v>
      </c>
      <c r="E164" s="238">
        <v>3.8889</v>
      </c>
      <c r="F164" s="238">
        <v>8.7967999999999993</v>
      </c>
      <c r="G164" s="238">
        <v>-5.8259999999999996</v>
      </c>
      <c r="H164" s="269">
        <v>-6.5152999999999999</v>
      </c>
      <c r="I164" s="238">
        <v>-6.6897000000000002</v>
      </c>
      <c r="J164" s="238">
        <v>5.7799918590784038E-2</v>
      </c>
      <c r="K164" s="238">
        <v>3.7793829774133814</v>
      </c>
      <c r="L164" s="238">
        <v>0</v>
      </c>
      <c r="M164" s="238">
        <v>0</v>
      </c>
    </row>
    <row r="165" spans="2:13" x14ac:dyDescent="0.25">
      <c r="B165" s="244" t="s">
        <v>510</v>
      </c>
      <c r="C165" s="237" t="s">
        <v>1105</v>
      </c>
      <c r="D165" s="238">
        <v>0.53569999999999995</v>
      </c>
      <c r="E165" s="238">
        <v>4.5941999999999998</v>
      </c>
      <c r="F165" s="238">
        <v>9.2469000000000001</v>
      </c>
      <c r="G165" s="238">
        <v>-7.4541000000000013</v>
      </c>
      <c r="H165" s="269">
        <v>-9.3400999999999996</v>
      </c>
      <c r="I165" s="238">
        <v>-10.271100000000001</v>
      </c>
      <c r="J165" s="238">
        <v>-0.43411516605404987</v>
      </c>
      <c r="K165" s="238">
        <v>2.3902682516449669</v>
      </c>
      <c r="L165" s="238">
        <v>3090.56</v>
      </c>
      <c r="M165" s="238">
        <v>2801.9</v>
      </c>
    </row>
    <row r="166" spans="2:13" x14ac:dyDescent="0.25">
      <c r="B166" s="237" t="s">
        <v>442</v>
      </c>
      <c r="C166" s="237" t="s">
        <v>1103</v>
      </c>
      <c r="D166" s="238">
        <v>0.58540000000000003</v>
      </c>
      <c r="E166" s="238">
        <v>4.1840999999999999</v>
      </c>
      <c r="F166" s="238">
        <v>9.7157</v>
      </c>
      <c r="G166" s="238">
        <v>-8.0960000000000001</v>
      </c>
      <c r="H166" s="269">
        <v>-9.8690999999999995</v>
      </c>
      <c r="I166" s="238">
        <v>-9.5881000000000007</v>
      </c>
      <c r="J166" s="238">
        <v>-0.10180360456937265</v>
      </c>
      <c r="K166" s="238">
        <v>3.0501138696543029</v>
      </c>
      <c r="L166" s="238">
        <v>2156.2206999999999</v>
      </c>
      <c r="M166" s="238">
        <v>1943.4219000000001</v>
      </c>
    </row>
    <row r="167" spans="2:13" x14ac:dyDescent="0.25">
      <c r="B167" s="237" t="s">
        <v>602</v>
      </c>
      <c r="C167" s="237" t="s">
        <v>1101</v>
      </c>
      <c r="D167" s="238">
        <v>0.31059999999999999</v>
      </c>
      <c r="E167" s="238">
        <v>5.3132000000000001</v>
      </c>
      <c r="F167" s="238">
        <v>11.9688</v>
      </c>
      <c r="G167" s="238">
        <v>-8.3072999999999997</v>
      </c>
      <c r="H167" s="269">
        <v>-11.036799999999999</v>
      </c>
      <c r="I167" s="238">
        <v>-12.205299999999999</v>
      </c>
      <c r="J167" s="238">
        <v>-2.0002082470064519</v>
      </c>
      <c r="K167" s="238">
        <v>2.1646547477262468</v>
      </c>
      <c r="L167" s="238">
        <v>1962.1</v>
      </c>
      <c r="M167" s="238">
        <v>1745.55</v>
      </c>
    </row>
    <row r="168" spans="2:13" x14ac:dyDescent="0.25">
      <c r="B168" s="237" t="s">
        <v>337</v>
      </c>
      <c r="C168" s="237" t="s">
        <v>1104</v>
      </c>
      <c r="D168" s="238">
        <v>0.55549999999999999</v>
      </c>
      <c r="E168" s="238">
        <v>3.3224000000000005</v>
      </c>
      <c r="F168" s="238">
        <v>6.6966000000000001</v>
      </c>
      <c r="G168" s="238">
        <v>-8.6145999999999994</v>
      </c>
      <c r="H168" s="269">
        <v>-11.204700000000001</v>
      </c>
      <c r="I168" s="238">
        <v>-11.283799999999999</v>
      </c>
      <c r="J168" s="238">
        <v>-2.1863181863540859</v>
      </c>
      <c r="K168" s="238">
        <v>2.3986374162082269</v>
      </c>
      <c r="L168" s="238">
        <v>3351.7384000000002</v>
      </c>
      <c r="M168" s="238">
        <v>2976.1853000000001</v>
      </c>
    </row>
    <row r="169" spans="2:13" x14ac:dyDescent="0.25">
      <c r="B169" s="235"/>
      <c r="C169" s="235"/>
      <c r="D169" s="243"/>
      <c r="E169" s="243"/>
      <c r="F169" s="243"/>
      <c r="G169" s="243"/>
      <c r="H169" s="270"/>
      <c r="I169" s="243"/>
      <c r="J169" s="243"/>
      <c r="K169" s="243"/>
      <c r="L169" s="243"/>
      <c r="M169" s="243"/>
    </row>
    <row r="170" spans="2:13" x14ac:dyDescent="0.25">
      <c r="B170" s="241" t="s">
        <v>181</v>
      </c>
      <c r="C170" s="241" t="s">
        <v>1096</v>
      </c>
      <c r="D170" s="242" t="s">
        <v>128</v>
      </c>
      <c r="E170" s="242" t="s">
        <v>129</v>
      </c>
      <c r="F170" s="242" t="s">
        <v>130</v>
      </c>
      <c r="G170" s="242" t="s">
        <v>131</v>
      </c>
      <c r="H170" s="268" t="s">
        <v>1</v>
      </c>
      <c r="I170" s="242" t="s">
        <v>1097</v>
      </c>
      <c r="J170" s="242" t="s">
        <v>153</v>
      </c>
      <c r="K170" s="242" t="s">
        <v>1098</v>
      </c>
      <c r="L170" s="242" t="s">
        <v>1099</v>
      </c>
      <c r="M170" s="242" t="s">
        <v>1100</v>
      </c>
    </row>
    <row r="171" spans="2:13" x14ac:dyDescent="0.25">
      <c r="B171" s="249"/>
      <c r="C171" s="249"/>
      <c r="D171" s="250" t="s">
        <v>134</v>
      </c>
      <c r="E171" s="250" t="s">
        <v>134</v>
      </c>
      <c r="F171" s="250" t="s">
        <v>134</v>
      </c>
      <c r="G171" s="250" t="s">
        <v>134</v>
      </c>
      <c r="H171" s="273" t="s">
        <v>134</v>
      </c>
      <c r="I171" s="250" t="s">
        <v>134</v>
      </c>
      <c r="J171" s="250" t="s">
        <v>134</v>
      </c>
      <c r="K171" s="250" t="s">
        <v>134</v>
      </c>
      <c r="L171" s="262">
        <v>43829</v>
      </c>
      <c r="M171" s="250" t="s">
        <v>1099</v>
      </c>
    </row>
    <row r="172" spans="2:13" x14ac:dyDescent="0.25">
      <c r="B172" s="237" t="s">
        <v>463</v>
      </c>
      <c r="C172" s="237" t="s">
        <v>1104</v>
      </c>
      <c r="D172" s="238">
        <v>0.1077</v>
      </c>
      <c r="E172" s="238">
        <v>1.3698999999999999</v>
      </c>
      <c r="F172" s="238">
        <v>4.2392000000000003</v>
      </c>
      <c r="G172" s="238">
        <v>6.0499999999999998E-2</v>
      </c>
      <c r="H172" s="269">
        <v>0.22589999999999996</v>
      </c>
      <c r="I172" s="238">
        <v>2.4716999999999998</v>
      </c>
      <c r="J172" s="238">
        <v>2.9148446263632222</v>
      </c>
      <c r="K172" s="238">
        <v>3.2989928704791005</v>
      </c>
      <c r="L172" s="238">
        <v>1542.5219999999999</v>
      </c>
      <c r="M172" s="238">
        <v>1546.0064</v>
      </c>
    </row>
    <row r="173" spans="2:13" x14ac:dyDescent="0.25">
      <c r="B173" s="237" t="s">
        <v>183</v>
      </c>
      <c r="C173" s="237" t="s">
        <v>1106</v>
      </c>
      <c r="D173" s="238">
        <v>-0.21029999999999999</v>
      </c>
      <c r="E173" s="238">
        <v>3.4409000000000001</v>
      </c>
      <c r="F173" s="238">
        <v>9.1674000000000007</v>
      </c>
      <c r="G173" s="238">
        <v>-4.7408000000000001</v>
      </c>
      <c r="H173" s="269">
        <v>-7.2462999999999997</v>
      </c>
      <c r="I173" s="238">
        <v>-6.5653000000000006</v>
      </c>
      <c r="J173" s="238">
        <v>-0.3162323079210938</v>
      </c>
      <c r="K173" s="238">
        <v>3.2657035036782744</v>
      </c>
      <c r="L173" s="238">
        <v>1769.51</v>
      </c>
      <c r="M173" s="238">
        <v>1641.28</v>
      </c>
    </row>
    <row r="174" spans="2:13" x14ac:dyDescent="0.25">
      <c r="B174" s="134" t="s">
        <v>987</v>
      </c>
      <c r="C174" s="237" t="s">
        <v>216</v>
      </c>
      <c r="D174" s="238">
        <v>0.43580000000000002</v>
      </c>
      <c r="E174" s="238">
        <v>2.1334</v>
      </c>
      <c r="F174" s="238">
        <v>4.0098000000000003</v>
      </c>
      <c r="G174" s="238">
        <v>-4.4283999999999999</v>
      </c>
      <c r="H174" s="269">
        <v>-7.5129999999999999</v>
      </c>
      <c r="I174" s="238">
        <v>-8.0663</v>
      </c>
      <c r="J174" s="238">
        <v>-2.3869555753449401</v>
      </c>
      <c r="K174" s="238">
        <v>1.7126997696971458</v>
      </c>
      <c r="L174" s="238">
        <v>2514.0500000000002</v>
      </c>
      <c r="M174" s="238">
        <v>2325.17</v>
      </c>
    </row>
    <row r="175" spans="2:13" x14ac:dyDescent="0.25">
      <c r="B175" s="237" t="s">
        <v>1116</v>
      </c>
      <c r="C175" s="237" t="s">
        <v>1105</v>
      </c>
      <c r="D175" s="238">
        <v>0.49630000000000002</v>
      </c>
      <c r="E175" s="238">
        <v>2.9449000000000001</v>
      </c>
      <c r="F175" s="238">
        <v>4.9957000000000003</v>
      </c>
      <c r="G175" s="238">
        <v>-4.9263000000000003</v>
      </c>
      <c r="H175" s="269">
        <v>-7.6128</v>
      </c>
      <c r="I175" s="238">
        <v>-6.7317</v>
      </c>
      <c r="J175" s="238">
        <v>-1.5422291011174649</v>
      </c>
      <c r="K175" s="238">
        <v>1.9313064115422884</v>
      </c>
      <c r="L175" s="238">
        <v>2358.4</v>
      </c>
      <c r="M175" s="238">
        <v>2178.86</v>
      </c>
    </row>
    <row r="176" spans="2:13" x14ac:dyDescent="0.25">
      <c r="B176" s="237" t="s">
        <v>559</v>
      </c>
      <c r="C176" s="237" t="s">
        <v>1101</v>
      </c>
      <c r="D176" s="238">
        <v>0.51419999999999999</v>
      </c>
      <c r="E176" s="238">
        <v>4.7526999999999999</v>
      </c>
      <c r="F176" s="238">
        <v>6.9877000000000011</v>
      </c>
      <c r="G176" s="238">
        <v>-6.8769</v>
      </c>
      <c r="H176" s="269">
        <v>-10.3668</v>
      </c>
      <c r="I176" s="238">
        <v>-9.7767999999999997</v>
      </c>
      <c r="J176" s="238">
        <v>-3.094114738488507</v>
      </c>
      <c r="K176" s="238">
        <v>0.54046626447437074</v>
      </c>
      <c r="L176" s="238">
        <v>2241.67</v>
      </c>
      <c r="M176" s="238">
        <v>2009.28</v>
      </c>
    </row>
    <row r="177" spans="2:13" x14ac:dyDescent="0.25">
      <c r="B177" s="237" t="s">
        <v>443</v>
      </c>
      <c r="C177" s="237" t="s">
        <v>1103</v>
      </c>
      <c r="D177" s="238">
        <v>0.46309999999999996</v>
      </c>
      <c r="E177" s="238">
        <v>3.1135000000000002</v>
      </c>
      <c r="F177" s="238">
        <v>6.2262000000000004</v>
      </c>
      <c r="G177" s="238">
        <v>-8.4036000000000008</v>
      </c>
      <c r="H177" s="269">
        <v>-11.072699999999999</v>
      </c>
      <c r="I177" s="238">
        <v>-11.327999999999999</v>
      </c>
      <c r="J177" s="238">
        <v>-3.4038471698619288</v>
      </c>
      <c r="K177" s="238">
        <v>1.1619040345328457</v>
      </c>
      <c r="L177" s="238">
        <v>1601.0817999999999</v>
      </c>
      <c r="M177" s="238">
        <v>1423.7991</v>
      </c>
    </row>
    <row r="178" spans="2:13" x14ac:dyDescent="0.25">
      <c r="B178" s="235"/>
      <c r="C178" s="235"/>
      <c r="D178" s="243"/>
      <c r="E178" s="243"/>
      <c r="F178" s="243"/>
      <c r="G178" s="243"/>
      <c r="H178" s="266"/>
      <c r="I178" s="243"/>
      <c r="J178" s="243"/>
      <c r="K178" s="243"/>
      <c r="L178" s="243"/>
      <c r="M178" s="243"/>
    </row>
    <row r="179" spans="2:13" x14ac:dyDescent="0.25">
      <c r="B179" s="278" t="s">
        <v>1330</v>
      </c>
      <c r="C179" s="278" t="s">
        <v>1096</v>
      </c>
      <c r="D179" s="279" t="s">
        <v>128</v>
      </c>
      <c r="E179" s="279" t="s">
        <v>129</v>
      </c>
      <c r="F179" s="279" t="s">
        <v>130</v>
      </c>
      <c r="G179" s="279" t="s">
        <v>131</v>
      </c>
      <c r="H179" s="279" t="s">
        <v>1331</v>
      </c>
      <c r="I179" s="279" t="s">
        <v>1097</v>
      </c>
      <c r="J179" s="279" t="s">
        <v>153</v>
      </c>
      <c r="K179" s="279" t="s">
        <v>1098</v>
      </c>
      <c r="L179" s="281" t="s">
        <v>1099</v>
      </c>
      <c r="M179" s="282" t="s">
        <v>1100</v>
      </c>
    </row>
    <row r="180" spans="2:13" x14ac:dyDescent="0.25">
      <c r="B180" s="278"/>
      <c r="C180" s="278"/>
      <c r="D180" s="279" t="s">
        <v>134</v>
      </c>
      <c r="E180" s="279" t="s">
        <v>134</v>
      </c>
      <c r="F180" s="279" t="s">
        <v>134</v>
      </c>
      <c r="G180" s="279" t="s">
        <v>134</v>
      </c>
      <c r="H180" s="279" t="s">
        <v>134</v>
      </c>
      <c r="I180" s="279" t="s">
        <v>134</v>
      </c>
      <c r="J180" s="279" t="s">
        <v>134</v>
      </c>
      <c r="K180" s="279" t="s">
        <v>134</v>
      </c>
      <c r="L180" s="283" t="s">
        <v>2615</v>
      </c>
      <c r="M180" s="282" t="s">
        <v>1099</v>
      </c>
    </row>
    <row r="181" spans="2:13" x14ac:dyDescent="0.25">
      <c r="B181" s="285" t="s">
        <v>1250</v>
      </c>
      <c r="C181" s="285"/>
      <c r="D181" s="286">
        <v>0.54722730503324879</v>
      </c>
      <c r="E181" s="286">
        <v>12.63361383417665</v>
      </c>
      <c r="F181" s="286">
        <v>18.472907778045577</v>
      </c>
      <c r="G181" s="286">
        <v>22.334403110971035</v>
      </c>
      <c r="H181" s="287">
        <v>21.664235982454727</v>
      </c>
      <c r="I181" s="286">
        <v>31.605802668559303</v>
      </c>
      <c r="J181" s="286">
        <v>0</v>
      </c>
      <c r="K181" s="286">
        <v>0</v>
      </c>
      <c r="L181" s="286">
        <v>0</v>
      </c>
      <c r="M181" s="286">
        <v>0</v>
      </c>
    </row>
    <row r="182" spans="2:13" x14ac:dyDescent="0.25">
      <c r="B182" s="288" t="s">
        <v>1332</v>
      </c>
      <c r="C182" s="285" t="s">
        <v>1105</v>
      </c>
      <c r="D182" s="286">
        <v>0.43039999999999995</v>
      </c>
      <c r="E182" s="286">
        <v>11.0869</v>
      </c>
      <c r="F182" s="286">
        <v>15.617100000000001</v>
      </c>
      <c r="G182" s="286">
        <v>22.360199999999999</v>
      </c>
      <c r="H182" s="287">
        <v>16.337900000000001</v>
      </c>
      <c r="I182" s="286">
        <v>22.328800000000001</v>
      </c>
      <c r="J182" s="286">
        <v>7.0220352324010804</v>
      </c>
      <c r="K182" s="286">
        <v>0</v>
      </c>
      <c r="L182" s="286">
        <v>1185.3399999999999</v>
      </c>
      <c r="M182" s="286">
        <v>1379</v>
      </c>
    </row>
    <row r="183" spans="2:13" x14ac:dyDescent="0.25">
      <c r="B183" s="285" t="s">
        <v>1343</v>
      </c>
      <c r="C183" s="285" t="s">
        <v>1106</v>
      </c>
      <c r="D183" s="286">
        <v>-0.14249999999999999</v>
      </c>
      <c r="E183" s="286">
        <v>8.7543000000000006</v>
      </c>
      <c r="F183" s="286">
        <v>7.0232000000000001</v>
      </c>
      <c r="G183" s="286">
        <v>4.3526999999999996</v>
      </c>
      <c r="H183" s="287">
        <v>-1.3944000000000001</v>
      </c>
      <c r="I183" s="286">
        <v>3.8980000000000001</v>
      </c>
      <c r="J183" s="286">
        <v>2.6142291859646338</v>
      </c>
      <c r="K183" s="286">
        <v>0</v>
      </c>
      <c r="L183" s="286">
        <v>16422.349999999999</v>
      </c>
      <c r="M183" s="286">
        <v>16193.35</v>
      </c>
    </row>
    <row r="184" spans="2:13" x14ac:dyDescent="0.25">
      <c r="B184" s="275"/>
      <c r="C184" s="275"/>
      <c r="D184" s="275"/>
      <c r="E184" s="275"/>
      <c r="F184" s="275"/>
      <c r="G184" s="275"/>
      <c r="H184" s="277"/>
      <c r="I184" s="277"/>
      <c r="J184" s="277"/>
      <c r="K184" s="277"/>
      <c r="L184" s="277"/>
      <c r="M184" s="277"/>
    </row>
    <row r="185" spans="2:13" x14ac:dyDescent="0.25">
      <c r="B185" s="275"/>
      <c r="C185" s="275"/>
      <c r="D185" s="275"/>
      <c r="E185" s="275"/>
      <c r="F185" s="275"/>
      <c r="G185" s="275"/>
      <c r="H185" s="277"/>
      <c r="I185" s="277"/>
      <c r="J185" s="277"/>
      <c r="K185" s="277"/>
      <c r="L185" s="277"/>
      <c r="M185" s="277"/>
    </row>
    <row r="186" spans="2:13" x14ac:dyDescent="0.25">
      <c r="B186" s="276" t="s">
        <v>151</v>
      </c>
      <c r="C186" s="275"/>
      <c r="D186" s="275"/>
      <c r="E186" s="275"/>
      <c r="F186" s="275"/>
      <c r="G186" s="275"/>
      <c r="H186" s="277"/>
      <c r="I186" s="277"/>
      <c r="J186" s="277"/>
      <c r="K186" s="277"/>
      <c r="L186" s="277"/>
      <c r="M186" s="277"/>
    </row>
    <row r="187" spans="2:13" x14ac:dyDescent="0.25">
      <c r="B187" s="276" t="s">
        <v>2616</v>
      </c>
      <c r="C187" s="275"/>
      <c r="D187" s="275"/>
      <c r="E187" s="275"/>
      <c r="F187" s="275"/>
      <c r="G187" s="275"/>
      <c r="H187" s="277"/>
      <c r="I187" s="277"/>
      <c r="J187" s="277"/>
      <c r="K187" s="277"/>
      <c r="L187" s="277"/>
      <c r="M187" s="277"/>
    </row>
    <row r="188" spans="2:13" x14ac:dyDescent="0.25">
      <c r="E188" s="74"/>
      <c r="F188" s="74"/>
      <c r="G188" s="74"/>
      <c r="H188" s="41"/>
      <c r="I188" s="74"/>
      <c r="M188" s="74"/>
    </row>
    <row r="189" spans="2:13" x14ac:dyDescent="0.25">
      <c r="E189" s="74"/>
      <c r="F189" s="74"/>
      <c r="G189" s="74"/>
      <c r="H189" s="41"/>
      <c r="I189" s="74"/>
      <c r="M189" s="74"/>
    </row>
    <row r="191" spans="2:13" x14ac:dyDescent="0.25">
      <c r="E191" s="74"/>
      <c r="F191" s="74"/>
      <c r="G191" s="74"/>
      <c r="H191" s="41"/>
      <c r="I191" s="74"/>
      <c r="M191" s="74"/>
    </row>
  </sheetData>
  <conditionalFormatting sqref="Q138">
    <cfRule type="containsText" dxfId="167" priority="727" operator="containsText" text="PRU link ">
      <formula>NOT(ISERROR(SEARCH("PRU link ",Q138)))</formula>
    </cfRule>
  </conditionalFormatting>
  <conditionalFormatting sqref="J144:L144 C144:H144">
    <cfRule type="containsText" dxfId="166" priority="579" operator="containsText" text="PRU link ">
      <formula>NOT(ISERROR(SEARCH("PRU link ",C144)))</formula>
    </cfRule>
  </conditionalFormatting>
  <conditionalFormatting sqref="B144">
    <cfRule type="containsText" dxfId="165" priority="578" operator="containsText" text="PRU link ">
      <formula>NOT(ISERROR(SEARCH("PRU link ",B144)))</formula>
    </cfRule>
  </conditionalFormatting>
  <conditionalFormatting sqref="Q141:Q143">
    <cfRule type="containsText" dxfId="164" priority="726" operator="containsText" text="PRU link ">
      <formula>NOT(ISERROR(SEARCH("PRU link ",Q141)))</formula>
    </cfRule>
  </conditionalFormatting>
  <conditionalFormatting sqref="B144">
    <cfRule type="containsText" dxfId="163" priority="576" operator="containsText" text="Indeks">
      <formula>NOT(ISERROR(SEARCH("Indeks",B144)))</formula>
    </cfRule>
    <cfRule type="containsText" dxfId="162" priority="577" operator="containsText" text="Index">
      <formula>NOT(ISERROR(SEARCH("Index",B144)))</formula>
    </cfRule>
  </conditionalFormatting>
  <conditionalFormatting sqref="J141:L143 C141:H143">
    <cfRule type="containsText" dxfId="161" priority="246" operator="containsText" text="PRU link ">
      <formula>NOT(ISERROR(SEARCH("PRU link ",C141)))</formula>
    </cfRule>
  </conditionalFormatting>
  <conditionalFormatting sqref="D138:H138 J138">
    <cfRule type="containsText" dxfId="160" priority="236" operator="containsText" text="PRU link ">
      <formula>NOT(ISERROR(SEARCH("PRU link ",D138)))</formula>
    </cfRule>
  </conditionalFormatting>
  <conditionalFormatting sqref="K138:L138">
    <cfRule type="containsText" dxfId="159" priority="235" operator="containsText" text="PRU link ">
      <formula>NOT(ISERROR(SEARCH("PRU link ",K138)))</formula>
    </cfRule>
  </conditionalFormatting>
  <conditionalFormatting sqref="C138">
    <cfRule type="containsText" dxfId="158" priority="234" operator="containsText" text="PRU link ">
      <formula>NOT(ISERROR(SEARCH("PRU link ",C138)))</formula>
    </cfRule>
  </conditionalFormatting>
  <conditionalFormatting sqref="B138">
    <cfRule type="containsText" dxfId="157" priority="228" operator="containsText" text="PRU link ">
      <formula>NOT(ISERROR(SEARCH("PRU link ",B138)))</formula>
    </cfRule>
  </conditionalFormatting>
  <conditionalFormatting sqref="B141:B143">
    <cfRule type="containsText" dxfId="156" priority="245" operator="containsText" text="PRU link ">
      <formula>NOT(ISERROR(SEARCH("PRU link ",B141)))</formula>
    </cfRule>
  </conditionalFormatting>
  <conditionalFormatting sqref="B141:B143">
    <cfRule type="containsText" dxfId="155" priority="243" operator="containsText" text="Indeks">
      <formula>NOT(ISERROR(SEARCH("Indeks",B141)))</formula>
    </cfRule>
    <cfRule type="containsText" dxfId="154" priority="244" operator="containsText" text="Index">
      <formula>NOT(ISERROR(SEARCH("Index",B141)))</formula>
    </cfRule>
  </conditionalFormatting>
  <conditionalFormatting sqref="B149:C149">
    <cfRule type="containsText" dxfId="153" priority="216" operator="containsText" text="PRU link ">
      <formula>NOT(ISERROR(SEARCH("PRU link ",B149)))</formula>
    </cfRule>
  </conditionalFormatting>
  <conditionalFormatting sqref="D149:M149">
    <cfRule type="containsText" dxfId="152" priority="215" operator="containsText" text="PRU link ">
      <formula>NOT(ISERROR(SEARCH("PRU link ",D149)))</formula>
    </cfRule>
  </conditionalFormatting>
  <conditionalFormatting sqref="J5:J10 C5:H10">
    <cfRule type="containsText" dxfId="151" priority="152" operator="containsText" text="PRU link ">
      <formula>NOT(ISERROR(SEARCH("PRU link ",C5)))</formula>
    </cfRule>
  </conditionalFormatting>
  <conditionalFormatting sqref="B5:B10">
    <cfRule type="containsText" dxfId="150" priority="151" operator="containsText" text="PRU link ">
      <formula>NOT(ISERROR(SEARCH("PRU link ",B5)))</formula>
    </cfRule>
  </conditionalFormatting>
  <conditionalFormatting sqref="B5:B10">
    <cfRule type="containsText" dxfId="149" priority="150" operator="containsText" text="Index">
      <formula>NOT(ISERROR(SEARCH("Index",B5)))</formula>
    </cfRule>
  </conditionalFormatting>
  <conditionalFormatting sqref="K5:L5">
    <cfRule type="containsText" dxfId="148" priority="149" operator="containsText" text="PRU link ">
      <formula>NOT(ISERROR(SEARCH("PRU link ",K5)))</formula>
    </cfRule>
  </conditionalFormatting>
  <conditionalFormatting sqref="K6:K10">
    <cfRule type="containsText" dxfId="147" priority="148" operator="containsText" text="PRU link ">
      <formula>NOT(ISERROR(SEARCH("PRU link ",K6)))</formula>
    </cfRule>
  </conditionalFormatting>
  <conditionalFormatting sqref="L6:L10">
    <cfRule type="containsText" dxfId="146" priority="147" operator="containsText" text="PRU link ">
      <formula>NOT(ISERROR(SEARCH("PRU link ",L6)))</formula>
    </cfRule>
  </conditionalFormatting>
  <conditionalFormatting sqref="G94:H94 B32:B37 C97 B110:C110 B56:C56 B65:C66 B75:C76 C79:C84 C106:C107 C113:C118 B122:C123 B127:C128 J132 C132:H132 C109 B41:B46 J42:J44 K42:L43 C42:H44 C50:H53 J50:J53 C88:C93 J134:L137 B134:H137">
    <cfRule type="containsText" dxfId="145" priority="146" operator="containsText" text="PRU link ">
      <formula>NOT(ISERROR(SEARCH("PRU link ",B32)))</formula>
    </cfRule>
  </conditionalFormatting>
  <conditionalFormatting sqref="B122:C123 B127:C128">
    <cfRule type="containsText" dxfId="144" priority="145" operator="containsText" text="PRUlink">
      <formula>NOT(ISERROR(SEARCH("PRUlink",B122)))</formula>
    </cfRule>
  </conditionalFormatting>
  <conditionalFormatting sqref="B32:B37 B56 B65:B66 B75:B76 B41:B46 B134:B137">
    <cfRule type="containsText" dxfId="143" priority="143" operator="containsText" text="Indeks">
      <formula>NOT(ISERROR(SEARCH("Indeks",B32)))</formula>
    </cfRule>
    <cfRule type="containsText" dxfId="142" priority="144" operator="containsText" text="Index">
      <formula>NOT(ISERROR(SEARCH("Index",B32)))</formula>
    </cfRule>
  </conditionalFormatting>
  <conditionalFormatting sqref="E94:F94">
    <cfRule type="containsText" dxfId="141" priority="142" operator="containsText" text="PRU link ">
      <formula>NOT(ISERROR(SEARCH("PRU link ",E94)))</formula>
    </cfRule>
  </conditionalFormatting>
  <conditionalFormatting sqref="H46">
    <cfRule type="containsText" dxfId="140" priority="137" operator="containsText" text="PRU link ">
      <formula>NOT(ISERROR(SEARCH("PRU link ",H46)))</formula>
    </cfRule>
  </conditionalFormatting>
  <conditionalFormatting sqref="J46">
    <cfRule type="containsText" dxfId="139" priority="136" operator="containsText" text="PRU link ">
      <formula>NOT(ISERROR(SEARCH("PRU link ",J46)))</formula>
    </cfRule>
  </conditionalFormatting>
  <conditionalFormatting sqref="D46">
    <cfRule type="containsText" dxfId="138" priority="141" operator="containsText" text="PRU link ">
      <formula>NOT(ISERROR(SEARCH("PRU link ",D46)))</formula>
    </cfRule>
  </conditionalFormatting>
  <conditionalFormatting sqref="E46">
    <cfRule type="containsText" dxfId="137" priority="140" operator="containsText" text="PRU link ">
      <formula>NOT(ISERROR(SEARCH("PRU link ",E46)))</formula>
    </cfRule>
  </conditionalFormatting>
  <conditionalFormatting sqref="F46">
    <cfRule type="containsText" dxfId="136" priority="139" operator="containsText" text="PRU link ">
      <formula>NOT(ISERROR(SEARCH("PRU link ",F46)))</formula>
    </cfRule>
  </conditionalFormatting>
  <conditionalFormatting sqref="G46">
    <cfRule type="containsText" dxfId="135" priority="138" operator="containsText" text="PRU link ">
      <formula>NOT(ISERROR(SEARCH("PRU link ",G46)))</formula>
    </cfRule>
  </conditionalFormatting>
  <conditionalFormatting sqref="F110">
    <cfRule type="containsText" dxfId="134" priority="133" operator="containsText" text="PRU link ">
      <formula>NOT(ISERROR(SEARCH("PRU link ",F110)))</formula>
    </cfRule>
  </conditionalFormatting>
  <conditionalFormatting sqref="G110">
    <cfRule type="containsText" dxfId="133" priority="132" operator="containsText" text="PRU link ">
      <formula>NOT(ISERROR(SEARCH("PRU link ",G110)))</formula>
    </cfRule>
  </conditionalFormatting>
  <conditionalFormatting sqref="H110">
    <cfRule type="containsText" dxfId="132" priority="131" operator="containsText" text="PRU link ">
      <formula>NOT(ISERROR(SEARCH("PRU link ",H110)))</formula>
    </cfRule>
  </conditionalFormatting>
  <conditionalFormatting sqref="J110">
    <cfRule type="containsText" dxfId="131" priority="130" operator="containsText" text="PRU link ">
      <formula>NOT(ISERROR(SEARCH("PRU link ",J110)))</formula>
    </cfRule>
  </conditionalFormatting>
  <conditionalFormatting sqref="K110">
    <cfRule type="containsText" dxfId="130" priority="129" operator="containsText" text="PRU link ">
      <formula>NOT(ISERROR(SEARCH("PRU link ",K110)))</formula>
    </cfRule>
  </conditionalFormatting>
  <conditionalFormatting sqref="L110">
    <cfRule type="containsText" dxfId="129" priority="128" operator="containsText" text="PRU link ">
      <formula>NOT(ISERROR(SEARCH("PRU link ",L110)))</formula>
    </cfRule>
  </conditionalFormatting>
  <conditionalFormatting sqref="D110">
    <cfRule type="containsText" dxfId="128" priority="135" operator="containsText" text="PRU link ">
      <formula>NOT(ISERROR(SEARCH("PRU link ",D110)))</formula>
    </cfRule>
  </conditionalFormatting>
  <conditionalFormatting sqref="E110">
    <cfRule type="containsText" dxfId="127" priority="134" operator="containsText" text="PRU link ">
      <formula>NOT(ISERROR(SEARCH("PRU link ",E110)))</formula>
    </cfRule>
  </conditionalFormatting>
  <conditionalFormatting sqref="B15:B19">
    <cfRule type="containsText" dxfId="126" priority="127" operator="containsText" text="PRU link ">
      <formula>NOT(ISERROR(SEARCH("PRU link ",B15)))</formula>
    </cfRule>
  </conditionalFormatting>
  <conditionalFormatting sqref="B15:B19">
    <cfRule type="containsText" dxfId="125" priority="126" operator="containsText" text="Index">
      <formula>NOT(ISERROR(SEARCH("Index",B15)))</formula>
    </cfRule>
  </conditionalFormatting>
  <conditionalFormatting sqref="B23:B28">
    <cfRule type="containsText" dxfId="124" priority="125" operator="containsText" text="PRU link ">
      <formula>NOT(ISERROR(SEARCH("PRU link ",B23)))</formula>
    </cfRule>
  </conditionalFormatting>
  <conditionalFormatting sqref="B50 B52:B53 B55">
    <cfRule type="containsText" dxfId="123" priority="124" operator="containsText" text="PRU link ">
      <formula>NOT(ISERROR(SEARCH("PRU link ",B50)))</formula>
    </cfRule>
  </conditionalFormatting>
  <conditionalFormatting sqref="B50 B52:B53 B55">
    <cfRule type="containsText" dxfId="122" priority="122" operator="containsText" text="Indeks">
      <formula>NOT(ISERROR(SEARCH("Indeks",B50)))</formula>
    </cfRule>
    <cfRule type="containsText" dxfId="121" priority="123" operator="containsText" text="Index">
      <formula>NOT(ISERROR(SEARCH("Index",B50)))</formula>
    </cfRule>
  </conditionalFormatting>
  <conditionalFormatting sqref="B51">
    <cfRule type="containsText" dxfId="120" priority="118" operator="containsText" text="PRUlink">
      <formula>NOT(ISERROR(SEARCH("PRUlink",B51)))</formula>
    </cfRule>
    <cfRule type="containsText" dxfId="119" priority="121" operator="containsText" text="PRU link ">
      <formula>NOT(ISERROR(SEARCH("PRU link ",B51)))</formula>
    </cfRule>
  </conditionalFormatting>
  <conditionalFormatting sqref="B51">
    <cfRule type="containsText" dxfId="118" priority="119" operator="containsText" text="Indeks">
      <formula>NOT(ISERROR(SEARCH("Indeks",B51)))</formula>
    </cfRule>
    <cfRule type="containsText" dxfId="117" priority="120" operator="containsText" text="Index">
      <formula>NOT(ISERROR(SEARCH("Index",B51)))</formula>
    </cfRule>
  </conditionalFormatting>
  <conditionalFormatting sqref="B79:B84">
    <cfRule type="containsText" dxfId="116" priority="117" operator="containsText" text="PRU link ">
      <formula>NOT(ISERROR(SEARCH("PRU link ",B79)))</formula>
    </cfRule>
  </conditionalFormatting>
  <conditionalFormatting sqref="B79:B84">
    <cfRule type="containsText" dxfId="115" priority="115" operator="containsText" text="Indeks">
      <formula>NOT(ISERROR(SEARCH("Indeks",B79)))</formula>
    </cfRule>
    <cfRule type="containsText" dxfId="114" priority="116" operator="containsText" text="Index">
      <formula>NOT(ISERROR(SEARCH("Index",B79)))</formula>
    </cfRule>
  </conditionalFormatting>
  <conditionalFormatting sqref="B88 B90:B93">
    <cfRule type="containsText" dxfId="113" priority="114" operator="containsText" text="PRU link ">
      <formula>NOT(ISERROR(SEARCH("PRU link ",B88)))</formula>
    </cfRule>
  </conditionalFormatting>
  <conditionalFormatting sqref="B97:B102">
    <cfRule type="containsText" dxfId="112" priority="113" operator="containsText" text="PRU link ">
      <formula>NOT(ISERROR(SEARCH("PRU link ",B97)))</formula>
    </cfRule>
  </conditionalFormatting>
  <conditionalFormatting sqref="B106:B107 B109">
    <cfRule type="containsText" dxfId="111" priority="112" operator="containsText" text="PRU link ">
      <formula>NOT(ISERROR(SEARCH("PRU link ",B106)))</formula>
    </cfRule>
  </conditionalFormatting>
  <conditionalFormatting sqref="B113:B118">
    <cfRule type="containsText" dxfId="110" priority="111" operator="containsText" text="PRU link ">
      <formula>NOT(ISERROR(SEARCH("PRU link ",B113)))</formula>
    </cfRule>
  </conditionalFormatting>
  <conditionalFormatting sqref="B14">
    <cfRule type="containsText" dxfId="109" priority="110" operator="containsText" text="PRU link ">
      <formula>NOT(ISERROR(SEARCH("PRU link ",B14)))</formula>
    </cfRule>
  </conditionalFormatting>
  <conditionalFormatting sqref="B14">
    <cfRule type="containsText" dxfId="108" priority="109" operator="containsText" text="Index">
      <formula>NOT(ISERROR(SEARCH("Index",B14)))</formula>
    </cfRule>
  </conditionalFormatting>
  <conditionalFormatting sqref="K46">
    <cfRule type="containsText" dxfId="107" priority="108" operator="containsText" text="PRU link ">
      <formula>NOT(ISERROR(SEARCH("PRU link ",K46)))</formula>
    </cfRule>
  </conditionalFormatting>
  <conditionalFormatting sqref="L46">
    <cfRule type="containsText" dxfId="106" priority="107" operator="containsText" text="PRU link ">
      <formula>NOT(ISERROR(SEARCH("PRU link ",L46)))</formula>
    </cfRule>
  </conditionalFormatting>
  <conditionalFormatting sqref="D14:H19 J14:J19">
    <cfRule type="containsText" dxfId="105" priority="106" operator="containsText" text="PRU link ">
      <formula>NOT(ISERROR(SEARCH("PRU link ",D14)))</formula>
    </cfRule>
  </conditionalFormatting>
  <conditionalFormatting sqref="K14:L14">
    <cfRule type="containsText" dxfId="104" priority="105" operator="containsText" text="PRU link ">
      <formula>NOT(ISERROR(SEARCH("PRU link ",K14)))</formula>
    </cfRule>
  </conditionalFormatting>
  <conditionalFormatting sqref="K15:K19">
    <cfRule type="containsText" dxfId="103" priority="104" operator="containsText" text="PRU link ">
      <formula>NOT(ISERROR(SEARCH("PRU link ",K15)))</formula>
    </cfRule>
  </conditionalFormatting>
  <conditionalFormatting sqref="L15:L19">
    <cfRule type="containsText" dxfId="102" priority="103" operator="containsText" text="PRU link ">
      <formula>NOT(ISERROR(SEARCH("PRU link ",L15)))</formula>
    </cfRule>
  </conditionalFormatting>
  <conditionalFormatting sqref="D122:H123 J122:J123">
    <cfRule type="containsText" dxfId="101" priority="80" operator="containsText" text="PRU link ">
      <formula>NOT(ISERROR(SEARCH("PRU link ",D122)))</formula>
    </cfRule>
  </conditionalFormatting>
  <conditionalFormatting sqref="K122:L123">
    <cfRule type="containsText" dxfId="100" priority="79" operator="containsText" text="PRU link ">
      <formula>NOT(ISERROR(SEARCH("PRU link ",K122)))</formula>
    </cfRule>
  </conditionalFormatting>
  <conditionalFormatting sqref="D127:H128 J127:J128">
    <cfRule type="containsText" dxfId="99" priority="78" operator="containsText" text="PRU link ">
      <formula>NOT(ISERROR(SEARCH("PRU link ",D127)))</formula>
    </cfRule>
  </conditionalFormatting>
  <conditionalFormatting sqref="K127:L128">
    <cfRule type="containsText" dxfId="98" priority="77" operator="containsText" text="PRU link ">
      <formula>NOT(ISERROR(SEARCH("PRU link ",K127)))</formula>
    </cfRule>
  </conditionalFormatting>
  <conditionalFormatting sqref="D23:H28 J23:J28">
    <cfRule type="containsText" dxfId="97" priority="102" operator="containsText" text="PRU link ">
      <formula>NOT(ISERROR(SEARCH("PRU link ",D23)))</formula>
    </cfRule>
  </conditionalFormatting>
  <conditionalFormatting sqref="K23:L23">
    <cfRule type="containsText" dxfId="96" priority="101" operator="containsText" text="PRU link ">
      <formula>NOT(ISERROR(SEARCH("PRU link ",K23)))</formula>
    </cfRule>
  </conditionalFormatting>
  <conditionalFormatting sqref="K24:K28">
    <cfRule type="containsText" dxfId="95" priority="100" operator="containsText" text="PRU link ">
      <formula>NOT(ISERROR(SEARCH("PRU link ",K24)))</formula>
    </cfRule>
  </conditionalFormatting>
  <conditionalFormatting sqref="L24:L28">
    <cfRule type="containsText" dxfId="94" priority="99" operator="containsText" text="PRU link ">
      <formula>NOT(ISERROR(SEARCH("PRU link ",L24)))</formula>
    </cfRule>
  </conditionalFormatting>
  <conditionalFormatting sqref="D32:H37 J32:J37">
    <cfRule type="containsText" dxfId="93" priority="98" operator="containsText" text="PRU link ">
      <formula>NOT(ISERROR(SEARCH("PRU link ",D32)))</formula>
    </cfRule>
  </conditionalFormatting>
  <conditionalFormatting sqref="K32:L37">
    <cfRule type="containsText" dxfId="92" priority="97" operator="containsText" text="PRU link ">
      <formula>NOT(ISERROR(SEARCH("PRU link ",K32)))</formula>
    </cfRule>
  </conditionalFormatting>
  <conditionalFormatting sqref="D41:H41 J41">
    <cfRule type="containsText" dxfId="91" priority="96" operator="containsText" text="PRU link ">
      <formula>NOT(ISERROR(SEARCH("PRU link ",D41)))</formula>
    </cfRule>
  </conditionalFormatting>
  <conditionalFormatting sqref="K41:L41">
    <cfRule type="containsText" dxfId="90" priority="95" operator="containsText" text="PRU link ">
      <formula>NOT(ISERROR(SEARCH("PRU link ",K41)))</formula>
    </cfRule>
  </conditionalFormatting>
  <conditionalFormatting sqref="J55 D55:H55">
    <cfRule type="containsText" dxfId="89" priority="94" operator="containsText" text="PRU link ">
      <formula>NOT(ISERROR(SEARCH("PRU link ",D55)))</formula>
    </cfRule>
  </conditionalFormatting>
  <conditionalFormatting sqref="K50:L50 K55:L55 K52:L53">
    <cfRule type="containsText" dxfId="88" priority="93" operator="containsText" text="PRU link ">
      <formula>NOT(ISERROR(SEARCH("PRU link ",K50)))</formula>
    </cfRule>
  </conditionalFormatting>
  <conditionalFormatting sqref="D79:H79 J79">
    <cfRule type="containsText" dxfId="87" priority="92" operator="containsText" text="PRU link ">
      <formula>NOT(ISERROR(SEARCH("PRU link ",D79)))</formula>
    </cfRule>
  </conditionalFormatting>
  <conditionalFormatting sqref="K79:L79">
    <cfRule type="containsText" dxfId="86" priority="91" operator="containsText" text="PRU link ">
      <formula>NOT(ISERROR(SEARCH("PRU link ",K79)))</formula>
    </cfRule>
  </conditionalFormatting>
  <conditionalFormatting sqref="D80:H84 J80:J84">
    <cfRule type="containsText" dxfId="85" priority="90" operator="containsText" text="PRU link ">
      <formula>NOT(ISERROR(SEARCH("PRU link ",D80)))</formula>
    </cfRule>
  </conditionalFormatting>
  <conditionalFormatting sqref="K80:L84">
    <cfRule type="containsText" dxfId="84" priority="89" operator="containsText" text="PRU link ">
      <formula>NOT(ISERROR(SEARCH("PRU link ",K80)))</formula>
    </cfRule>
  </conditionalFormatting>
  <conditionalFormatting sqref="D88:H88 J88 J90:J93 D90:H93">
    <cfRule type="containsText" dxfId="83" priority="88" operator="containsText" text="PRU link ">
      <formula>NOT(ISERROR(SEARCH("PRU link ",D88)))</formula>
    </cfRule>
  </conditionalFormatting>
  <conditionalFormatting sqref="K88:L88 K90:L93">
    <cfRule type="containsText" dxfId="82" priority="87" operator="containsText" text="PRU link ">
      <formula>NOT(ISERROR(SEARCH("PRU link ",K88)))</formula>
    </cfRule>
  </conditionalFormatting>
  <conditionalFormatting sqref="D97:H97 J97 J99:J102 D99:H102">
    <cfRule type="containsText" dxfId="81" priority="86" operator="containsText" text="PRU link ">
      <formula>NOT(ISERROR(SEARCH("PRU link ",D97)))</formula>
    </cfRule>
  </conditionalFormatting>
  <conditionalFormatting sqref="K97:L97 K99:L102">
    <cfRule type="containsText" dxfId="80" priority="85" operator="containsText" text="PRU link ">
      <formula>NOT(ISERROR(SEARCH("PRU link ",K97)))</formula>
    </cfRule>
  </conditionalFormatting>
  <conditionalFormatting sqref="D106:H107 J106:J107 J109 D109:H109">
    <cfRule type="containsText" dxfId="79" priority="84" operator="containsText" text="PRU link ">
      <formula>NOT(ISERROR(SEARCH("PRU link ",D106)))</formula>
    </cfRule>
  </conditionalFormatting>
  <conditionalFormatting sqref="K106:L107 K109:L109">
    <cfRule type="containsText" dxfId="78" priority="83" operator="containsText" text="PRU link ">
      <formula>NOT(ISERROR(SEARCH("PRU link ",K106)))</formula>
    </cfRule>
  </conditionalFormatting>
  <conditionalFormatting sqref="D113:H118 J113:J118">
    <cfRule type="containsText" dxfId="77" priority="82" operator="containsText" text="PRU link ">
      <formula>NOT(ISERROR(SEARCH("PRU link ",D113)))</formula>
    </cfRule>
  </conditionalFormatting>
  <conditionalFormatting sqref="K113:L118">
    <cfRule type="containsText" dxfId="76" priority="81" operator="containsText" text="PRU link ">
      <formula>NOT(ISERROR(SEARCH("PRU link ",K113)))</formula>
    </cfRule>
  </conditionalFormatting>
  <conditionalFormatting sqref="C16">
    <cfRule type="containsText" dxfId="75" priority="76" operator="containsText" text="PRU link ">
      <formula>NOT(ISERROR(SEARCH("PRU link ",C16)))</formula>
    </cfRule>
  </conditionalFormatting>
  <conditionalFormatting sqref="C41">
    <cfRule type="containsText" dxfId="74" priority="75" operator="containsText" text="PRU link ">
      <formula>NOT(ISERROR(SEARCH("PRU link ",C41)))</formula>
    </cfRule>
  </conditionalFormatting>
  <conditionalFormatting sqref="B62:B64 B60">
    <cfRule type="containsText" dxfId="73" priority="74" operator="containsText" text="PRU link ">
      <formula>NOT(ISERROR(SEARCH("PRU link ",B60)))</formula>
    </cfRule>
  </conditionalFormatting>
  <conditionalFormatting sqref="B62:B64 B60">
    <cfRule type="containsText" dxfId="72" priority="72" operator="containsText" text="Indeks">
      <formula>NOT(ISERROR(SEARCH("Indeks",B60)))</formula>
    </cfRule>
    <cfRule type="containsText" dxfId="71" priority="73" operator="containsText" text="Index">
      <formula>NOT(ISERROR(SEARCH("Index",B60)))</formula>
    </cfRule>
  </conditionalFormatting>
  <conditionalFormatting sqref="B61">
    <cfRule type="containsText" dxfId="70" priority="68" operator="containsText" text="PRUlink">
      <formula>NOT(ISERROR(SEARCH("PRUlink",B61)))</formula>
    </cfRule>
    <cfRule type="containsText" dxfId="69" priority="71" operator="containsText" text="PRU link ">
      <formula>NOT(ISERROR(SEARCH("PRU link ",B61)))</formula>
    </cfRule>
  </conditionalFormatting>
  <conditionalFormatting sqref="B61">
    <cfRule type="containsText" dxfId="68" priority="69" operator="containsText" text="Indeks">
      <formula>NOT(ISERROR(SEARCH("Indeks",B61)))</formula>
    </cfRule>
    <cfRule type="containsText" dxfId="67" priority="70" operator="containsText" text="Index">
      <formula>NOT(ISERROR(SEARCH("Index",B61)))</formula>
    </cfRule>
  </conditionalFormatting>
  <conditionalFormatting sqref="J59:J64 D59:H64">
    <cfRule type="containsText" dxfId="66" priority="67" operator="containsText" text="PRU link ">
      <formula>NOT(ISERROR(SEARCH("PRU link ",D59)))</formula>
    </cfRule>
  </conditionalFormatting>
  <conditionalFormatting sqref="K59:L64">
    <cfRule type="containsText" dxfId="65" priority="66" operator="containsText" text="PRU link ">
      <formula>NOT(ISERROR(SEARCH("PRU link ",K59)))</formula>
    </cfRule>
  </conditionalFormatting>
  <conditionalFormatting sqref="B72:B73">
    <cfRule type="containsText" dxfId="64" priority="65" operator="containsText" text="PRU link ">
      <formula>NOT(ISERROR(SEARCH("PRU link ",B72)))</formula>
    </cfRule>
  </conditionalFormatting>
  <conditionalFormatting sqref="B72:B73">
    <cfRule type="containsText" dxfId="63" priority="63" operator="containsText" text="Indeks">
      <formula>NOT(ISERROR(SEARCH("Indeks",B72)))</formula>
    </cfRule>
    <cfRule type="containsText" dxfId="62" priority="64" operator="containsText" text="Index">
      <formula>NOT(ISERROR(SEARCH("Index",B72)))</formula>
    </cfRule>
  </conditionalFormatting>
  <conditionalFormatting sqref="B71">
    <cfRule type="containsText" dxfId="61" priority="59" operator="containsText" text="PRUlink">
      <formula>NOT(ISERROR(SEARCH("PRUlink",B71)))</formula>
    </cfRule>
    <cfRule type="containsText" dxfId="60" priority="62" operator="containsText" text="PRU link ">
      <formula>NOT(ISERROR(SEARCH("PRU link ",B71)))</formula>
    </cfRule>
  </conditionalFormatting>
  <conditionalFormatting sqref="B71">
    <cfRule type="containsText" dxfId="59" priority="60" operator="containsText" text="Indeks">
      <formula>NOT(ISERROR(SEARCH("Indeks",B71)))</formula>
    </cfRule>
    <cfRule type="containsText" dxfId="58" priority="61" operator="containsText" text="Index">
      <formula>NOT(ISERROR(SEARCH("Index",B71)))</formula>
    </cfRule>
  </conditionalFormatting>
  <conditionalFormatting sqref="J69 D69:H69 D71:H74 J71:J74">
    <cfRule type="containsText" dxfId="57" priority="58" operator="containsText" text="PRU link ">
      <formula>NOT(ISERROR(SEARCH("PRU link ",D69)))</formula>
    </cfRule>
  </conditionalFormatting>
  <conditionalFormatting sqref="K69:L69 K71:L74">
    <cfRule type="containsText" dxfId="56" priority="57" operator="containsText" text="PRU link ">
      <formula>NOT(ISERROR(SEARCH("PRU link ",K69)))</formula>
    </cfRule>
  </conditionalFormatting>
  <conditionalFormatting sqref="D98:H98 J98">
    <cfRule type="containsText" dxfId="55" priority="56" operator="containsText" text="PRU link ">
      <formula>NOT(ISERROR(SEARCH("PRU link ",D98)))</formula>
    </cfRule>
  </conditionalFormatting>
  <conditionalFormatting sqref="K98:L98">
    <cfRule type="containsText" dxfId="54" priority="55" operator="containsText" text="PRU link ">
      <formula>NOT(ISERROR(SEARCH("PRU link ",K98)))</formula>
    </cfRule>
  </conditionalFormatting>
  <conditionalFormatting sqref="C14:C15">
    <cfRule type="containsText" dxfId="53" priority="54" operator="containsText" text="PRU link ">
      <formula>NOT(ISERROR(SEARCH("PRU link ",C14)))</formula>
    </cfRule>
  </conditionalFormatting>
  <conditionalFormatting sqref="C17:C19">
    <cfRule type="containsText" dxfId="52" priority="53" operator="containsText" text="PRU link ">
      <formula>NOT(ISERROR(SEARCH("PRU link ",C17)))</formula>
    </cfRule>
  </conditionalFormatting>
  <conditionalFormatting sqref="C23">
    <cfRule type="containsText" dxfId="51" priority="52" operator="containsText" text="PRU link ">
      <formula>NOT(ISERROR(SEARCH("PRU link ",C23)))</formula>
    </cfRule>
  </conditionalFormatting>
  <conditionalFormatting sqref="C24:C28">
    <cfRule type="containsText" dxfId="50" priority="51" operator="containsText" text="PRU link ">
      <formula>NOT(ISERROR(SEARCH("PRU link ",C24)))</formula>
    </cfRule>
  </conditionalFormatting>
  <conditionalFormatting sqref="C32:C37">
    <cfRule type="containsText" dxfId="49" priority="50" operator="containsText" text="PRU link ">
      <formula>NOT(ISERROR(SEARCH("PRU link ",C32)))</formula>
    </cfRule>
  </conditionalFormatting>
  <conditionalFormatting sqref="C46">
    <cfRule type="containsText" dxfId="48" priority="49" operator="containsText" text="PRU link ">
      <formula>NOT(ISERROR(SEARCH("PRU link ",C46)))</formula>
    </cfRule>
  </conditionalFormatting>
  <conditionalFormatting sqref="C55">
    <cfRule type="containsText" dxfId="47" priority="48" operator="containsText" text="PRU link ">
      <formula>NOT(ISERROR(SEARCH("PRU link ",C55)))</formula>
    </cfRule>
  </conditionalFormatting>
  <conditionalFormatting sqref="C59:C64">
    <cfRule type="containsText" dxfId="46" priority="47" operator="containsText" text="PRU link ">
      <formula>NOT(ISERROR(SEARCH("PRU link ",C59)))</formula>
    </cfRule>
  </conditionalFormatting>
  <conditionalFormatting sqref="C69 C71:C74">
    <cfRule type="containsText" dxfId="45" priority="46" operator="containsText" text="PRU link ">
      <formula>NOT(ISERROR(SEARCH("PRU link ",C69)))</formula>
    </cfRule>
  </conditionalFormatting>
  <conditionalFormatting sqref="C98:C102">
    <cfRule type="containsText" dxfId="44" priority="45" operator="containsText" text="PRU link ">
      <formula>NOT(ISERROR(SEARCH("PRU link ",C98)))</formula>
    </cfRule>
  </conditionalFormatting>
  <conditionalFormatting sqref="B132">
    <cfRule type="containsText" dxfId="43" priority="44" operator="containsText" text="PRU link ">
      <formula>NOT(ISERROR(SEARCH("PRU link ",B132)))</formula>
    </cfRule>
  </conditionalFormatting>
  <conditionalFormatting sqref="B132">
    <cfRule type="containsText" dxfId="42" priority="42" operator="containsText" text="Indeks">
      <formula>NOT(ISERROR(SEARCH("Indeks",B132)))</formula>
    </cfRule>
    <cfRule type="containsText" dxfId="41" priority="43" operator="containsText" text="Index">
      <formula>NOT(ISERROR(SEARCH("Index",B132)))</formula>
    </cfRule>
  </conditionalFormatting>
  <conditionalFormatting sqref="D54:H54 J54">
    <cfRule type="containsText" dxfId="40" priority="34" operator="containsText" text="PRU link ">
      <formula>NOT(ISERROR(SEARCH("PRU link ",D54)))</formula>
    </cfRule>
  </conditionalFormatting>
  <conditionalFormatting sqref="C45">
    <cfRule type="containsText" dxfId="39" priority="41" operator="containsText" text="PRU link ">
      <formula>NOT(ISERROR(SEARCH("PRU link ",C45)))</formula>
    </cfRule>
  </conditionalFormatting>
  <conditionalFormatting sqref="D45:J45">
    <cfRule type="containsText" dxfId="38" priority="40" operator="containsText" text="PRU link ">
      <formula>NOT(ISERROR(SEARCH("PRU link ",D45)))</formula>
    </cfRule>
  </conditionalFormatting>
  <conditionalFormatting sqref="K45">
    <cfRule type="containsText" dxfId="37" priority="39" operator="containsText" text="PRU link ">
      <formula>NOT(ISERROR(SEARCH("PRU link ",K45)))</formula>
    </cfRule>
  </conditionalFormatting>
  <conditionalFormatting sqref="K54:L54">
    <cfRule type="containsText" dxfId="36" priority="33" operator="containsText" text="PRU link ">
      <formula>NOT(ISERROR(SEARCH("PRU link ",K54)))</formula>
    </cfRule>
  </conditionalFormatting>
  <conditionalFormatting sqref="L45">
    <cfRule type="containsText" dxfId="35" priority="38" operator="containsText" text="PRU link ">
      <formula>NOT(ISERROR(SEARCH("PRU link ",L45)))</formula>
    </cfRule>
  </conditionalFormatting>
  <conditionalFormatting sqref="C54">
    <cfRule type="containsText" dxfId="34" priority="32" operator="containsText" text="PRU link ">
      <formula>NOT(ISERROR(SEARCH("PRU link ",C54)))</formula>
    </cfRule>
  </conditionalFormatting>
  <conditionalFormatting sqref="B54">
    <cfRule type="containsText" dxfId="33" priority="37" operator="containsText" text="PRU link ">
      <formula>NOT(ISERROR(SEARCH("PRU link ",B54)))</formula>
    </cfRule>
  </conditionalFormatting>
  <conditionalFormatting sqref="B54">
    <cfRule type="containsText" dxfId="32" priority="35" operator="containsText" text="Indeks">
      <formula>NOT(ISERROR(SEARCH("Indeks",B54)))</formula>
    </cfRule>
    <cfRule type="containsText" dxfId="31" priority="36" operator="containsText" text="Index">
      <formula>NOT(ISERROR(SEARCH("Index",B54)))</formula>
    </cfRule>
  </conditionalFormatting>
  <conditionalFormatting sqref="B108">
    <cfRule type="containsText" dxfId="30" priority="31" operator="containsText" text="PRU link ">
      <formula>NOT(ISERROR(SEARCH("PRU link ",B108)))</formula>
    </cfRule>
  </conditionalFormatting>
  <conditionalFormatting sqref="B108">
    <cfRule type="containsText" dxfId="29" priority="29" operator="containsText" text="Indeks">
      <formula>NOT(ISERROR(SEARCH("Indeks",B108)))</formula>
    </cfRule>
    <cfRule type="containsText" dxfId="28" priority="30" operator="containsText" text="Index">
      <formula>NOT(ISERROR(SEARCH("Index",B108)))</formula>
    </cfRule>
  </conditionalFormatting>
  <conditionalFormatting sqref="D108:H108 J108">
    <cfRule type="containsText" dxfId="27" priority="28" operator="containsText" text="PRU link ">
      <formula>NOT(ISERROR(SEARCH("PRU link ",D108)))</formula>
    </cfRule>
  </conditionalFormatting>
  <conditionalFormatting sqref="K108:L108">
    <cfRule type="containsText" dxfId="26" priority="27" operator="containsText" text="PRU link ">
      <formula>NOT(ISERROR(SEARCH("PRU link ",K108)))</formula>
    </cfRule>
  </conditionalFormatting>
  <conditionalFormatting sqref="C108">
    <cfRule type="containsText" dxfId="25" priority="26" operator="containsText" text="PRU link ">
      <formula>NOT(ISERROR(SEARCH("PRU link ",C108)))</formula>
    </cfRule>
  </conditionalFormatting>
  <conditionalFormatting sqref="D89:H89 J89">
    <cfRule type="containsText" dxfId="24" priority="25" operator="containsText" text="PRU link ">
      <formula>NOT(ISERROR(SEARCH("PRU link ",D89)))</formula>
    </cfRule>
  </conditionalFormatting>
  <conditionalFormatting sqref="K89:L89">
    <cfRule type="containsText" dxfId="23" priority="24" operator="containsText" text="PRU link ">
      <formula>NOT(ISERROR(SEARCH("PRU link ",K89)))</formula>
    </cfRule>
  </conditionalFormatting>
  <conditionalFormatting sqref="C70">
    <cfRule type="containsText" dxfId="22" priority="23" operator="containsText" text="PRU link ">
      <formula>NOT(ISERROR(SEARCH("PRU link ",C70)))</formula>
    </cfRule>
  </conditionalFormatting>
  <conditionalFormatting sqref="B70">
    <cfRule type="containsText" dxfId="21" priority="22" operator="containsText" text="PRU link ">
      <formula>NOT(ISERROR(SEARCH("PRU link ",B70)))</formula>
    </cfRule>
  </conditionalFormatting>
  <conditionalFormatting sqref="D70:H70 J70">
    <cfRule type="containsText" dxfId="20" priority="21" operator="containsText" text="PRU link ">
      <formula>NOT(ISERROR(SEARCH("PRU link ",D70)))</formula>
    </cfRule>
  </conditionalFormatting>
  <conditionalFormatting sqref="K70:L70">
    <cfRule type="containsText" dxfId="19" priority="20" operator="containsText" text="PRU link ">
      <formula>NOT(ISERROR(SEARCH("PRU link ",K70)))</formula>
    </cfRule>
  </conditionalFormatting>
  <conditionalFormatting sqref="B133">
    <cfRule type="containsText" dxfId="18" priority="19" operator="containsText" text="PRU link ">
      <formula>NOT(ISERROR(SEARCH("PRU link ",B133)))</formula>
    </cfRule>
  </conditionalFormatting>
  <conditionalFormatting sqref="B133">
    <cfRule type="containsText" dxfId="17" priority="17" operator="containsText" text="Indeks">
      <formula>NOT(ISERROR(SEARCH("Indeks",B133)))</formula>
    </cfRule>
    <cfRule type="containsText" dxfId="16" priority="18" operator="containsText" text="Index">
      <formula>NOT(ISERROR(SEARCH("Index",B133)))</formula>
    </cfRule>
  </conditionalFormatting>
  <conditionalFormatting sqref="D133:H133 J133">
    <cfRule type="containsText" dxfId="15" priority="16" operator="containsText" text="PRU link ">
      <formula>NOT(ISERROR(SEARCH("PRU link ",D133)))</formula>
    </cfRule>
  </conditionalFormatting>
  <conditionalFormatting sqref="K133:L133">
    <cfRule type="containsText" dxfId="14" priority="15" operator="containsText" text="PRU link ">
      <formula>NOT(ISERROR(SEARCH("PRU link ",K133)))</formula>
    </cfRule>
  </conditionalFormatting>
  <conditionalFormatting sqref="C133">
    <cfRule type="containsText" dxfId="13" priority="14" operator="containsText" text="PRU link ">
      <formula>NOT(ISERROR(SEARCH("PRU link ",C133)))</formula>
    </cfRule>
  </conditionalFormatting>
  <conditionalFormatting sqref="B89">
    <cfRule type="containsText" dxfId="12" priority="13" operator="containsText" text="PRU link ">
      <formula>NOT(ISERROR(SEARCH("PRU link ",B89)))</formula>
    </cfRule>
  </conditionalFormatting>
  <conditionalFormatting sqref="B74">
    <cfRule type="containsText" dxfId="11" priority="12" operator="containsText" text="PRU link ">
      <formula>NOT(ISERROR(SEARCH("PRU link ",B74)))</formula>
    </cfRule>
  </conditionalFormatting>
  <conditionalFormatting sqref="B69">
    <cfRule type="containsText" dxfId="10" priority="11" operator="containsText" text="PRU link ">
      <formula>NOT(ISERROR(SEARCH("PRU link ",B69)))</formula>
    </cfRule>
  </conditionalFormatting>
  <conditionalFormatting sqref="K44:L44">
    <cfRule type="containsText" dxfId="9" priority="10" operator="containsText" text="PRU link ">
      <formula>NOT(ISERROR(SEARCH("PRU link ",K44)))</formula>
    </cfRule>
  </conditionalFormatting>
  <conditionalFormatting sqref="K51:L51">
    <cfRule type="containsText" dxfId="8" priority="9" operator="containsText" text="PRU link ">
      <formula>NOT(ISERROR(SEARCH("PRU link ",K51)))</formula>
    </cfRule>
  </conditionalFormatting>
  <conditionalFormatting sqref="K132:L132">
    <cfRule type="containsText" dxfId="7" priority="8" operator="containsText" text="PRU link ">
      <formula>NOT(ISERROR(SEARCH("PRU link ",K132)))</formula>
    </cfRule>
  </conditionalFormatting>
  <conditionalFormatting sqref="B59">
    <cfRule type="containsText" dxfId="6" priority="7" operator="containsText" text="PRU link ">
      <formula>NOT(ISERROR(SEARCH("PRU link ",B59)))</formula>
    </cfRule>
  </conditionalFormatting>
  <conditionalFormatting sqref="B59">
    <cfRule type="containsText" dxfId="5" priority="5" operator="containsText" text="Indeks">
      <formula>NOT(ISERROR(SEARCH("Indeks",B59)))</formula>
    </cfRule>
    <cfRule type="containsText" dxfId="4" priority="6" operator="containsText" text="Index">
      <formula>NOT(ISERROR(SEARCH("Index",B59)))</formula>
    </cfRule>
  </conditionalFormatting>
  <conditionalFormatting sqref="B147:C147">
    <cfRule type="containsText" dxfId="3" priority="4" operator="containsText" text="PRU link ">
      <formula>NOT(ISERROR(SEARCH("PRU link ",B147)))</formula>
    </cfRule>
  </conditionalFormatting>
  <conditionalFormatting sqref="B147">
    <cfRule type="containsText" dxfId="2" priority="3" operator="containsText" text="Index">
      <formula>NOT(ISERROR(SEARCH("Index",B147)))</formula>
    </cfRule>
  </conditionalFormatting>
  <conditionalFormatting sqref="B148:C148">
    <cfRule type="containsText" dxfId="1" priority="2" operator="containsText" text="PRU link ">
      <formula>NOT(ISERROR(SEARCH("PRU link ",B148)))</formula>
    </cfRule>
  </conditionalFormatting>
  <conditionalFormatting sqref="D147:M148">
    <cfRule type="containsText" dxfId="0" priority="1" operator="containsText" text="PRU link ">
      <formula>NOT(ISERROR(SEARCH("PRU link ",D147)))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85A2305710B84EBED8E12C3B885298" ma:contentTypeVersion="14" ma:contentTypeDescription="Create a new document." ma:contentTypeScope="" ma:versionID="f9a9ba06265900ae76a0ca5b26e12595">
  <xsd:schema xmlns:xsd="http://www.w3.org/2001/XMLSchema" xmlns:xs="http://www.w3.org/2001/XMLSchema" xmlns:p="http://schemas.microsoft.com/office/2006/metadata/properties" xmlns:ns1="http://schemas.microsoft.com/sharepoint/v3" xmlns:ns2="ed6b7288-0b4c-429a-9d12-4fc7811380ea" xmlns:ns3="7bfb1842-8bc9-45db-9fdc-5ae3077bc4ba" targetNamespace="http://schemas.microsoft.com/office/2006/metadata/properties" ma:root="true" ma:fieldsID="04049f1e4b8592b368f3f6349e500586" ns1:_="" ns2:_="" ns3:_="">
    <xsd:import namespace="http://schemas.microsoft.com/sharepoint/v3"/>
    <xsd:import namespace="ed6b7288-0b4c-429a-9d12-4fc7811380ea"/>
    <xsd:import namespace="7bfb1842-8bc9-45db-9fdc-5ae3077bc4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6b7288-0b4c-429a-9d12-4fc7811380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b1842-8bc9-45db-9fdc-5ae3077bc4b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08BB001-8607-4D96-B659-50085F52CF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d6b7288-0b4c-429a-9d12-4fc7811380ea"/>
    <ds:schemaRef ds:uri="7bfb1842-8bc9-45db-9fdc-5ae3077bc4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536442-F3AE-4C07-A67F-46BEE000C8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C7DC5F-3F2C-414B-B25B-4073419432AD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7bfb1842-8bc9-45db-9fdc-5ae3077bc4ba"/>
    <ds:schemaRef ds:uri="http://schemas.microsoft.com/office/2006/documentManagement/types"/>
    <ds:schemaRef ds:uri="ed6b7288-0b4c-429a-9d12-4fc7811380ea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Ranking</vt:lpstr>
      <vt:lpstr>Load File</vt:lpstr>
      <vt:lpstr>RD Peer Performance</vt:lpstr>
      <vt:lpstr>PRUlink Peer Performance</vt:lpstr>
      <vt:lpstr>MF Universe</vt:lpstr>
      <vt:lpstr>Peers-Inc or Ho</vt:lpstr>
      <vt:lpstr>pastData</vt:lpstr>
      <vt:lpstr>UL</vt:lpstr>
      <vt:lpstr>Ranking!Print_Area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Dipo Akbar Panuntun</dc:creator>
  <cp:lastModifiedBy>Darshak Shah</cp:lastModifiedBy>
  <cp:lastPrinted>2014-02-19T09:38:30Z</cp:lastPrinted>
  <dcterms:created xsi:type="dcterms:W3CDTF">2014-02-10T02:41:06Z</dcterms:created>
  <dcterms:modified xsi:type="dcterms:W3CDTF">2020-11-06T07:12:09Z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anies.setyaningrum@eastspring.com</vt:lpwstr>
  </property>
  <property fmtid="{D5CDD505-2E9C-101B-9397-08002B2CF9AE}" pid="5" name="MSIP_Label_ed121db1-3721-4230-84e8-3331eb029bec_SetDate">
    <vt:lpwstr>2019-07-02T07:33:42.7492820Z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ActionId">
    <vt:lpwstr>c82dc9de-6a4c-43be-8491-606e91f0495b</vt:lpwstr>
  </property>
  <property fmtid="{D5CDD505-2E9C-101B-9397-08002B2CF9AE}" pid="9" name="MSIP_Label_ed121db1-3721-4230-84e8-3331eb029bec_Extended_MSFT_Method">
    <vt:lpwstr>Automatic</vt:lpwstr>
  </property>
  <property fmtid="{D5CDD505-2E9C-101B-9397-08002B2CF9AE}" pid="10" name="Sensitivity">
    <vt:lpwstr>Restricted</vt:lpwstr>
  </property>
  <property fmtid="{D5CDD505-2E9C-101B-9397-08002B2CF9AE}" pid="11" name="ContentTypeId">
    <vt:lpwstr>0x0101003685A2305710B84EBED8E12C3B885298</vt:lpwstr>
  </property>
</Properties>
</file>