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44bbe537aa1dc2f/scripts/c^M^M/swapvaluationengine/Sample Excel demonstration/"/>
    </mc:Choice>
  </mc:AlternateContent>
  <xr:revisionPtr revIDLastSave="94" documentId="8_{FF2E35CF-58FB-49C2-80C6-9D1DA655F4C5}" xr6:coauthVersionLast="47" xr6:coauthVersionMax="47" xr10:uidLastSave="{45C8E107-C7AA-4357-90A0-CF072B0711A7}"/>
  <bookViews>
    <workbookView xWindow="1170" yWindow="1170" windowWidth="24540" windowHeight="15030" xr2:uid="{A23A71D9-A60C-4E7B-BD13-E50CA68F6259}"/>
  </bookViews>
  <sheets>
    <sheet name="swapengine.cp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1" l="1"/>
  <c r="B10" i="1"/>
  <c r="B9" i="1"/>
  <c r="D4" i="1"/>
  <c r="D5" i="1"/>
  <c r="D6" i="1"/>
  <c r="D3" i="1"/>
  <c r="C4" i="1"/>
  <c r="C5" i="1"/>
  <c r="C6" i="1"/>
  <c r="C3" i="1"/>
  <c r="A4" i="1"/>
</calcChain>
</file>

<file path=xl/sharedStrings.xml><?xml version="1.0" encoding="utf-8"?>
<sst xmlns="http://schemas.openxmlformats.org/spreadsheetml/2006/main" count="13" uniqueCount="13">
  <si>
    <t>SOFR rate</t>
  </si>
  <si>
    <t>1M SOFR</t>
  </si>
  <si>
    <t>6M SOFR</t>
  </si>
  <si>
    <t>12M SOFR</t>
  </si>
  <si>
    <t>Tenor</t>
  </si>
  <si>
    <t>Description</t>
  </si>
  <si>
    <t>Rate</t>
  </si>
  <si>
    <t>9M SOFR</t>
  </si>
  <si>
    <t>Denominator</t>
  </si>
  <si>
    <t>Discount Factors</t>
  </si>
  <si>
    <t>-</t>
  </si>
  <si>
    <t>Swap_quarterly</t>
  </si>
  <si>
    <t>Swap_annual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</si>
</sst>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%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165" fontId="0" fillId="0" borderId="1" xfId="0" applyNumberFormat="1" applyBorder="1"/>
    <xf numFmtId="165" fontId="0" fillId="0" borderId="1" xfId="1" applyNumberFormat="1" applyFont="1" applyBorder="1"/>
    <xf numFmtId="0" fontId="0" fillId="0" borderId="1" xfId="0" applyBorder="1" applyAlignment="1">
      <alignment horizontal="right"/>
    </xf>
    <xf numFmtId="164" fontId="0" fillId="0" borderId="1" xfId="1" applyNumberFormat="1" applyFont="1" applyBorder="1"/>
    <xf numFmtId="164" fontId="0" fillId="0" borderId="1" xfId="0" applyNumberFormat="1" applyBorder="1"/>
    <xf numFmtId="165" fontId="2" fillId="3" borderId="1" xfId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CA988-E23C-442A-B9D5-841A4A0D72FC}">
  <dimension ref="A1:D11"/>
  <sheetViews>
    <sheetView tabSelected="1" workbookViewId="0">
      <selection activeCell="H9" sqref="H9"/>
    </sheetView>
  </sheetViews>
  <sheetFormatPr defaultRowHeight="15" x14ac:dyDescent="0.25"/>
  <cols>
    <col min="1" max="1" width="15" customWidth="1"/>
    <col min="2" max="2" width="11.140625" bestFit="1" customWidth="1"/>
    <col min="3" max="3" width="23.85546875" customWidth="1"/>
    <col min="4" max="4" width="16.85546875" customWidth="1"/>
    <col min="5" max="5" width="12" bestFit="1" customWidth="1"/>
  </cols>
  <sheetData>
    <row r="1" spans="1:4" x14ac:dyDescent="0.25">
      <c r="A1" s="1" t="s">
        <v>4</v>
      </c>
      <c r="B1" s="1" t="s">
        <v>5</v>
      </c>
      <c r="C1" s="1" t="s">
        <v>6</v>
      </c>
      <c r="D1" s="1" t="s">
        <v>9</v>
      </c>
    </row>
    <row r="2" spans="1:4" x14ac:dyDescent="0.25">
      <c r="A2" s="2">
        <v>0</v>
      </c>
      <c r="B2" s="2" t="s">
        <v>0</v>
      </c>
      <c r="C2" s="3">
        <v>4.8099999999999997E-2</v>
      </c>
      <c r="D2" s="5" t="s">
        <v>10</v>
      </c>
    </row>
    <row r="3" spans="1:4" x14ac:dyDescent="0.25">
      <c r="A3" s="2">
        <v>90</v>
      </c>
      <c r="B3" s="2" t="s">
        <v>1</v>
      </c>
      <c r="C3" s="4">
        <f>((1+$C$2/360)^A3-1)*(360/A3)</f>
        <v>4.83871120283208E-2</v>
      </c>
      <c r="D3" s="6">
        <f>1/(1+C3*A3/360)</f>
        <v>0.98804780504202383</v>
      </c>
    </row>
    <row r="4" spans="1:4" x14ac:dyDescent="0.25">
      <c r="A4" s="2">
        <f>6*30</f>
        <v>180</v>
      </c>
      <c r="B4" s="2" t="s">
        <v>2</v>
      </c>
      <c r="C4" s="4">
        <f t="shared" ref="C4:C6" si="0">((1+$C$2/360)^A4-1)*(360/A4)</f>
        <v>4.8679776104625372E-2</v>
      </c>
      <c r="D4" s="6">
        <f t="shared" ref="D4:D6" si="1">1/(1+C4*A4/360)</f>
        <v>0.97623846504836131</v>
      </c>
    </row>
    <row r="5" spans="1:4" x14ac:dyDescent="0.25">
      <c r="A5" s="2">
        <v>270</v>
      </c>
      <c r="B5" s="2" t="s">
        <v>7</v>
      </c>
      <c r="C5" s="4">
        <f t="shared" si="0"/>
        <v>4.897480037583879E-2</v>
      </c>
      <c r="D5" s="6">
        <f t="shared" si="1"/>
        <v>0.96457027258862771</v>
      </c>
    </row>
    <row r="6" spans="1:4" x14ac:dyDescent="0.25">
      <c r="A6" s="2">
        <v>360</v>
      </c>
      <c r="B6" s="2" t="s">
        <v>3</v>
      </c>
      <c r="C6" s="4">
        <f t="shared" si="0"/>
        <v>4.927220625502482E-2</v>
      </c>
      <c r="D6" s="6">
        <f t="shared" si="1"/>
        <v>0.95304154063998026</v>
      </c>
    </row>
    <row r="9" spans="1:4" x14ac:dyDescent="0.25">
      <c r="A9" s="2" t="s">
        <v>8</v>
      </c>
      <c r="B9" s="7">
        <f>SUM(D3:D6)</f>
        <v>3.8818980833189931</v>
      </c>
    </row>
    <row r="10" spans="1:4" x14ac:dyDescent="0.25">
      <c r="A10" s="2" t="s">
        <v>11</v>
      </c>
      <c r="B10" s="4">
        <f>(1-D6)/B9</f>
        <v>1.2096778007080139E-2</v>
      </c>
    </row>
    <row r="11" spans="1:4" x14ac:dyDescent="0.25">
      <c r="A11" s="2" t="s">
        <v>12</v>
      </c>
      <c r="B11" s="8">
        <f>B10*4</f>
        <v>4.8387112028320557E-2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swapengine.cpp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Matala</dc:creator>
  <cp:lastModifiedBy>Manoj Matala</cp:lastModifiedBy>
  <dcterms:created xsi:type="dcterms:W3CDTF">2024-11-03T11:36:21Z</dcterms:created>
  <dcterms:modified xsi:type="dcterms:W3CDTF">2024-11-04T00:09:54Z</dcterms:modified>
</cp:coreProperties>
</file>