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ython_excel_project\"/>
    </mc:Choice>
  </mc:AlternateContent>
  <bookViews>
    <workbookView xWindow="0" yWindow="0" windowWidth="20490" windowHeight="7155"/>
  </bookViews>
  <sheets>
    <sheet name="Sheet1" sheetId="1" r:id="rId1"/>
    <sheet name="sales_channel_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S1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S8" i="1"/>
</calcChain>
</file>

<file path=xl/sharedStrings.xml><?xml version="1.0" encoding="utf-8"?>
<sst xmlns="http://schemas.openxmlformats.org/spreadsheetml/2006/main" count="636" uniqueCount="187">
  <si>
    <t>Region</t>
  </si>
  <si>
    <t>Country</t>
  </si>
  <si>
    <t>Item Type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</si>
  <si>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</si>
  <si>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</si>
  <si>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</si>
  <si>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</si>
  <si>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</si>
  <si>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</si>
  <si>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</si>
  <si>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</si>
  <si>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</si>
  <si>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</si>
  <si>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</si>
  <si>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</si>
  <si>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</si>
  <si>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H</t>
  </si>
  <si>
    <t>13-01-2017</t>
  </si>
  <si>
    <t>Central America and the Caribbean</t>
  </si>
  <si>
    <t>Grenada</t>
  </si>
  <si>
    <t>Cereal</t>
  </si>
  <si>
    <t>C</t>
  </si>
  <si>
    <t>22-08-2012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</si>
  <si>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</si>
  <si>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</si>
  <si>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</si>
  <si>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</si>
  <si>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</si>
  <si>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</si>
  <si>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</si>
  <si>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20-06-2014</t>
  </si>
  <si>
    <t>Rwanda</t>
  </si>
  <si>
    <t>Solomon Islands</t>
  </si>
  <si>
    <t>Angola</t>
  </si>
  <si>
    <t>Household</t>
  </si>
  <si>
    <t>M</t>
  </si>
  <si>
    <t>23-04-2011</t>
  </si>
  <si>
    <t>Burkina Faso</t>
  </si>
  <si>
    <t>Vegetables</t>
  </si>
  <si>
    <t>17-07-2012</t>
  </si>
  <si>
    <t>Republic of the Congo</t>
  </si>
  <si>
    <t>Personal Care</t>
  </si>
  <si>
    <t>14-07-2015</t>
  </si>
  <si>
    <t>Senegal</t>
  </si>
  <si>
    <t>18-04-2014</t>
  </si>
  <si>
    <t>Asia</t>
  </si>
  <si>
    <t>Kyrgyzstan</t>
  </si>
  <si>
    <t>24-06-2011</t>
  </si>
  <si>
    <t>Cape Verde</t>
  </si>
  <si>
    <t>Clothes</t>
  </si>
  <si>
    <t>Bangladesh</t>
  </si>
  <si>
    <t>Honduras</t>
  </si>
  <si>
    <t>Mongolia</t>
  </si>
  <si>
    <t>19-02-2014</t>
  </si>
  <si>
    <t>Bulgaria</t>
  </si>
  <si>
    <t>23-04-2012</t>
  </si>
  <si>
    <t>Sri Lanka</t>
  </si>
  <si>
    <t>Cosmetics</t>
  </si>
  <si>
    <t>19-11-2016</t>
  </si>
  <si>
    <t>Cameroon</t>
  </si>
  <si>
    <t>Beverages</t>
  </si>
  <si>
    <t>Turkmenistan</t>
  </si>
  <si>
    <t>30-12-2010</t>
  </si>
  <si>
    <t>East Timor</t>
  </si>
  <si>
    <t>Meat</t>
  </si>
  <si>
    <t>31-07-2012</t>
  </si>
  <si>
    <t>Norway</t>
  </si>
  <si>
    <t>14-05-2014</t>
  </si>
  <si>
    <t>Portugal</t>
  </si>
  <si>
    <t>31-07-2015</t>
  </si>
  <si>
    <t>Snacks</t>
  </si>
  <si>
    <t>30-06-2016</t>
  </si>
  <si>
    <t>New Zealand</t>
  </si>
  <si>
    <t>Moldova</t>
  </si>
  <si>
    <t>France</t>
  </si>
  <si>
    <t>22-05-2017</t>
  </si>
  <si>
    <t>Kiribati</t>
  </si>
  <si>
    <t>13-10-2014</t>
  </si>
  <si>
    <t>Mali</t>
  </si>
  <si>
    <t>18-07-2014</t>
  </si>
  <si>
    <t>The Gambia</t>
  </si>
  <si>
    <t>26-05-2012</t>
  </si>
  <si>
    <t>Switzerland</t>
  </si>
  <si>
    <t>17-9-2012</t>
  </si>
  <si>
    <t>South Sudan</t>
  </si>
  <si>
    <t>29-12-2013</t>
  </si>
  <si>
    <t>Australia</t>
  </si>
  <si>
    <t>27-10-2015</t>
  </si>
  <si>
    <t>Myanmar</t>
  </si>
  <si>
    <t>16-01-2015</t>
  </si>
  <si>
    <t>Djibouti</t>
  </si>
  <si>
    <t>25-02-2017</t>
  </si>
  <si>
    <t>Costa Rica</t>
  </si>
  <si>
    <t>Middle East and North Africa</t>
  </si>
  <si>
    <t>Syria</t>
  </si>
  <si>
    <t>22-11-2011</t>
  </si>
  <si>
    <t>14-01-2017</t>
  </si>
  <si>
    <t>Brunei</t>
  </si>
  <si>
    <t>16-02-2012</t>
  </si>
  <si>
    <t>Niger</t>
  </si>
  <si>
    <t>Azerbaijan</t>
  </si>
  <si>
    <t>Slovakia</t>
  </si>
  <si>
    <t>13-1-2017</t>
  </si>
  <si>
    <t>14-11-2015</t>
  </si>
  <si>
    <t>Comoros</t>
  </si>
  <si>
    <t>29-03-2016</t>
  </si>
  <si>
    <t>Iceland</t>
  </si>
  <si>
    <t>31-12-2016</t>
  </si>
  <si>
    <t>23-12-2010</t>
  </si>
  <si>
    <t>Macedonia</t>
  </si>
  <si>
    <t>14-10-2014</t>
  </si>
  <si>
    <t>Mauritania</t>
  </si>
  <si>
    <t>Albania</t>
  </si>
  <si>
    <t>Lesotho</t>
  </si>
  <si>
    <t>18-08-2013</t>
  </si>
  <si>
    <t>Saudi Arabia</t>
  </si>
  <si>
    <t>25-03-2013</t>
  </si>
  <si>
    <t>Sierra Leone</t>
  </si>
  <si>
    <t>26-11-2011</t>
  </si>
  <si>
    <t>17-9-2013</t>
  </si>
  <si>
    <t>Cote d'Ivoire</t>
  </si>
  <si>
    <t>Fiji</t>
  </si>
  <si>
    <t>30-06-2010</t>
  </si>
  <si>
    <t>Austria</t>
  </si>
  <si>
    <t>23-02-2015</t>
  </si>
  <si>
    <t>United Kingdom</t>
  </si>
  <si>
    <t>San Marino</t>
  </si>
  <si>
    <t>26-06-2013</t>
  </si>
  <si>
    <t>Libya</t>
  </si>
  <si>
    <t>30-10-2010</t>
  </si>
  <si>
    <t>Haiti</t>
  </si>
  <si>
    <t>13-10-2013</t>
  </si>
  <si>
    <t>Gabon</t>
  </si>
  <si>
    <t>Belize</t>
  </si>
  <si>
    <t>25-07-2016</t>
  </si>
  <si>
    <t>Lithuania</t>
  </si>
  <si>
    <t>24-10-2010</t>
  </si>
  <si>
    <t>Madagascar</t>
  </si>
  <si>
    <t>25-04-2015</t>
  </si>
  <si>
    <t>23-04-2013</t>
  </si>
  <si>
    <t>14-08-2015</t>
  </si>
  <si>
    <t>Democratic Republic of the Congo</t>
  </si>
  <si>
    <t>26-05-2011</t>
  </si>
  <si>
    <t>20-05-2017</t>
  </si>
  <si>
    <t>Pakistan</t>
  </si>
  <si>
    <t>North America</t>
  </si>
  <si>
    <t>Mexico</t>
  </si>
  <si>
    <t>Federated States of Micronesia</t>
  </si>
  <si>
    <t>28-10-2014</t>
  </si>
  <si>
    <t>Laos</t>
  </si>
  <si>
    <t>15-9-2011</t>
  </si>
  <si>
    <t>Monaco</t>
  </si>
  <si>
    <t>29-05-2012</t>
  </si>
  <si>
    <t>Samoa</t>
  </si>
  <si>
    <t>20-07-2013</t>
  </si>
  <si>
    <t>Spain</t>
  </si>
  <si>
    <t>21-10-2012</t>
  </si>
  <si>
    <t>Lebanon</t>
  </si>
  <si>
    <t>18-09-2012</t>
  </si>
  <si>
    <t>Iran</t>
  </si>
  <si>
    <t>15-11-2016</t>
  </si>
  <si>
    <t>Zambia</t>
  </si>
  <si>
    <t>Kenya</t>
  </si>
  <si>
    <t>18-03-2012</t>
  </si>
  <si>
    <t>17-02-2012</t>
  </si>
  <si>
    <t>16-01-2011</t>
  </si>
  <si>
    <t>Kuwait</t>
  </si>
  <si>
    <t>30-04-2012</t>
  </si>
  <si>
    <t>Slovenia</t>
  </si>
  <si>
    <t>23-10-2016</t>
  </si>
  <si>
    <t>13-06-2012</t>
  </si>
  <si>
    <t>Romania</t>
  </si>
  <si>
    <t>26-11-2010</t>
  </si>
  <si>
    <t>Nicaragua</t>
  </si>
  <si>
    <t>26-07-2011</t>
  </si>
  <si>
    <t>Malaysia</t>
  </si>
  <si>
    <t>30-07-2015</t>
  </si>
  <si>
    <t>Mozambique</t>
  </si>
  <si>
    <t>Avg profit of each region</t>
  </si>
  <si>
    <t>region-item</t>
  </si>
  <si>
    <t>average of region-item segment</t>
  </si>
  <si>
    <t>category</t>
  </si>
  <si>
    <t>Sales channel</t>
  </si>
  <si>
    <t>Online</t>
  </si>
  <si>
    <t>Offline</t>
  </si>
  <si>
    <t>sales_channel_sheet</t>
  </si>
  <si>
    <t>Europe-Office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</si>
</sst>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/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11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K1" workbookViewId="0">
      <pane ySplit="1" topLeftCell="A2" activePane="bottomLeft" state="frozen"/>
      <selection pane="bottomLeft" activeCell="R16" sqref="R16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3.28515625" bestFit="1" customWidth="1"/>
    <col min="5" max="5" width="10.7109375" bestFit="1" customWidth="1"/>
    <col min="6" max="6" width="8.5703125" bestFit="1" customWidth="1"/>
    <col min="7" max="7" width="10.42578125" bestFit="1" customWidth="1"/>
    <col min="8" max="8" width="10" bestFit="1" customWidth="1"/>
    <col min="9" max="9" width="9.7109375" bestFit="1" customWidth="1"/>
    <col min="10" max="10" width="9.140625" bestFit="1" customWidth="1"/>
    <col min="11" max="11" width="13.85546875" bestFit="1" customWidth="1"/>
    <col min="12" max="12" width="9.7109375" bestFit="1" customWidth="1"/>
    <col min="13" max="13" width="10.85546875" bestFit="1" customWidth="1"/>
    <col min="14" max="14" width="19.7109375" bestFit="1" customWidth="1"/>
    <col min="15" max="15" width="10.85546875" customWidth="1"/>
    <col min="16" max="16" width="45.7109375" bestFit="1" customWidth="1"/>
    <col min="17" max="17" width="23.140625" bestFit="1" customWidth="1"/>
    <col min="18" max="18" width="21.85546875" customWidth="1"/>
    <col min="19" max="19" width="17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185</v>
      </c>
      <c r="O1" s="2" t="s">
        <v>181</v>
      </c>
      <c r="P1" s="2" t="s">
        <v>179</v>
      </c>
    </row>
    <row r="2" spans="1:20" x14ac:dyDescent="0.25">
      <c r="A2" s="3" t="s">
        <v>13</v>
      </c>
      <c r="B2" s="3" t="s">
        <v>14</v>
      </c>
      <c r="C2" s="3" t="s">
        <v>15</v>
      </c>
      <c r="D2" s="3" t="s">
        <v>16</v>
      </c>
      <c r="E2" s="4" t="s">
        <v>17</v>
      </c>
      <c r="F2" s="5">
        <v>669000000</v>
      </c>
      <c r="G2" s="4" t="s">
        <v>17</v>
      </c>
      <c r="H2" s="6">
        <v>9925</v>
      </c>
      <c r="I2" s="6">
        <v>255</v>
      </c>
      <c r="J2" s="6">
        <v>159</v>
      </c>
      <c r="K2" s="6">
        <v>2533654</v>
      </c>
      <c r="L2" s="6">
        <v>1582244</v>
      </c>
      <c r="M2" s="6">
        <v>951411</v>
      </c>
      <c r="N2" s="6" t="str">
        <f>VLOOKUP(A2,sales_channel_sheet!$A$1:$B$8,2,0)</f>
        <v>Online</v>
      </c>
      <c r="O2" s="6" t="str">
        <f>IF(M2&gt;530000,"Good",IF(M2&gt;140000,"Average","Poor"))</f>
        <v>Good</v>
      </c>
      <c r="P2" s="8" t="str">
        <f>CONCATENATE(A2,"-",C2)</f>
        <v>Australia and Oceania-Baby Food</v>
      </c>
    </row>
    <row r="3" spans="1:20" x14ac:dyDescent="0.25">
      <c r="A3" s="3" t="s">
        <v>18</v>
      </c>
      <c r="B3" s="3" t="s">
        <v>19</v>
      </c>
      <c r="C3" s="3" t="s">
        <v>20</v>
      </c>
      <c r="D3" s="3" t="s">
        <v>21</v>
      </c>
      <c r="E3" s="4" t="s">
        <v>22</v>
      </c>
      <c r="F3" s="5">
        <v>964000000</v>
      </c>
      <c r="G3" s="4" t="s">
        <v>22</v>
      </c>
      <c r="H3" s="6">
        <v>2804</v>
      </c>
      <c r="I3" s="6">
        <v>206</v>
      </c>
      <c r="J3" s="6">
        <v>117</v>
      </c>
      <c r="K3" s="6">
        <v>576783</v>
      </c>
      <c r="L3" s="6">
        <v>328376</v>
      </c>
      <c r="M3" s="6">
        <v>248406</v>
      </c>
      <c r="N3" s="6" t="str">
        <f>VLOOKUP(A3,sales_channel_sheet!$A$1:$B$8,2,0)</f>
        <v>Online</v>
      </c>
      <c r="O3" s="6" t="str">
        <f t="shared" ref="O3:O66" si="0">IF(M3&gt;530000,"Good",IF(M3&gt;140000,"Average","Poor"))</f>
        <v>Average</v>
      </c>
      <c r="P3" s="8" t="str">
        <f t="shared" ref="P3:P66" si="1">CONCATENATE(A3,"-",C3)</f>
        <v>Central America and the Caribbean-Cereal</v>
      </c>
    </row>
    <row r="4" spans="1:20" x14ac:dyDescent="0.25">
      <c r="A4" s="3" t="s">
        <v>23</v>
      </c>
      <c r="B4" s="3" t="s">
        <v>24</v>
      </c>
      <c r="C4" s="3" t="s">
        <v>25</v>
      </c>
      <c r="D4" s="3" t="s">
        <v>26</v>
      </c>
      <c r="E4" s="4" t="s">
        <v>17</v>
      </c>
      <c r="F4" s="5">
        <v>341000000</v>
      </c>
      <c r="G4" s="4" t="s">
        <v>17</v>
      </c>
      <c r="H4" s="6">
        <v>1779</v>
      </c>
      <c r="I4" s="6">
        <v>651</v>
      </c>
      <c r="J4" s="6">
        <v>525</v>
      </c>
      <c r="K4" s="6">
        <v>1158503</v>
      </c>
      <c r="L4" s="6">
        <v>933904</v>
      </c>
      <c r="M4" s="6">
        <v>224599</v>
      </c>
      <c r="N4" s="6" t="str">
        <f>VLOOKUP(A4,sales_channel_sheet!$A$1:$B$8,2,0)</f>
        <v>Online</v>
      </c>
      <c r="O4" s="6" t="str">
        <f t="shared" si="0"/>
        <v>Average</v>
      </c>
      <c r="P4" s="8" t="str">
        <f t="shared" si="1"/>
        <v>Europe-Office Supplies</v>
      </c>
      <c r="R4" s="9"/>
      <c r="S4" s="9"/>
      <c r="T4" s="9"/>
    </row>
    <row r="5" spans="1:20" x14ac:dyDescent="0.25">
      <c r="A5" s="3" t="s">
        <v>27</v>
      </c>
      <c r="B5" s="3" t="s">
        <v>28</v>
      </c>
      <c r="C5" s="3" t="s">
        <v>29</v>
      </c>
      <c r="D5" s="3" t="s">
        <v>21</v>
      </c>
      <c r="E5" s="4" t="s">
        <v>30</v>
      </c>
      <c r="F5" s="5">
        <v>514000000</v>
      </c>
      <c r="G5" s="4" t="s">
        <v>30</v>
      </c>
      <c r="H5" s="6">
        <v>8102</v>
      </c>
      <c r="I5" s="6">
        <v>9</v>
      </c>
      <c r="J5" s="6">
        <v>7</v>
      </c>
      <c r="K5" s="6">
        <v>75592</v>
      </c>
      <c r="L5" s="6">
        <v>56066</v>
      </c>
      <c r="M5" s="6">
        <v>19526</v>
      </c>
      <c r="N5" s="6" t="str">
        <f>VLOOKUP(A5,sales_channel_sheet!$A$1:$B$8,2,0)</f>
        <v>Offline</v>
      </c>
      <c r="O5" s="6" t="str">
        <f t="shared" si="0"/>
        <v>Poor</v>
      </c>
      <c r="P5" s="8" t="str">
        <f t="shared" si="1"/>
        <v>Sub-Saharan Africa-Fruits</v>
      </c>
      <c r="R5" s="9"/>
      <c r="S5" s="9"/>
      <c r="T5" s="9"/>
    </row>
    <row r="6" spans="1:20" x14ac:dyDescent="0.25">
      <c r="A6" s="3" t="s">
        <v>27</v>
      </c>
      <c r="B6" s="3" t="s">
        <v>31</v>
      </c>
      <c r="C6" s="3" t="s">
        <v>25</v>
      </c>
      <c r="D6" s="3" t="s">
        <v>26</v>
      </c>
      <c r="E6" s="4" t="s">
        <v>17</v>
      </c>
      <c r="F6" s="5">
        <v>115000000</v>
      </c>
      <c r="G6" s="4" t="s">
        <v>17</v>
      </c>
      <c r="H6" s="6">
        <v>5062</v>
      </c>
      <c r="I6" s="6">
        <v>651</v>
      </c>
      <c r="J6" s="6">
        <v>525</v>
      </c>
      <c r="K6" s="6">
        <v>3296425</v>
      </c>
      <c r="L6" s="6">
        <v>2657348</v>
      </c>
      <c r="M6" s="6">
        <v>639078</v>
      </c>
      <c r="N6" s="6" t="str">
        <f>VLOOKUP(A6,sales_channel_sheet!$A$1:$B$8,2,0)</f>
        <v>Offline</v>
      </c>
      <c r="O6" s="6" t="str">
        <f t="shared" si="0"/>
        <v>Good</v>
      </c>
      <c r="P6" s="8" t="str">
        <f t="shared" si="1"/>
        <v>Sub-Saharan Africa-Office Supplies</v>
      </c>
      <c r="Q6" s="7"/>
      <c r="R6" s="10" t="s">
        <v>178</v>
      </c>
      <c r="S6" s="10"/>
      <c r="T6" s="10"/>
    </row>
    <row r="7" spans="1:20" x14ac:dyDescent="0.25">
      <c r="A7" s="3" t="s">
        <v>13</v>
      </c>
      <c r="B7" s="3" t="s">
        <v>32</v>
      </c>
      <c r="C7" s="3" t="s">
        <v>15</v>
      </c>
      <c r="D7" s="3" t="s">
        <v>21</v>
      </c>
      <c r="E7" s="4" t="s">
        <v>17</v>
      </c>
      <c r="F7" s="5">
        <v>548000000</v>
      </c>
      <c r="G7" s="4" t="s">
        <v>17</v>
      </c>
      <c r="H7" s="6">
        <v>2974</v>
      </c>
      <c r="I7" s="6">
        <v>255</v>
      </c>
      <c r="J7" s="6">
        <v>159</v>
      </c>
      <c r="K7" s="6">
        <v>759203</v>
      </c>
      <c r="L7" s="6">
        <v>474115</v>
      </c>
      <c r="M7" s="6">
        <v>285088</v>
      </c>
      <c r="N7" s="6" t="str">
        <f>VLOOKUP(A7,sales_channel_sheet!$A$1:$B$8,2,0)</f>
        <v>Online</v>
      </c>
      <c r="O7" s="6" t="str">
        <f t="shared" si="0"/>
        <v>Average</v>
      </c>
      <c r="P7" s="8" t="str">
        <f t="shared" si="1"/>
        <v>Australia and Oceania-Baby Food</v>
      </c>
      <c r="R7" s="9"/>
      <c r="S7" s="9"/>
      <c r="T7" s="9"/>
    </row>
    <row r="8" spans="1:20" x14ac:dyDescent="0.25">
      <c r="A8" s="3" t="s">
        <v>27</v>
      </c>
      <c r="B8" s="3" t="s">
        <v>33</v>
      </c>
      <c r="C8" s="3" t="s">
        <v>34</v>
      </c>
      <c r="D8" s="3" t="s">
        <v>35</v>
      </c>
      <c r="E8" s="4" t="s">
        <v>36</v>
      </c>
      <c r="F8" s="5">
        <v>135000000</v>
      </c>
      <c r="G8" s="4" t="s">
        <v>36</v>
      </c>
      <c r="H8" s="6">
        <v>4187</v>
      </c>
      <c r="I8" s="6">
        <v>668</v>
      </c>
      <c r="J8" s="6">
        <v>503</v>
      </c>
      <c r="K8" s="6">
        <v>2798046</v>
      </c>
      <c r="L8" s="6">
        <v>2104135</v>
      </c>
      <c r="M8" s="6">
        <v>693912</v>
      </c>
      <c r="N8" s="6" t="str">
        <f>VLOOKUP(A8,sales_channel_sheet!$A$1:$B$8,2,0)</f>
        <v>Offline</v>
      </c>
      <c r="O8" s="6" t="str">
        <f t="shared" si="0"/>
        <v>Good</v>
      </c>
      <c r="P8" s="8" t="str">
        <f t="shared" si="1"/>
        <v>Sub-Saharan Africa-Household</v>
      </c>
      <c r="R8" s="9" t="s">
        <v>27</v>
      </c>
      <c r="S8" s="9">
        <f>AVERAGEIFS(M:M,A:A,R8)</f>
        <v>338422.58333333331</v>
      </c>
      <c r="T8" s="9"/>
    </row>
    <row r="9" spans="1:20" x14ac:dyDescent="0.25">
      <c r="A9" s="3" t="s">
        <v>27</v>
      </c>
      <c r="B9" s="3" t="s">
        <v>37</v>
      </c>
      <c r="C9" s="3" t="s">
        <v>38</v>
      </c>
      <c r="D9" s="3" t="s">
        <v>16</v>
      </c>
      <c r="E9" s="4" t="s">
        <v>39</v>
      </c>
      <c r="F9" s="5">
        <v>872000000</v>
      </c>
      <c r="G9" s="4" t="s">
        <v>39</v>
      </c>
      <c r="H9" s="6">
        <v>8082</v>
      </c>
      <c r="I9" s="6">
        <v>154</v>
      </c>
      <c r="J9" s="6">
        <v>91</v>
      </c>
      <c r="K9" s="6">
        <v>1245113</v>
      </c>
      <c r="L9" s="6">
        <v>734896</v>
      </c>
      <c r="M9" s="6">
        <v>510217</v>
      </c>
      <c r="N9" s="6" t="str">
        <f>VLOOKUP(A9,sales_channel_sheet!$A$1:$B$8,2,0)</f>
        <v>Offline</v>
      </c>
      <c r="O9" s="6" t="str">
        <f t="shared" si="0"/>
        <v>Average</v>
      </c>
      <c r="P9" s="8" t="str">
        <f t="shared" si="1"/>
        <v>Sub-Saharan Africa-Vegetables</v>
      </c>
      <c r="R9" s="9"/>
      <c r="S9" s="9"/>
      <c r="T9" s="9"/>
    </row>
    <row r="10" spans="1:20" x14ac:dyDescent="0.25">
      <c r="A10" s="3" t="s">
        <v>27</v>
      </c>
      <c r="B10" s="3" t="s">
        <v>40</v>
      </c>
      <c r="C10" s="3" t="s">
        <v>41</v>
      </c>
      <c r="D10" s="3" t="s">
        <v>35</v>
      </c>
      <c r="E10" s="4" t="s">
        <v>42</v>
      </c>
      <c r="F10" s="5">
        <v>770000000</v>
      </c>
      <c r="G10" s="4" t="s">
        <v>42</v>
      </c>
      <c r="H10" s="6">
        <v>6070</v>
      </c>
      <c r="I10" s="6">
        <v>82</v>
      </c>
      <c r="J10" s="6">
        <v>57</v>
      </c>
      <c r="K10" s="6">
        <v>496101</v>
      </c>
      <c r="L10" s="6">
        <v>343987</v>
      </c>
      <c r="M10" s="6">
        <v>152114</v>
      </c>
      <c r="N10" s="6" t="str">
        <f>VLOOKUP(A10,sales_channel_sheet!$A$1:$B$8,2,0)</f>
        <v>Offline</v>
      </c>
      <c r="O10" s="6" t="str">
        <f t="shared" si="0"/>
        <v>Average</v>
      </c>
      <c r="P10" s="8" t="str">
        <f t="shared" si="1"/>
        <v>Sub-Saharan Africa-Personal Care</v>
      </c>
      <c r="R10" s="9"/>
      <c r="S10" s="9"/>
      <c r="T10" s="9"/>
    </row>
    <row r="11" spans="1:20" x14ac:dyDescent="0.25">
      <c r="A11" s="3" t="s">
        <v>27</v>
      </c>
      <c r="B11" s="3" t="s">
        <v>43</v>
      </c>
      <c r="C11" s="3" t="s">
        <v>20</v>
      </c>
      <c r="D11" s="3" t="s">
        <v>16</v>
      </c>
      <c r="E11" s="4" t="s">
        <v>44</v>
      </c>
      <c r="F11" s="5">
        <v>617000000</v>
      </c>
      <c r="G11" s="4" t="s">
        <v>44</v>
      </c>
      <c r="H11" s="6">
        <v>6593</v>
      </c>
      <c r="I11" s="6">
        <v>206</v>
      </c>
      <c r="J11" s="6">
        <v>117</v>
      </c>
      <c r="K11" s="6">
        <v>1356180</v>
      </c>
      <c r="L11" s="6">
        <v>772106</v>
      </c>
      <c r="M11" s="6">
        <v>584074</v>
      </c>
      <c r="N11" s="6" t="str">
        <f>VLOOKUP(A11,sales_channel_sheet!$A$1:$B$8,2,0)</f>
        <v>Offline</v>
      </c>
      <c r="O11" s="6" t="str">
        <f t="shared" si="0"/>
        <v>Good</v>
      </c>
      <c r="P11" s="8" t="str">
        <f t="shared" si="1"/>
        <v>Sub-Saharan Africa-Cereal</v>
      </c>
      <c r="Q11" s="7"/>
      <c r="R11" s="10" t="s">
        <v>180</v>
      </c>
      <c r="S11" s="10"/>
      <c r="T11" s="10"/>
    </row>
    <row r="12" spans="1:20" x14ac:dyDescent="0.25">
      <c r="A12" s="3" t="s">
        <v>45</v>
      </c>
      <c r="B12" s="3" t="s">
        <v>46</v>
      </c>
      <c r="C12" s="3" t="s">
        <v>38</v>
      </c>
      <c r="D12" s="3" t="s">
        <v>16</v>
      </c>
      <c r="E12" s="4" t="s">
        <v>47</v>
      </c>
      <c r="F12" s="5">
        <v>815000000</v>
      </c>
      <c r="G12" s="4" t="s">
        <v>47</v>
      </c>
      <c r="H12" s="6">
        <v>124</v>
      </c>
      <c r="I12" s="6">
        <v>154</v>
      </c>
      <c r="J12" s="6">
        <v>91</v>
      </c>
      <c r="K12" s="6">
        <v>19103</v>
      </c>
      <c r="L12" s="6">
        <v>11275</v>
      </c>
      <c r="M12" s="6">
        <v>7828</v>
      </c>
      <c r="N12" s="6" t="str">
        <f>VLOOKUP(A12,sales_channel_sheet!$A$1:$B$8,2,0)</f>
        <v>Online</v>
      </c>
      <c r="O12" s="6" t="str">
        <f t="shared" si="0"/>
        <v>Poor</v>
      </c>
      <c r="P12" s="8" t="str">
        <f t="shared" si="1"/>
        <v>Asia-Vegetables</v>
      </c>
      <c r="R12" s="9"/>
      <c r="S12" s="9"/>
      <c r="T12" s="9"/>
    </row>
    <row r="13" spans="1:20" x14ac:dyDescent="0.25">
      <c r="A13" s="3" t="s">
        <v>27</v>
      </c>
      <c r="B13" s="3" t="s">
        <v>48</v>
      </c>
      <c r="C13" s="3" t="s">
        <v>49</v>
      </c>
      <c r="D13" s="3" t="s">
        <v>16</v>
      </c>
      <c r="E13" s="4" t="s">
        <v>17</v>
      </c>
      <c r="F13" s="5">
        <v>940000000</v>
      </c>
      <c r="G13" s="4" t="s">
        <v>17</v>
      </c>
      <c r="H13" s="6">
        <v>4168</v>
      </c>
      <c r="I13" s="6">
        <v>109</v>
      </c>
      <c r="J13" s="6">
        <v>36</v>
      </c>
      <c r="K13" s="6">
        <v>455479</v>
      </c>
      <c r="L13" s="6">
        <v>149381</v>
      </c>
      <c r="M13" s="6">
        <v>306098</v>
      </c>
      <c r="N13" s="6" t="str">
        <f>VLOOKUP(A13,sales_channel_sheet!$A$1:$B$8,2,0)</f>
        <v>Offline</v>
      </c>
      <c r="O13" s="6" t="str">
        <f t="shared" si="0"/>
        <v>Average</v>
      </c>
      <c r="P13" s="8" t="str">
        <f t="shared" si="1"/>
        <v>Sub-Saharan Africa-Clothes</v>
      </c>
      <c r="R13" s="9" t="s">
        <v>186</v>
      </c>
      <c r="S13" s="9">
        <f>AVERAGEIFS(M:M,P:P,R13)</f>
        <v>591397.33333333337</v>
      </c>
      <c r="T13" s="9"/>
    </row>
    <row r="14" spans="1:20" x14ac:dyDescent="0.25">
      <c r="A14" s="3" t="s">
        <v>45</v>
      </c>
      <c r="B14" s="3" t="s">
        <v>50</v>
      </c>
      <c r="C14" s="3" t="s">
        <v>49</v>
      </c>
      <c r="D14" s="3" t="s">
        <v>26</v>
      </c>
      <c r="E14" s="4" t="s">
        <v>17</v>
      </c>
      <c r="F14" s="5">
        <v>187000000</v>
      </c>
      <c r="G14" s="4" t="s">
        <v>17</v>
      </c>
      <c r="H14" s="6">
        <v>8263</v>
      </c>
      <c r="I14" s="6">
        <v>109</v>
      </c>
      <c r="J14" s="6">
        <v>36</v>
      </c>
      <c r="K14" s="6">
        <v>902981</v>
      </c>
      <c r="L14" s="6">
        <v>296146</v>
      </c>
      <c r="M14" s="6">
        <v>606835</v>
      </c>
      <c r="N14" s="6" t="str">
        <f>VLOOKUP(A14,sales_channel_sheet!$A$1:$B$8,2,0)</f>
        <v>Online</v>
      </c>
      <c r="O14" s="6" t="str">
        <f t="shared" si="0"/>
        <v>Good</v>
      </c>
      <c r="P14" s="8" t="str">
        <f t="shared" si="1"/>
        <v>Asia-Clothes</v>
      </c>
      <c r="R14" s="9"/>
      <c r="S14" s="9"/>
      <c r="T14" s="9"/>
    </row>
    <row r="15" spans="1:20" x14ac:dyDescent="0.25">
      <c r="A15" s="3" t="s">
        <v>18</v>
      </c>
      <c r="B15" s="3" t="s">
        <v>51</v>
      </c>
      <c r="C15" s="3" t="s">
        <v>34</v>
      </c>
      <c r="D15" s="3" t="s">
        <v>16</v>
      </c>
      <c r="E15" s="4" t="s">
        <v>17</v>
      </c>
      <c r="F15" s="5">
        <v>523000000</v>
      </c>
      <c r="G15" s="4" t="s">
        <v>17</v>
      </c>
      <c r="H15" s="6">
        <v>8974</v>
      </c>
      <c r="I15" s="6">
        <v>668</v>
      </c>
      <c r="J15" s="6">
        <v>503</v>
      </c>
      <c r="K15" s="6">
        <v>5997055</v>
      </c>
      <c r="L15" s="6">
        <v>4509794</v>
      </c>
      <c r="M15" s="6">
        <v>1487261</v>
      </c>
      <c r="N15" s="6" t="str">
        <f>VLOOKUP(A15,sales_channel_sheet!$A$1:$B$8,2,0)</f>
        <v>Online</v>
      </c>
      <c r="O15" s="6" t="str">
        <f t="shared" si="0"/>
        <v>Good</v>
      </c>
      <c r="P15" s="8" t="str">
        <f t="shared" si="1"/>
        <v>Central America and the Caribbean-Household</v>
      </c>
    </row>
    <row r="16" spans="1:20" x14ac:dyDescent="0.25">
      <c r="A16" s="3" t="s">
        <v>45</v>
      </c>
      <c r="B16" s="3" t="s">
        <v>52</v>
      </c>
      <c r="C16" s="3" t="s">
        <v>41</v>
      </c>
      <c r="D16" s="3" t="s">
        <v>21</v>
      </c>
      <c r="E16" s="4" t="s">
        <v>53</v>
      </c>
      <c r="F16" s="5">
        <v>832000000</v>
      </c>
      <c r="G16" s="4" t="s">
        <v>53</v>
      </c>
      <c r="H16" s="6">
        <v>4901</v>
      </c>
      <c r="I16" s="6">
        <v>82</v>
      </c>
      <c r="J16" s="6">
        <v>57</v>
      </c>
      <c r="K16" s="6">
        <v>400559</v>
      </c>
      <c r="L16" s="6">
        <v>277740</v>
      </c>
      <c r="M16" s="6">
        <v>122819</v>
      </c>
      <c r="N16" s="6" t="str">
        <f>VLOOKUP(A16,sales_channel_sheet!$A$1:$B$8,2,0)</f>
        <v>Online</v>
      </c>
      <c r="O16" s="6" t="str">
        <f t="shared" si="0"/>
        <v>Poor</v>
      </c>
      <c r="P16" s="8" t="str">
        <f t="shared" si="1"/>
        <v>Asia-Personal Care</v>
      </c>
    </row>
    <row r="17" spans="1:16" x14ac:dyDescent="0.25">
      <c r="A17" s="3" t="s">
        <v>23</v>
      </c>
      <c r="B17" s="3" t="s">
        <v>54</v>
      </c>
      <c r="C17" s="3" t="s">
        <v>49</v>
      </c>
      <c r="D17" s="3" t="s">
        <v>35</v>
      </c>
      <c r="E17" s="4" t="s">
        <v>55</v>
      </c>
      <c r="F17" s="5">
        <v>972000000</v>
      </c>
      <c r="G17" s="4" t="s">
        <v>55</v>
      </c>
      <c r="H17" s="6">
        <v>1673</v>
      </c>
      <c r="I17" s="6">
        <v>109</v>
      </c>
      <c r="J17" s="6">
        <v>36</v>
      </c>
      <c r="K17" s="6">
        <v>182825</v>
      </c>
      <c r="L17" s="6">
        <v>59960</v>
      </c>
      <c r="M17" s="6">
        <v>122865</v>
      </c>
      <c r="N17" s="6" t="str">
        <f>VLOOKUP(A17,sales_channel_sheet!$A$1:$B$8,2,0)</f>
        <v>Online</v>
      </c>
      <c r="O17" s="6" t="str">
        <f t="shared" si="0"/>
        <v>Poor</v>
      </c>
      <c r="P17" s="8" t="str">
        <f t="shared" si="1"/>
        <v>Europe-Clothes</v>
      </c>
    </row>
    <row r="18" spans="1:16" x14ac:dyDescent="0.25">
      <c r="A18" s="3" t="s">
        <v>45</v>
      </c>
      <c r="B18" s="3" t="s">
        <v>56</v>
      </c>
      <c r="C18" s="3" t="s">
        <v>57</v>
      </c>
      <c r="D18" s="3" t="s">
        <v>35</v>
      </c>
      <c r="E18" s="4" t="s">
        <v>58</v>
      </c>
      <c r="F18" s="5">
        <v>419000000</v>
      </c>
      <c r="G18" s="4" t="s">
        <v>58</v>
      </c>
      <c r="H18" s="6">
        <v>6952</v>
      </c>
      <c r="I18" s="6">
        <v>437</v>
      </c>
      <c r="J18" s="6">
        <v>263</v>
      </c>
      <c r="K18" s="6">
        <v>3039414</v>
      </c>
      <c r="L18" s="6">
        <v>1830670</v>
      </c>
      <c r="M18" s="6">
        <v>1208744</v>
      </c>
      <c r="N18" s="6" t="str">
        <f>VLOOKUP(A18,sales_channel_sheet!$A$1:$B$8,2,0)</f>
        <v>Online</v>
      </c>
      <c r="O18" s="6" t="str">
        <f t="shared" si="0"/>
        <v>Good</v>
      </c>
      <c r="P18" s="8" t="str">
        <f t="shared" si="1"/>
        <v>Asia-Cosmetics</v>
      </c>
    </row>
    <row r="19" spans="1:16" x14ac:dyDescent="0.25">
      <c r="A19" s="3" t="s">
        <v>27</v>
      </c>
      <c r="B19" s="3" t="s">
        <v>59</v>
      </c>
      <c r="C19" s="3" t="s">
        <v>60</v>
      </c>
      <c r="D19" s="3" t="s">
        <v>21</v>
      </c>
      <c r="E19" s="4" t="s">
        <v>17</v>
      </c>
      <c r="F19" s="5">
        <v>520000000</v>
      </c>
      <c r="G19" s="4" t="s">
        <v>17</v>
      </c>
      <c r="H19" s="6">
        <v>5430</v>
      </c>
      <c r="I19" s="6">
        <v>47</v>
      </c>
      <c r="J19" s="6">
        <v>32</v>
      </c>
      <c r="K19" s="6">
        <v>257654</v>
      </c>
      <c r="L19" s="6">
        <v>172620</v>
      </c>
      <c r="M19" s="6">
        <v>85034</v>
      </c>
      <c r="N19" s="6" t="str">
        <f>VLOOKUP(A19,sales_channel_sheet!$A$1:$B$8,2,0)</f>
        <v>Offline</v>
      </c>
      <c r="O19" s="6" t="str">
        <f t="shared" si="0"/>
        <v>Poor</v>
      </c>
      <c r="P19" s="8" t="str">
        <f t="shared" si="1"/>
        <v>Sub-Saharan Africa-Beverages</v>
      </c>
    </row>
    <row r="20" spans="1:16" x14ac:dyDescent="0.25">
      <c r="A20" s="3" t="s">
        <v>45</v>
      </c>
      <c r="B20" s="3" t="s">
        <v>61</v>
      </c>
      <c r="C20" s="3" t="s">
        <v>34</v>
      </c>
      <c r="D20" s="3" t="s">
        <v>26</v>
      </c>
      <c r="E20" s="4" t="s">
        <v>62</v>
      </c>
      <c r="F20" s="5">
        <v>442000000</v>
      </c>
      <c r="G20" s="4" t="s">
        <v>62</v>
      </c>
      <c r="H20" s="6">
        <v>3830</v>
      </c>
      <c r="I20" s="6">
        <v>668</v>
      </c>
      <c r="J20" s="6">
        <v>503</v>
      </c>
      <c r="K20" s="6">
        <v>2559474</v>
      </c>
      <c r="L20" s="6">
        <v>1924728</v>
      </c>
      <c r="M20" s="6">
        <v>634746</v>
      </c>
      <c r="N20" s="6" t="str">
        <f>VLOOKUP(A20,sales_channel_sheet!$A$1:$B$8,2,0)</f>
        <v>Online</v>
      </c>
      <c r="O20" s="6" t="str">
        <f t="shared" si="0"/>
        <v>Good</v>
      </c>
      <c r="P20" s="8" t="str">
        <f t="shared" si="1"/>
        <v>Asia-Household</v>
      </c>
    </row>
    <row r="21" spans="1:16" x14ac:dyDescent="0.25">
      <c r="A21" s="3" t="s">
        <v>13</v>
      </c>
      <c r="B21" s="3" t="s">
        <v>63</v>
      </c>
      <c r="C21" s="3" t="s">
        <v>64</v>
      </c>
      <c r="D21" s="3" t="s">
        <v>26</v>
      </c>
      <c r="E21" s="4" t="s">
        <v>65</v>
      </c>
      <c r="F21" s="5">
        <v>322000000</v>
      </c>
      <c r="G21" s="4" t="s">
        <v>65</v>
      </c>
      <c r="H21" s="6">
        <v>5908</v>
      </c>
      <c r="I21" s="6">
        <v>422</v>
      </c>
      <c r="J21" s="6">
        <v>365</v>
      </c>
      <c r="K21" s="6">
        <v>2492526</v>
      </c>
      <c r="L21" s="6">
        <v>2154589</v>
      </c>
      <c r="M21" s="6">
        <v>337938</v>
      </c>
      <c r="N21" s="6" t="str">
        <f>VLOOKUP(A21,sales_channel_sheet!$A$1:$B$8,2,0)</f>
        <v>Online</v>
      </c>
      <c r="O21" s="6" t="str">
        <f t="shared" si="0"/>
        <v>Average</v>
      </c>
      <c r="P21" s="8" t="str">
        <f t="shared" si="1"/>
        <v>Australia and Oceania-Meat</v>
      </c>
    </row>
    <row r="22" spans="1:16" x14ac:dyDescent="0.25">
      <c r="A22" s="3" t="s">
        <v>23</v>
      </c>
      <c r="B22" s="3" t="s">
        <v>66</v>
      </c>
      <c r="C22" s="3" t="s">
        <v>15</v>
      </c>
      <c r="D22" s="3" t="s">
        <v>26</v>
      </c>
      <c r="E22" s="4" t="s">
        <v>67</v>
      </c>
      <c r="F22" s="5">
        <v>819000000</v>
      </c>
      <c r="G22" s="4" t="s">
        <v>67</v>
      </c>
      <c r="H22" s="6">
        <v>7450</v>
      </c>
      <c r="I22" s="6">
        <v>255</v>
      </c>
      <c r="J22" s="6">
        <v>159</v>
      </c>
      <c r="K22" s="6">
        <v>1901836</v>
      </c>
      <c r="L22" s="6">
        <v>1187679</v>
      </c>
      <c r="M22" s="6">
        <v>714157</v>
      </c>
      <c r="N22" s="6" t="str">
        <f>VLOOKUP(A22,sales_channel_sheet!$A$1:$B$8,2,0)</f>
        <v>Online</v>
      </c>
      <c r="O22" s="6" t="str">
        <f t="shared" si="0"/>
        <v>Good</v>
      </c>
      <c r="P22" s="8" t="str">
        <f t="shared" si="1"/>
        <v>Europe-Baby Food</v>
      </c>
    </row>
    <row r="23" spans="1:16" x14ac:dyDescent="0.25">
      <c r="A23" s="3" t="s">
        <v>23</v>
      </c>
      <c r="B23" s="3" t="s">
        <v>68</v>
      </c>
      <c r="C23" s="3" t="s">
        <v>15</v>
      </c>
      <c r="D23" s="3" t="s">
        <v>16</v>
      </c>
      <c r="E23" s="4" t="s">
        <v>69</v>
      </c>
      <c r="F23" s="5">
        <v>861000000</v>
      </c>
      <c r="G23" s="4" t="s">
        <v>69</v>
      </c>
      <c r="H23" s="6">
        <v>1273</v>
      </c>
      <c r="I23" s="6">
        <v>255</v>
      </c>
      <c r="J23" s="6">
        <v>159</v>
      </c>
      <c r="K23" s="6">
        <v>324971</v>
      </c>
      <c r="L23" s="6">
        <v>202942</v>
      </c>
      <c r="M23" s="6">
        <v>122030</v>
      </c>
      <c r="N23" s="6" t="str">
        <f>VLOOKUP(A23,sales_channel_sheet!$A$1:$B$8,2,0)</f>
        <v>Online</v>
      </c>
      <c r="O23" s="6" t="str">
        <f t="shared" si="0"/>
        <v>Poor</v>
      </c>
      <c r="P23" s="8" t="str">
        <f t="shared" si="1"/>
        <v>Europe-Baby Food</v>
      </c>
    </row>
    <row r="24" spans="1:16" x14ac:dyDescent="0.25">
      <c r="A24" s="3" t="s">
        <v>18</v>
      </c>
      <c r="B24" s="3" t="s">
        <v>51</v>
      </c>
      <c r="C24" s="3" t="s">
        <v>70</v>
      </c>
      <c r="D24" s="3" t="s">
        <v>26</v>
      </c>
      <c r="E24" s="4" t="s">
        <v>71</v>
      </c>
      <c r="F24" s="5">
        <v>795000000</v>
      </c>
      <c r="G24" s="4" t="s">
        <v>71</v>
      </c>
      <c r="H24" s="6">
        <v>2225</v>
      </c>
      <c r="I24" s="6">
        <v>153</v>
      </c>
      <c r="J24" s="6">
        <v>97</v>
      </c>
      <c r="K24" s="6">
        <v>339491</v>
      </c>
      <c r="L24" s="6">
        <v>216804</v>
      </c>
      <c r="M24" s="6">
        <v>122687</v>
      </c>
      <c r="N24" s="6" t="str">
        <f>VLOOKUP(A24,sales_channel_sheet!$A$1:$B$8,2,0)</f>
        <v>Online</v>
      </c>
      <c r="O24" s="6" t="str">
        <f t="shared" si="0"/>
        <v>Poor</v>
      </c>
      <c r="P24" s="8" t="str">
        <f t="shared" si="1"/>
        <v>Central America and the Caribbean-Snacks</v>
      </c>
    </row>
    <row r="25" spans="1:16" x14ac:dyDescent="0.25">
      <c r="A25" s="3" t="s">
        <v>13</v>
      </c>
      <c r="B25" s="3" t="s">
        <v>72</v>
      </c>
      <c r="C25" s="3" t="s">
        <v>29</v>
      </c>
      <c r="D25" s="3" t="s">
        <v>16</v>
      </c>
      <c r="E25" s="4" t="s">
        <v>17</v>
      </c>
      <c r="F25" s="5">
        <v>142000000</v>
      </c>
      <c r="G25" s="4" t="s">
        <v>17</v>
      </c>
      <c r="H25" s="6">
        <v>2187</v>
      </c>
      <c r="I25" s="6">
        <v>9</v>
      </c>
      <c r="J25" s="6">
        <v>7</v>
      </c>
      <c r="K25" s="6">
        <v>20405</v>
      </c>
      <c r="L25" s="6">
        <v>15134</v>
      </c>
      <c r="M25" s="6">
        <v>5271</v>
      </c>
      <c r="N25" s="6" t="str">
        <f>VLOOKUP(A25,sales_channel_sheet!$A$1:$B$8,2,0)</f>
        <v>Online</v>
      </c>
      <c r="O25" s="6" t="str">
        <f t="shared" si="0"/>
        <v>Poor</v>
      </c>
      <c r="P25" s="8" t="str">
        <f t="shared" si="1"/>
        <v>Australia and Oceania-Fruits</v>
      </c>
    </row>
    <row r="26" spans="1:16" x14ac:dyDescent="0.25">
      <c r="A26" s="3" t="s">
        <v>23</v>
      </c>
      <c r="B26" s="3" t="s">
        <v>73</v>
      </c>
      <c r="C26" s="3" t="s">
        <v>41</v>
      </c>
      <c r="D26" s="3" t="s">
        <v>26</v>
      </c>
      <c r="E26" s="4" t="s">
        <v>17</v>
      </c>
      <c r="F26" s="5">
        <v>740000000</v>
      </c>
      <c r="G26" s="4" t="s">
        <v>17</v>
      </c>
      <c r="H26" s="6">
        <v>5070</v>
      </c>
      <c r="I26" s="6">
        <v>82</v>
      </c>
      <c r="J26" s="6">
        <v>57</v>
      </c>
      <c r="K26" s="6">
        <v>414371</v>
      </c>
      <c r="L26" s="6">
        <v>287317</v>
      </c>
      <c r="M26" s="6">
        <v>127054</v>
      </c>
      <c r="N26" s="6" t="str">
        <f>VLOOKUP(A26,sales_channel_sheet!$A$1:$B$8,2,0)</f>
        <v>Online</v>
      </c>
      <c r="O26" s="6" t="str">
        <f t="shared" si="0"/>
        <v>Poor</v>
      </c>
      <c r="P26" s="8" t="str">
        <f t="shared" si="1"/>
        <v>Europe-Personal Care</v>
      </c>
    </row>
    <row r="27" spans="1:16" x14ac:dyDescent="0.25">
      <c r="A27" s="3" t="s">
        <v>23</v>
      </c>
      <c r="B27" s="3" t="s">
        <v>74</v>
      </c>
      <c r="C27" s="3" t="s">
        <v>57</v>
      </c>
      <c r="D27" s="3" t="s">
        <v>16</v>
      </c>
      <c r="E27" s="4" t="s">
        <v>75</v>
      </c>
      <c r="F27" s="5">
        <v>899000000</v>
      </c>
      <c r="G27" s="4" t="s">
        <v>75</v>
      </c>
      <c r="H27" s="6">
        <v>1815</v>
      </c>
      <c r="I27" s="6">
        <v>437</v>
      </c>
      <c r="J27" s="6">
        <v>263</v>
      </c>
      <c r="K27" s="6">
        <v>793518</v>
      </c>
      <c r="L27" s="6">
        <v>477944</v>
      </c>
      <c r="M27" s="6">
        <v>315574</v>
      </c>
      <c r="N27" s="6" t="str">
        <f>VLOOKUP(A27,sales_channel_sheet!$A$1:$B$8,2,0)</f>
        <v>Online</v>
      </c>
      <c r="O27" s="6" t="str">
        <f t="shared" si="0"/>
        <v>Average</v>
      </c>
      <c r="P27" s="8" t="str">
        <f t="shared" si="1"/>
        <v>Europe-Cosmetics</v>
      </c>
    </row>
    <row r="28" spans="1:16" x14ac:dyDescent="0.25">
      <c r="A28" s="3" t="s">
        <v>13</v>
      </c>
      <c r="B28" s="3" t="s">
        <v>76</v>
      </c>
      <c r="C28" s="3" t="s">
        <v>29</v>
      </c>
      <c r="D28" s="3" t="s">
        <v>35</v>
      </c>
      <c r="E28" s="4" t="s">
        <v>77</v>
      </c>
      <c r="F28" s="5">
        <v>347000000</v>
      </c>
      <c r="G28" s="4" t="s">
        <v>77</v>
      </c>
      <c r="H28" s="6">
        <v>5398</v>
      </c>
      <c r="I28" s="6">
        <v>9</v>
      </c>
      <c r="J28" s="6">
        <v>7</v>
      </c>
      <c r="K28" s="6">
        <v>50363</v>
      </c>
      <c r="L28" s="6">
        <v>37354</v>
      </c>
      <c r="M28" s="6">
        <v>13009</v>
      </c>
      <c r="N28" s="6" t="str">
        <f>VLOOKUP(A28,sales_channel_sheet!$A$1:$B$8,2,0)</f>
        <v>Online</v>
      </c>
      <c r="O28" s="6" t="str">
        <f t="shared" si="0"/>
        <v>Poor</v>
      </c>
      <c r="P28" s="8" t="str">
        <f t="shared" si="1"/>
        <v>Australia and Oceania-Fruits</v>
      </c>
    </row>
    <row r="29" spans="1:16" x14ac:dyDescent="0.25">
      <c r="A29" s="3" t="s">
        <v>27</v>
      </c>
      <c r="B29" s="3" t="s">
        <v>78</v>
      </c>
      <c r="C29" s="3" t="s">
        <v>29</v>
      </c>
      <c r="D29" s="3" t="s">
        <v>26</v>
      </c>
      <c r="E29" s="4" t="s">
        <v>17</v>
      </c>
      <c r="F29" s="5">
        <v>686000000</v>
      </c>
      <c r="G29" s="4" t="s">
        <v>17</v>
      </c>
      <c r="H29" s="6">
        <v>5822</v>
      </c>
      <c r="I29" s="6">
        <v>9</v>
      </c>
      <c r="J29" s="6">
        <v>7</v>
      </c>
      <c r="K29" s="6">
        <v>54319</v>
      </c>
      <c r="L29" s="6">
        <v>40288</v>
      </c>
      <c r="M29" s="6">
        <v>14031</v>
      </c>
      <c r="N29" s="6" t="str">
        <f>VLOOKUP(A29,sales_channel_sheet!$A$1:$B$8,2,0)</f>
        <v>Offline</v>
      </c>
      <c r="O29" s="6" t="str">
        <f t="shared" si="0"/>
        <v>Poor</v>
      </c>
      <c r="P29" s="8" t="str">
        <f t="shared" si="1"/>
        <v>Sub-Saharan Africa-Fruits</v>
      </c>
    </row>
    <row r="30" spans="1:16" x14ac:dyDescent="0.25">
      <c r="A30" s="3" t="s">
        <v>23</v>
      </c>
      <c r="B30" s="3" t="s">
        <v>66</v>
      </c>
      <c r="C30" s="3" t="s">
        <v>60</v>
      </c>
      <c r="D30" s="3" t="s">
        <v>21</v>
      </c>
      <c r="E30" s="4" t="s">
        <v>79</v>
      </c>
      <c r="F30" s="5">
        <v>436000000</v>
      </c>
      <c r="G30" s="4" t="s">
        <v>79</v>
      </c>
      <c r="H30" s="6">
        <v>5124</v>
      </c>
      <c r="I30" s="6">
        <v>47</v>
      </c>
      <c r="J30" s="6">
        <v>32</v>
      </c>
      <c r="K30" s="6">
        <v>243134</v>
      </c>
      <c r="L30" s="6">
        <v>162892</v>
      </c>
      <c r="M30" s="6">
        <v>80242</v>
      </c>
      <c r="N30" s="6" t="str">
        <f>VLOOKUP(A30,sales_channel_sheet!$A$1:$B$8,2,0)</f>
        <v>Online</v>
      </c>
      <c r="O30" s="6" t="str">
        <f t="shared" si="0"/>
        <v>Poor</v>
      </c>
      <c r="P30" s="8" t="str">
        <f t="shared" si="1"/>
        <v>Europe-Beverages</v>
      </c>
    </row>
    <row r="31" spans="1:16" x14ac:dyDescent="0.25">
      <c r="A31" s="3" t="s">
        <v>27</v>
      </c>
      <c r="B31" s="3" t="s">
        <v>80</v>
      </c>
      <c r="C31" s="3" t="s">
        <v>34</v>
      </c>
      <c r="D31" s="3" t="s">
        <v>26</v>
      </c>
      <c r="E31" s="4" t="s">
        <v>81</v>
      </c>
      <c r="F31" s="5">
        <v>886000000</v>
      </c>
      <c r="G31" s="4" t="s">
        <v>81</v>
      </c>
      <c r="H31" s="6">
        <v>2370</v>
      </c>
      <c r="I31" s="6">
        <v>668</v>
      </c>
      <c r="J31" s="6">
        <v>503</v>
      </c>
      <c r="K31" s="6">
        <v>1583800</v>
      </c>
      <c r="L31" s="6">
        <v>1191020</v>
      </c>
      <c r="M31" s="6">
        <v>392780</v>
      </c>
      <c r="N31" s="6" t="str">
        <f>VLOOKUP(A31,sales_channel_sheet!$A$1:$B$8,2,0)</f>
        <v>Offline</v>
      </c>
      <c r="O31" s="6" t="str">
        <f t="shared" si="0"/>
        <v>Average</v>
      </c>
      <c r="P31" s="8" t="str">
        <f t="shared" si="1"/>
        <v>Sub-Saharan Africa-Household</v>
      </c>
    </row>
    <row r="32" spans="1:16" x14ac:dyDescent="0.25">
      <c r="A32" s="3" t="s">
        <v>23</v>
      </c>
      <c r="B32" s="3" t="s">
        <v>82</v>
      </c>
      <c r="C32" s="3" t="s">
        <v>57</v>
      </c>
      <c r="D32" s="3" t="s">
        <v>35</v>
      </c>
      <c r="E32" s="4" t="s">
        <v>83</v>
      </c>
      <c r="F32" s="5">
        <v>250000000</v>
      </c>
      <c r="G32" s="4" t="s">
        <v>83</v>
      </c>
      <c r="H32" s="6">
        <v>8661</v>
      </c>
      <c r="I32" s="6">
        <v>437</v>
      </c>
      <c r="J32" s="6">
        <v>263</v>
      </c>
      <c r="K32" s="6">
        <v>3786589</v>
      </c>
      <c r="L32" s="6">
        <v>2280701</v>
      </c>
      <c r="M32" s="6">
        <v>1505888</v>
      </c>
      <c r="N32" s="6" t="str">
        <f>VLOOKUP(A32,sales_channel_sheet!$A$1:$B$8,2,0)</f>
        <v>Online</v>
      </c>
      <c r="O32" s="6" t="str">
        <f t="shared" si="0"/>
        <v>Good</v>
      </c>
      <c r="P32" s="8" t="str">
        <f t="shared" si="1"/>
        <v>Europe-Cosmetics</v>
      </c>
    </row>
    <row r="33" spans="1:16" x14ac:dyDescent="0.25">
      <c r="A33" s="3" t="s">
        <v>27</v>
      </c>
      <c r="B33" s="3" t="s">
        <v>84</v>
      </c>
      <c r="C33" s="3" t="s">
        <v>41</v>
      </c>
      <c r="D33" s="3" t="s">
        <v>21</v>
      </c>
      <c r="E33" s="4" t="s">
        <v>85</v>
      </c>
      <c r="F33" s="5">
        <v>407000000</v>
      </c>
      <c r="G33" s="4" t="s">
        <v>85</v>
      </c>
      <c r="H33" s="6">
        <v>2125</v>
      </c>
      <c r="I33" s="6">
        <v>82</v>
      </c>
      <c r="J33" s="6">
        <v>57</v>
      </c>
      <c r="K33" s="6">
        <v>173676</v>
      </c>
      <c r="L33" s="6">
        <v>120424</v>
      </c>
      <c r="M33" s="6">
        <v>53253</v>
      </c>
      <c r="N33" s="6" t="str">
        <f>VLOOKUP(A33,sales_channel_sheet!$A$1:$B$8,2,0)</f>
        <v>Offline</v>
      </c>
      <c r="O33" s="6" t="str">
        <f t="shared" si="0"/>
        <v>Poor</v>
      </c>
      <c r="P33" s="8" t="str">
        <f t="shared" si="1"/>
        <v>Sub-Saharan Africa-Personal Care</v>
      </c>
    </row>
    <row r="34" spans="1:16" x14ac:dyDescent="0.25">
      <c r="A34" s="3" t="s">
        <v>13</v>
      </c>
      <c r="B34" s="3" t="s">
        <v>86</v>
      </c>
      <c r="C34" s="3" t="s">
        <v>25</v>
      </c>
      <c r="D34" s="3" t="s">
        <v>21</v>
      </c>
      <c r="E34" s="4" t="s">
        <v>87</v>
      </c>
      <c r="F34" s="5">
        <v>159000000</v>
      </c>
      <c r="G34" s="4" t="s">
        <v>87</v>
      </c>
      <c r="H34" s="6">
        <v>2924</v>
      </c>
      <c r="I34" s="6">
        <v>651</v>
      </c>
      <c r="J34" s="6">
        <v>525</v>
      </c>
      <c r="K34" s="6">
        <v>1904138</v>
      </c>
      <c r="L34" s="6">
        <v>1534983</v>
      </c>
      <c r="M34" s="6">
        <v>369155</v>
      </c>
      <c r="N34" s="6" t="str">
        <f>VLOOKUP(A34,sales_channel_sheet!$A$1:$B$8,2,0)</f>
        <v>Online</v>
      </c>
      <c r="O34" s="6" t="str">
        <f t="shared" si="0"/>
        <v>Average</v>
      </c>
      <c r="P34" s="8" t="str">
        <f t="shared" si="1"/>
        <v>Australia and Oceania-Office Supplies</v>
      </c>
    </row>
    <row r="35" spans="1:16" x14ac:dyDescent="0.25">
      <c r="A35" s="3" t="s">
        <v>45</v>
      </c>
      <c r="B35" s="3" t="s">
        <v>88</v>
      </c>
      <c r="C35" s="3" t="s">
        <v>34</v>
      </c>
      <c r="D35" s="3" t="s">
        <v>16</v>
      </c>
      <c r="E35" s="4" t="s">
        <v>89</v>
      </c>
      <c r="F35" s="5">
        <v>178000000</v>
      </c>
      <c r="G35" s="4" t="s">
        <v>89</v>
      </c>
      <c r="H35" s="6">
        <v>8250</v>
      </c>
      <c r="I35" s="6">
        <v>668</v>
      </c>
      <c r="J35" s="6">
        <v>503</v>
      </c>
      <c r="K35" s="6">
        <v>5513228</v>
      </c>
      <c r="L35" s="6">
        <v>4145955</v>
      </c>
      <c r="M35" s="6">
        <v>1367273</v>
      </c>
      <c r="N35" s="6" t="str">
        <f>VLOOKUP(A35,sales_channel_sheet!$A$1:$B$8,2,0)</f>
        <v>Online</v>
      </c>
      <c r="O35" s="6" t="str">
        <f t="shared" si="0"/>
        <v>Good</v>
      </c>
      <c r="P35" s="8" t="str">
        <f t="shared" si="1"/>
        <v>Asia-Household</v>
      </c>
    </row>
    <row r="36" spans="1:16" x14ac:dyDescent="0.25">
      <c r="A36" s="3" t="s">
        <v>27</v>
      </c>
      <c r="B36" s="3" t="s">
        <v>90</v>
      </c>
      <c r="C36" s="3" t="s">
        <v>70</v>
      </c>
      <c r="D36" s="3" t="s">
        <v>35</v>
      </c>
      <c r="E36" s="4" t="s">
        <v>91</v>
      </c>
      <c r="F36" s="5">
        <v>756000000</v>
      </c>
      <c r="G36" s="4" t="s">
        <v>91</v>
      </c>
      <c r="H36" s="6">
        <v>7327</v>
      </c>
      <c r="I36" s="6">
        <v>153</v>
      </c>
      <c r="J36" s="6">
        <v>97</v>
      </c>
      <c r="K36" s="6">
        <v>1117954</v>
      </c>
      <c r="L36" s="6">
        <v>713943</v>
      </c>
      <c r="M36" s="6">
        <v>404011</v>
      </c>
      <c r="N36" s="6" t="str">
        <f>VLOOKUP(A36,sales_channel_sheet!$A$1:$B$8,2,0)</f>
        <v>Offline</v>
      </c>
      <c r="O36" s="6" t="str">
        <f t="shared" si="0"/>
        <v>Average</v>
      </c>
      <c r="P36" s="8" t="str">
        <f t="shared" si="1"/>
        <v>Sub-Saharan Africa-Snacks</v>
      </c>
    </row>
    <row r="37" spans="1:16" x14ac:dyDescent="0.25">
      <c r="A37" s="3" t="s">
        <v>18</v>
      </c>
      <c r="B37" s="3" t="s">
        <v>92</v>
      </c>
      <c r="C37" s="3" t="s">
        <v>41</v>
      </c>
      <c r="D37" s="3" t="s">
        <v>26</v>
      </c>
      <c r="E37" s="4" t="s">
        <v>17</v>
      </c>
      <c r="F37" s="5">
        <v>457000000</v>
      </c>
      <c r="G37" s="4" t="s">
        <v>17</v>
      </c>
      <c r="H37" s="6">
        <v>6409</v>
      </c>
      <c r="I37" s="6">
        <v>82</v>
      </c>
      <c r="J37" s="6">
        <v>57</v>
      </c>
      <c r="K37" s="6">
        <v>523808</v>
      </c>
      <c r="L37" s="6">
        <v>363198</v>
      </c>
      <c r="M37" s="6">
        <v>160610</v>
      </c>
      <c r="N37" s="6" t="str">
        <f>VLOOKUP(A37,sales_channel_sheet!$A$1:$B$8,2,0)</f>
        <v>Online</v>
      </c>
      <c r="O37" s="6" t="str">
        <f t="shared" si="0"/>
        <v>Average</v>
      </c>
      <c r="P37" s="8" t="str">
        <f t="shared" si="1"/>
        <v>Central America and the Caribbean-Personal Care</v>
      </c>
    </row>
    <row r="38" spans="1:16" x14ac:dyDescent="0.25">
      <c r="A38" s="3" t="s">
        <v>93</v>
      </c>
      <c r="B38" s="3" t="s">
        <v>94</v>
      </c>
      <c r="C38" s="3" t="s">
        <v>29</v>
      </c>
      <c r="D38" s="3" t="s">
        <v>26</v>
      </c>
      <c r="E38" s="4" t="s">
        <v>95</v>
      </c>
      <c r="F38" s="5">
        <v>162000000</v>
      </c>
      <c r="G38" s="4" t="s">
        <v>95</v>
      </c>
      <c r="H38" s="6">
        <v>3784</v>
      </c>
      <c r="I38" s="6">
        <v>9</v>
      </c>
      <c r="J38" s="6">
        <v>7</v>
      </c>
      <c r="K38" s="6">
        <v>35305</v>
      </c>
      <c r="L38" s="6">
        <v>26185</v>
      </c>
      <c r="M38" s="6">
        <v>9119</v>
      </c>
      <c r="N38" s="6" t="str">
        <f>VLOOKUP(A38,sales_channel_sheet!$A$1:$B$8,2,0)</f>
        <v>Offline</v>
      </c>
      <c r="O38" s="6" t="str">
        <f t="shared" si="0"/>
        <v>Poor</v>
      </c>
      <c r="P38" s="8" t="str">
        <f t="shared" si="1"/>
        <v>Middle East and North Africa-Fruits</v>
      </c>
    </row>
    <row r="39" spans="1:16" x14ac:dyDescent="0.25">
      <c r="A39" s="3" t="s">
        <v>27</v>
      </c>
      <c r="B39" s="3" t="s">
        <v>80</v>
      </c>
      <c r="C39" s="3" t="s">
        <v>64</v>
      </c>
      <c r="D39" s="3" t="s">
        <v>35</v>
      </c>
      <c r="E39" s="4" t="s">
        <v>96</v>
      </c>
      <c r="F39" s="5">
        <v>825000000</v>
      </c>
      <c r="G39" s="4" t="s">
        <v>96</v>
      </c>
      <c r="H39" s="6">
        <v>4767</v>
      </c>
      <c r="I39" s="6">
        <v>422</v>
      </c>
      <c r="J39" s="6">
        <v>365</v>
      </c>
      <c r="K39" s="6">
        <v>2011150</v>
      </c>
      <c r="L39" s="6">
        <v>1738477</v>
      </c>
      <c r="M39" s="6">
        <v>272672</v>
      </c>
      <c r="N39" s="6" t="str">
        <f>VLOOKUP(A39,sales_channel_sheet!$A$1:$B$8,2,0)</f>
        <v>Offline</v>
      </c>
      <c r="O39" s="6" t="str">
        <f t="shared" si="0"/>
        <v>Average</v>
      </c>
      <c r="P39" s="8" t="str">
        <f t="shared" si="1"/>
        <v>Sub-Saharan Africa-Meat</v>
      </c>
    </row>
    <row r="40" spans="1:16" x14ac:dyDescent="0.25">
      <c r="A40" s="3" t="s">
        <v>45</v>
      </c>
      <c r="B40" s="3" t="s">
        <v>97</v>
      </c>
      <c r="C40" s="3" t="s">
        <v>25</v>
      </c>
      <c r="D40" s="3" t="s">
        <v>26</v>
      </c>
      <c r="E40" s="4" t="s">
        <v>17</v>
      </c>
      <c r="F40" s="5">
        <v>320000000</v>
      </c>
      <c r="G40" s="4" t="s">
        <v>17</v>
      </c>
      <c r="H40" s="6">
        <v>6708</v>
      </c>
      <c r="I40" s="6">
        <v>651</v>
      </c>
      <c r="J40" s="6">
        <v>525</v>
      </c>
      <c r="K40" s="6">
        <v>4368317</v>
      </c>
      <c r="L40" s="6">
        <v>3521432</v>
      </c>
      <c r="M40" s="6">
        <v>846885</v>
      </c>
      <c r="N40" s="6" t="str">
        <f>VLOOKUP(A40,sales_channel_sheet!$A$1:$B$8,2,0)</f>
        <v>Online</v>
      </c>
      <c r="O40" s="6" t="str">
        <f t="shared" si="0"/>
        <v>Good</v>
      </c>
      <c r="P40" s="8" t="str">
        <f t="shared" si="1"/>
        <v>Asia-Office Supplies</v>
      </c>
    </row>
    <row r="41" spans="1:16" x14ac:dyDescent="0.25">
      <c r="A41" s="3" t="s">
        <v>23</v>
      </c>
      <c r="B41" s="3" t="s">
        <v>54</v>
      </c>
      <c r="C41" s="3" t="s">
        <v>25</v>
      </c>
      <c r="D41" s="3" t="s">
        <v>35</v>
      </c>
      <c r="E41" s="4" t="s">
        <v>98</v>
      </c>
      <c r="F41" s="5">
        <v>190000000</v>
      </c>
      <c r="G41" s="4" t="s">
        <v>98</v>
      </c>
      <c r="H41" s="6">
        <v>3987</v>
      </c>
      <c r="I41" s="6">
        <v>651</v>
      </c>
      <c r="J41" s="6">
        <v>525</v>
      </c>
      <c r="K41" s="6">
        <v>2596374</v>
      </c>
      <c r="L41" s="6">
        <v>2093016</v>
      </c>
      <c r="M41" s="6">
        <v>503359</v>
      </c>
      <c r="N41" s="6" t="str">
        <f>VLOOKUP(A41,sales_channel_sheet!$A$1:$B$8,2,0)</f>
        <v>Online</v>
      </c>
      <c r="O41" s="6" t="str">
        <f t="shared" si="0"/>
        <v>Average</v>
      </c>
      <c r="P41" s="8" t="str">
        <f t="shared" si="1"/>
        <v>Europe-Office Supplies</v>
      </c>
    </row>
    <row r="42" spans="1:16" x14ac:dyDescent="0.25">
      <c r="A42" s="3" t="s">
        <v>27</v>
      </c>
      <c r="B42" s="3" t="s">
        <v>99</v>
      </c>
      <c r="C42" s="3" t="s">
        <v>41</v>
      </c>
      <c r="D42" s="3" t="s">
        <v>16</v>
      </c>
      <c r="E42" s="4" t="s">
        <v>17</v>
      </c>
      <c r="F42" s="5">
        <v>699000000</v>
      </c>
      <c r="G42" s="4" t="s">
        <v>17</v>
      </c>
      <c r="H42" s="6">
        <v>3015</v>
      </c>
      <c r="I42" s="6">
        <v>82</v>
      </c>
      <c r="J42" s="6">
        <v>57</v>
      </c>
      <c r="K42" s="6">
        <v>246416</v>
      </c>
      <c r="L42" s="6">
        <v>170860</v>
      </c>
      <c r="M42" s="6">
        <v>75556</v>
      </c>
      <c r="N42" s="6" t="str">
        <f>VLOOKUP(A42,sales_channel_sheet!$A$1:$B$8,2,0)</f>
        <v>Offline</v>
      </c>
      <c r="O42" s="6" t="str">
        <f t="shared" si="0"/>
        <v>Poor</v>
      </c>
      <c r="P42" s="8" t="str">
        <f t="shared" si="1"/>
        <v>Sub-Saharan Africa-Personal Care</v>
      </c>
    </row>
    <row r="43" spans="1:16" x14ac:dyDescent="0.25">
      <c r="A43" s="3" t="s">
        <v>93</v>
      </c>
      <c r="B43" s="3" t="s">
        <v>100</v>
      </c>
      <c r="C43" s="3" t="s">
        <v>57</v>
      </c>
      <c r="D43" s="3" t="s">
        <v>35</v>
      </c>
      <c r="E43" s="4" t="s">
        <v>17</v>
      </c>
      <c r="F43" s="5">
        <v>382000000</v>
      </c>
      <c r="G43" s="4" t="s">
        <v>17</v>
      </c>
      <c r="H43" s="6">
        <v>7234</v>
      </c>
      <c r="I43" s="6">
        <v>437</v>
      </c>
      <c r="J43" s="6">
        <v>263</v>
      </c>
      <c r="K43" s="6">
        <v>3162705</v>
      </c>
      <c r="L43" s="6">
        <v>1904929</v>
      </c>
      <c r="M43" s="6">
        <v>1257776</v>
      </c>
      <c r="N43" s="6" t="str">
        <f>VLOOKUP(A43,sales_channel_sheet!$A$1:$B$8,2,0)</f>
        <v>Offline</v>
      </c>
      <c r="O43" s="6" t="str">
        <f t="shared" si="0"/>
        <v>Good</v>
      </c>
      <c r="P43" s="8" t="str">
        <f t="shared" si="1"/>
        <v>Middle East and North Africa-Cosmetics</v>
      </c>
    </row>
    <row r="44" spans="1:16" x14ac:dyDescent="0.25">
      <c r="A44" s="3" t="s">
        <v>27</v>
      </c>
      <c r="B44" s="3" t="s">
        <v>80</v>
      </c>
      <c r="C44" s="3" t="s">
        <v>20</v>
      </c>
      <c r="D44" s="3" t="s">
        <v>16</v>
      </c>
      <c r="E44" s="4" t="s">
        <v>17</v>
      </c>
      <c r="F44" s="5">
        <v>994000000</v>
      </c>
      <c r="G44" s="4" t="s">
        <v>17</v>
      </c>
      <c r="H44" s="6">
        <v>2117</v>
      </c>
      <c r="I44" s="6">
        <v>206</v>
      </c>
      <c r="J44" s="6">
        <v>117</v>
      </c>
      <c r="K44" s="6">
        <v>435467</v>
      </c>
      <c r="L44" s="6">
        <v>247922</v>
      </c>
      <c r="M44" s="6">
        <v>187545</v>
      </c>
      <c r="N44" s="6" t="str">
        <f>VLOOKUP(A44,sales_channel_sheet!$A$1:$B$8,2,0)</f>
        <v>Offline</v>
      </c>
      <c r="O44" s="6" t="str">
        <f t="shared" si="0"/>
        <v>Average</v>
      </c>
      <c r="P44" s="8" t="str">
        <f t="shared" si="1"/>
        <v>Sub-Saharan Africa-Cereal</v>
      </c>
    </row>
    <row r="45" spans="1:16" x14ac:dyDescent="0.25">
      <c r="A45" s="3" t="s">
        <v>23</v>
      </c>
      <c r="B45" s="3" t="s">
        <v>101</v>
      </c>
      <c r="C45" s="3" t="s">
        <v>38</v>
      </c>
      <c r="D45" s="3" t="s">
        <v>16</v>
      </c>
      <c r="E45" s="4" t="s">
        <v>102</v>
      </c>
      <c r="F45" s="5">
        <v>759000000</v>
      </c>
      <c r="G45" s="4" t="s">
        <v>102</v>
      </c>
      <c r="H45" s="6">
        <v>171</v>
      </c>
      <c r="I45" s="6">
        <v>154</v>
      </c>
      <c r="J45" s="6">
        <v>91</v>
      </c>
      <c r="K45" s="6">
        <v>26344</v>
      </c>
      <c r="L45" s="6">
        <v>15549</v>
      </c>
      <c r="M45" s="6">
        <v>10795</v>
      </c>
      <c r="N45" s="6" t="str">
        <f>VLOOKUP(A45,sales_channel_sheet!$A$1:$B$8,2,0)</f>
        <v>Online</v>
      </c>
      <c r="O45" s="6" t="str">
        <f t="shared" si="0"/>
        <v>Poor</v>
      </c>
      <c r="P45" s="8" t="str">
        <f t="shared" si="1"/>
        <v>Europe-Vegetables</v>
      </c>
    </row>
    <row r="46" spans="1:16" x14ac:dyDescent="0.25">
      <c r="A46" s="3" t="s">
        <v>45</v>
      </c>
      <c r="B46" s="3" t="s">
        <v>88</v>
      </c>
      <c r="C46" s="3" t="s">
        <v>49</v>
      </c>
      <c r="D46" s="3" t="s">
        <v>16</v>
      </c>
      <c r="E46" s="4" t="s">
        <v>103</v>
      </c>
      <c r="F46" s="5">
        <v>223000000</v>
      </c>
      <c r="G46" s="4" t="s">
        <v>103</v>
      </c>
      <c r="H46" s="6">
        <v>5930</v>
      </c>
      <c r="I46" s="6">
        <v>109</v>
      </c>
      <c r="J46" s="6">
        <v>36</v>
      </c>
      <c r="K46" s="6">
        <v>648030</v>
      </c>
      <c r="L46" s="6">
        <v>212531</v>
      </c>
      <c r="M46" s="6">
        <v>435499</v>
      </c>
      <c r="N46" s="6" t="str">
        <f>VLOOKUP(A46,sales_channel_sheet!$A$1:$B$8,2,0)</f>
        <v>Online</v>
      </c>
      <c r="O46" s="6" t="str">
        <f t="shared" si="0"/>
        <v>Average</v>
      </c>
      <c r="P46" s="8" t="str">
        <f t="shared" si="1"/>
        <v>Asia-Clothes</v>
      </c>
    </row>
    <row r="47" spans="1:16" x14ac:dyDescent="0.25">
      <c r="A47" s="3" t="s">
        <v>27</v>
      </c>
      <c r="B47" s="3" t="s">
        <v>104</v>
      </c>
      <c r="C47" s="3" t="s">
        <v>20</v>
      </c>
      <c r="D47" s="3" t="s">
        <v>16</v>
      </c>
      <c r="E47" s="4" t="s">
        <v>105</v>
      </c>
      <c r="F47" s="5">
        <v>902000000</v>
      </c>
      <c r="G47" s="4" t="s">
        <v>105</v>
      </c>
      <c r="H47" s="6">
        <v>962</v>
      </c>
      <c r="I47" s="6">
        <v>206</v>
      </c>
      <c r="J47" s="6">
        <v>117</v>
      </c>
      <c r="K47" s="6">
        <v>197883</v>
      </c>
      <c r="L47" s="6">
        <v>112660</v>
      </c>
      <c r="M47" s="6">
        <v>85224</v>
      </c>
      <c r="N47" s="6" t="str">
        <f>VLOOKUP(A47,sales_channel_sheet!$A$1:$B$8,2,0)</f>
        <v>Offline</v>
      </c>
      <c r="O47" s="6" t="str">
        <f t="shared" si="0"/>
        <v>Poor</v>
      </c>
      <c r="P47" s="8" t="str">
        <f t="shared" si="1"/>
        <v>Sub-Saharan Africa-Cereal</v>
      </c>
    </row>
    <row r="48" spans="1:16" x14ac:dyDescent="0.25">
      <c r="A48" s="3" t="s">
        <v>23</v>
      </c>
      <c r="B48" s="3" t="s">
        <v>106</v>
      </c>
      <c r="C48" s="3" t="s">
        <v>57</v>
      </c>
      <c r="D48" s="3" t="s">
        <v>21</v>
      </c>
      <c r="E48" s="4" t="s">
        <v>107</v>
      </c>
      <c r="F48" s="5">
        <v>331000000</v>
      </c>
      <c r="G48" s="4" t="s">
        <v>107</v>
      </c>
      <c r="H48" s="6">
        <v>8867</v>
      </c>
      <c r="I48" s="6">
        <v>437</v>
      </c>
      <c r="J48" s="6">
        <v>263</v>
      </c>
      <c r="K48" s="6">
        <v>3876652</v>
      </c>
      <c r="L48" s="6">
        <v>2334947</v>
      </c>
      <c r="M48" s="6">
        <v>1541705</v>
      </c>
      <c r="N48" s="6" t="str">
        <f>VLOOKUP(A48,sales_channel_sheet!$A$1:$B$8,2,0)</f>
        <v>Online</v>
      </c>
      <c r="O48" s="6" t="str">
        <f t="shared" si="0"/>
        <v>Good</v>
      </c>
      <c r="P48" s="8" t="str">
        <f t="shared" si="1"/>
        <v>Europe-Cosmetics</v>
      </c>
    </row>
    <row r="49" spans="1:16" x14ac:dyDescent="0.25">
      <c r="A49" s="3" t="s">
        <v>23</v>
      </c>
      <c r="B49" s="3" t="s">
        <v>82</v>
      </c>
      <c r="C49" s="3" t="s">
        <v>41</v>
      </c>
      <c r="D49" s="3" t="s">
        <v>35</v>
      </c>
      <c r="E49" s="4" t="s">
        <v>108</v>
      </c>
      <c r="F49" s="5">
        <v>618000000</v>
      </c>
      <c r="G49" s="4" t="s">
        <v>108</v>
      </c>
      <c r="H49" s="6">
        <v>273</v>
      </c>
      <c r="I49" s="6">
        <v>82</v>
      </c>
      <c r="J49" s="6">
        <v>57</v>
      </c>
      <c r="K49" s="6">
        <v>22312</v>
      </c>
      <c r="L49" s="6">
        <v>15471</v>
      </c>
      <c r="M49" s="6">
        <v>6841</v>
      </c>
      <c r="N49" s="6" t="str">
        <f>VLOOKUP(A49,sales_channel_sheet!$A$1:$B$8,2,0)</f>
        <v>Online</v>
      </c>
      <c r="O49" s="6" t="str">
        <f t="shared" si="0"/>
        <v>Poor</v>
      </c>
      <c r="P49" s="8" t="str">
        <f t="shared" si="1"/>
        <v>Europe-Personal Care</v>
      </c>
    </row>
    <row r="50" spans="1:16" x14ac:dyDescent="0.25">
      <c r="A50" s="3" t="s">
        <v>23</v>
      </c>
      <c r="B50" s="3" t="s">
        <v>109</v>
      </c>
      <c r="C50" s="3" t="s">
        <v>49</v>
      </c>
      <c r="D50" s="3" t="s">
        <v>21</v>
      </c>
      <c r="E50" s="4" t="s">
        <v>110</v>
      </c>
      <c r="F50" s="5">
        <v>787000000</v>
      </c>
      <c r="G50" s="4" t="s">
        <v>110</v>
      </c>
      <c r="H50" s="6">
        <v>7842</v>
      </c>
      <c r="I50" s="6">
        <v>109</v>
      </c>
      <c r="J50" s="6">
        <v>36</v>
      </c>
      <c r="K50" s="6">
        <v>856974</v>
      </c>
      <c r="L50" s="6">
        <v>281057</v>
      </c>
      <c r="M50" s="6">
        <v>575916</v>
      </c>
      <c r="N50" s="6" t="str">
        <f>VLOOKUP(A50,sales_channel_sheet!$A$1:$B$8,2,0)</f>
        <v>Online</v>
      </c>
      <c r="O50" s="6" t="str">
        <f t="shared" si="0"/>
        <v>Good</v>
      </c>
      <c r="P50" s="8" t="str">
        <f t="shared" si="1"/>
        <v>Europe-Clothes</v>
      </c>
    </row>
    <row r="51" spans="1:16" x14ac:dyDescent="0.25">
      <c r="A51" s="3" t="s">
        <v>27</v>
      </c>
      <c r="B51" s="3" t="s">
        <v>111</v>
      </c>
      <c r="C51" s="3" t="s">
        <v>25</v>
      </c>
      <c r="D51" s="3" t="s">
        <v>21</v>
      </c>
      <c r="E51" s="4" t="s">
        <v>17</v>
      </c>
      <c r="F51" s="5">
        <v>838000000</v>
      </c>
      <c r="G51" s="4" t="s">
        <v>17</v>
      </c>
      <c r="H51" s="6">
        <v>1266</v>
      </c>
      <c r="I51" s="6">
        <v>651</v>
      </c>
      <c r="J51" s="6">
        <v>525</v>
      </c>
      <c r="K51" s="6">
        <v>824432</v>
      </c>
      <c r="L51" s="6">
        <v>664599</v>
      </c>
      <c r="M51" s="6">
        <v>159833</v>
      </c>
      <c r="N51" s="6" t="str">
        <f>VLOOKUP(A51,sales_channel_sheet!$A$1:$B$8,2,0)</f>
        <v>Offline</v>
      </c>
      <c r="O51" s="6" t="str">
        <f t="shared" si="0"/>
        <v>Average</v>
      </c>
      <c r="P51" s="8" t="str">
        <f t="shared" si="1"/>
        <v>Sub-Saharan Africa-Office Supplies</v>
      </c>
    </row>
    <row r="52" spans="1:16" x14ac:dyDescent="0.25">
      <c r="A52" s="3" t="s">
        <v>23</v>
      </c>
      <c r="B52" s="3" t="s">
        <v>112</v>
      </c>
      <c r="C52" s="3" t="s">
        <v>49</v>
      </c>
      <c r="D52" s="3" t="s">
        <v>21</v>
      </c>
      <c r="E52" s="4" t="s">
        <v>17</v>
      </c>
      <c r="F52" s="5">
        <v>385000000</v>
      </c>
      <c r="G52" s="4" t="s">
        <v>17</v>
      </c>
      <c r="H52" s="6">
        <v>2269</v>
      </c>
      <c r="I52" s="6">
        <v>109</v>
      </c>
      <c r="J52" s="6">
        <v>36</v>
      </c>
      <c r="K52" s="6">
        <v>247956</v>
      </c>
      <c r="L52" s="6">
        <v>81321</v>
      </c>
      <c r="M52" s="6">
        <v>166635</v>
      </c>
      <c r="N52" s="6" t="str">
        <f>VLOOKUP(A52,sales_channel_sheet!$A$1:$B$8,2,0)</f>
        <v>Online</v>
      </c>
      <c r="O52" s="6" t="str">
        <f t="shared" si="0"/>
        <v>Average</v>
      </c>
      <c r="P52" s="8" t="str">
        <f t="shared" si="1"/>
        <v>Europe-Clothes</v>
      </c>
    </row>
    <row r="53" spans="1:16" x14ac:dyDescent="0.25">
      <c r="A53" s="3" t="s">
        <v>27</v>
      </c>
      <c r="B53" s="3" t="s">
        <v>113</v>
      </c>
      <c r="C53" s="3" t="s">
        <v>29</v>
      </c>
      <c r="D53" s="3" t="s">
        <v>26</v>
      </c>
      <c r="E53" s="4" t="s">
        <v>114</v>
      </c>
      <c r="F53" s="5">
        <v>918000000</v>
      </c>
      <c r="G53" s="4" t="s">
        <v>114</v>
      </c>
      <c r="H53" s="6">
        <v>9606</v>
      </c>
      <c r="I53" s="6">
        <v>9</v>
      </c>
      <c r="J53" s="6">
        <v>7</v>
      </c>
      <c r="K53" s="6">
        <v>89624</v>
      </c>
      <c r="L53" s="6">
        <v>66474</v>
      </c>
      <c r="M53" s="6">
        <v>23150</v>
      </c>
      <c r="N53" s="6" t="str">
        <f>VLOOKUP(A53,sales_channel_sheet!$A$1:$B$8,2,0)</f>
        <v>Offline</v>
      </c>
      <c r="O53" s="6" t="str">
        <f t="shared" si="0"/>
        <v>Poor</v>
      </c>
      <c r="P53" s="8" t="str">
        <f t="shared" si="1"/>
        <v>Sub-Saharan Africa-Fruits</v>
      </c>
    </row>
    <row r="54" spans="1:16" x14ac:dyDescent="0.25">
      <c r="A54" s="3" t="s">
        <v>93</v>
      </c>
      <c r="B54" s="3" t="s">
        <v>115</v>
      </c>
      <c r="C54" s="3" t="s">
        <v>20</v>
      </c>
      <c r="D54" s="3" t="s">
        <v>35</v>
      </c>
      <c r="E54" s="4" t="s">
        <v>116</v>
      </c>
      <c r="F54" s="5">
        <v>845000000</v>
      </c>
      <c r="G54" s="4" t="s">
        <v>116</v>
      </c>
      <c r="H54" s="6">
        <v>4063</v>
      </c>
      <c r="I54" s="6">
        <v>206</v>
      </c>
      <c r="J54" s="6">
        <v>117</v>
      </c>
      <c r="K54" s="6">
        <v>835759</v>
      </c>
      <c r="L54" s="6">
        <v>475818</v>
      </c>
      <c r="M54" s="6">
        <v>359941</v>
      </c>
      <c r="N54" s="6" t="str">
        <f>VLOOKUP(A54,sales_channel_sheet!$A$1:$B$8,2,0)</f>
        <v>Offline</v>
      </c>
      <c r="O54" s="6" t="str">
        <f t="shared" si="0"/>
        <v>Average</v>
      </c>
      <c r="P54" s="8" t="str">
        <f t="shared" si="1"/>
        <v>Middle East and North Africa-Cereal</v>
      </c>
    </row>
    <row r="55" spans="1:16" x14ac:dyDescent="0.25">
      <c r="A55" s="3" t="s">
        <v>27</v>
      </c>
      <c r="B55" s="3" t="s">
        <v>117</v>
      </c>
      <c r="C55" s="3" t="s">
        <v>25</v>
      </c>
      <c r="D55" s="3" t="s">
        <v>35</v>
      </c>
      <c r="E55" s="4" t="s">
        <v>118</v>
      </c>
      <c r="F55" s="5">
        <v>442000000</v>
      </c>
      <c r="G55" s="4" t="s">
        <v>118</v>
      </c>
      <c r="H55" s="6">
        <v>3457</v>
      </c>
      <c r="I55" s="6">
        <v>651</v>
      </c>
      <c r="J55" s="6">
        <v>525</v>
      </c>
      <c r="K55" s="6">
        <v>2251233</v>
      </c>
      <c r="L55" s="6">
        <v>1814787</v>
      </c>
      <c r="M55" s="6">
        <v>436446</v>
      </c>
      <c r="N55" s="6" t="str">
        <f>VLOOKUP(A55,sales_channel_sheet!$A$1:$B$8,2,0)</f>
        <v>Offline</v>
      </c>
      <c r="O55" s="6" t="str">
        <f t="shared" si="0"/>
        <v>Average</v>
      </c>
      <c r="P55" s="8" t="str">
        <f t="shared" si="1"/>
        <v>Sub-Saharan Africa-Office Supplies</v>
      </c>
    </row>
    <row r="56" spans="1:16" x14ac:dyDescent="0.25">
      <c r="A56" s="3" t="s">
        <v>27</v>
      </c>
      <c r="B56" s="3" t="s">
        <v>28</v>
      </c>
      <c r="C56" s="3" t="s">
        <v>29</v>
      </c>
      <c r="D56" s="3" t="s">
        <v>16</v>
      </c>
      <c r="E56" s="4" t="s">
        <v>119</v>
      </c>
      <c r="F56" s="5">
        <v>509000000</v>
      </c>
      <c r="G56" s="4" t="s">
        <v>119</v>
      </c>
      <c r="H56" s="6">
        <v>7637</v>
      </c>
      <c r="I56" s="6">
        <v>9</v>
      </c>
      <c r="J56" s="6">
        <v>7</v>
      </c>
      <c r="K56" s="6">
        <v>71253</v>
      </c>
      <c r="L56" s="6">
        <v>52848</v>
      </c>
      <c r="M56" s="6">
        <v>18405</v>
      </c>
      <c r="N56" s="6" t="str">
        <f>VLOOKUP(A56,sales_channel_sheet!$A$1:$B$8,2,0)</f>
        <v>Offline</v>
      </c>
      <c r="O56" s="6" t="str">
        <f t="shared" si="0"/>
        <v>Poor</v>
      </c>
      <c r="P56" s="8" t="str">
        <f t="shared" si="1"/>
        <v>Sub-Saharan Africa-Fruits</v>
      </c>
    </row>
    <row r="57" spans="1:16" x14ac:dyDescent="0.25">
      <c r="A57" s="3" t="s">
        <v>27</v>
      </c>
      <c r="B57" s="3" t="s">
        <v>120</v>
      </c>
      <c r="C57" s="3" t="s">
        <v>49</v>
      </c>
      <c r="D57" s="3" t="s">
        <v>21</v>
      </c>
      <c r="E57" s="4" t="s">
        <v>17</v>
      </c>
      <c r="F57" s="5">
        <v>115000000</v>
      </c>
      <c r="G57" s="4" t="s">
        <v>17</v>
      </c>
      <c r="H57" s="6">
        <v>3482</v>
      </c>
      <c r="I57" s="6">
        <v>109</v>
      </c>
      <c r="J57" s="6">
        <v>36</v>
      </c>
      <c r="K57" s="6">
        <v>380513</v>
      </c>
      <c r="L57" s="6">
        <v>124795</v>
      </c>
      <c r="M57" s="6">
        <v>255718</v>
      </c>
      <c r="N57" s="6" t="str">
        <f>VLOOKUP(A57,sales_channel_sheet!$A$1:$B$8,2,0)</f>
        <v>Offline</v>
      </c>
      <c r="O57" s="6" t="str">
        <f t="shared" si="0"/>
        <v>Average</v>
      </c>
      <c r="P57" s="8" t="str">
        <f t="shared" si="1"/>
        <v>Sub-Saharan Africa-Clothes</v>
      </c>
    </row>
    <row r="58" spans="1:16" x14ac:dyDescent="0.25">
      <c r="A58" s="3" t="s">
        <v>13</v>
      </c>
      <c r="B58" s="3" t="s">
        <v>121</v>
      </c>
      <c r="C58" s="3" t="s">
        <v>49</v>
      </c>
      <c r="D58" s="3" t="s">
        <v>21</v>
      </c>
      <c r="E58" s="4" t="s">
        <v>122</v>
      </c>
      <c r="F58" s="5">
        <v>648000000</v>
      </c>
      <c r="G58" s="4" t="s">
        <v>122</v>
      </c>
      <c r="H58" s="6">
        <v>9905</v>
      </c>
      <c r="I58" s="6">
        <v>109</v>
      </c>
      <c r="J58" s="6">
        <v>36</v>
      </c>
      <c r="K58" s="6">
        <v>1082418</v>
      </c>
      <c r="L58" s="6">
        <v>354995</v>
      </c>
      <c r="M58" s="6">
        <v>727423</v>
      </c>
      <c r="N58" s="6" t="str">
        <f>VLOOKUP(A58,sales_channel_sheet!$A$1:$B$8,2,0)</f>
        <v>Online</v>
      </c>
      <c r="O58" s="6" t="str">
        <f t="shared" si="0"/>
        <v>Good</v>
      </c>
      <c r="P58" s="8" t="str">
        <f t="shared" si="1"/>
        <v>Australia and Oceania-Clothes</v>
      </c>
    </row>
    <row r="59" spans="1:16" x14ac:dyDescent="0.25">
      <c r="A59" s="3" t="s">
        <v>23</v>
      </c>
      <c r="B59" s="3" t="s">
        <v>123</v>
      </c>
      <c r="C59" s="3" t="s">
        <v>57</v>
      </c>
      <c r="D59" s="3" t="s">
        <v>16</v>
      </c>
      <c r="E59" s="4" t="s">
        <v>124</v>
      </c>
      <c r="F59" s="5">
        <v>868000000</v>
      </c>
      <c r="G59" s="4" t="s">
        <v>124</v>
      </c>
      <c r="H59" s="6">
        <v>2847</v>
      </c>
      <c r="I59" s="6">
        <v>437</v>
      </c>
      <c r="J59" s="6">
        <v>263</v>
      </c>
      <c r="K59" s="6">
        <v>1244708</v>
      </c>
      <c r="L59" s="6">
        <v>749701</v>
      </c>
      <c r="M59" s="6">
        <v>495008</v>
      </c>
      <c r="N59" s="6" t="str">
        <f>VLOOKUP(A59,sales_channel_sheet!$A$1:$B$8,2,0)</f>
        <v>Online</v>
      </c>
      <c r="O59" s="6" t="str">
        <f t="shared" si="0"/>
        <v>Average</v>
      </c>
      <c r="P59" s="8" t="str">
        <f t="shared" si="1"/>
        <v>Europe-Cosmetics</v>
      </c>
    </row>
    <row r="60" spans="1:16" x14ac:dyDescent="0.25">
      <c r="A60" s="3" t="s">
        <v>23</v>
      </c>
      <c r="B60" s="3" t="s">
        <v>125</v>
      </c>
      <c r="C60" s="3" t="s">
        <v>34</v>
      </c>
      <c r="D60" s="3" t="s">
        <v>26</v>
      </c>
      <c r="E60" s="4" t="s">
        <v>17</v>
      </c>
      <c r="F60" s="5">
        <v>955000000</v>
      </c>
      <c r="G60" s="4" t="s">
        <v>17</v>
      </c>
      <c r="H60" s="6">
        <v>282</v>
      </c>
      <c r="I60" s="6">
        <v>668</v>
      </c>
      <c r="J60" s="6">
        <v>503</v>
      </c>
      <c r="K60" s="6">
        <v>188452</v>
      </c>
      <c r="L60" s="6">
        <v>141716</v>
      </c>
      <c r="M60" s="6">
        <v>46736</v>
      </c>
      <c r="N60" s="6" t="str">
        <f>VLOOKUP(A60,sales_channel_sheet!$A$1:$B$8,2,0)</f>
        <v>Online</v>
      </c>
      <c r="O60" s="6" t="str">
        <f t="shared" si="0"/>
        <v>Poor</v>
      </c>
      <c r="P60" s="8" t="str">
        <f t="shared" si="1"/>
        <v>Europe-Household</v>
      </c>
    </row>
    <row r="61" spans="1:16" x14ac:dyDescent="0.25">
      <c r="A61" s="3" t="s">
        <v>27</v>
      </c>
      <c r="B61" s="3" t="s">
        <v>90</v>
      </c>
      <c r="C61" s="3" t="s">
        <v>57</v>
      </c>
      <c r="D61" s="3" t="s">
        <v>16</v>
      </c>
      <c r="E61" s="4" t="s">
        <v>17</v>
      </c>
      <c r="F61" s="5">
        <v>259000000</v>
      </c>
      <c r="G61" s="4" t="s">
        <v>17</v>
      </c>
      <c r="H61" s="6">
        <v>7215</v>
      </c>
      <c r="I61" s="6">
        <v>437</v>
      </c>
      <c r="J61" s="6">
        <v>263</v>
      </c>
      <c r="K61" s="6">
        <v>3154398</v>
      </c>
      <c r="L61" s="6">
        <v>1899926</v>
      </c>
      <c r="M61" s="6">
        <v>1254472</v>
      </c>
      <c r="N61" s="6" t="str">
        <f>VLOOKUP(A61,sales_channel_sheet!$A$1:$B$8,2,0)</f>
        <v>Offline</v>
      </c>
      <c r="O61" s="6" t="str">
        <f t="shared" si="0"/>
        <v>Good</v>
      </c>
      <c r="P61" s="8" t="str">
        <f t="shared" si="1"/>
        <v>Sub-Saharan Africa-Cosmetics</v>
      </c>
    </row>
    <row r="62" spans="1:16" x14ac:dyDescent="0.25">
      <c r="A62" s="3" t="s">
        <v>13</v>
      </c>
      <c r="B62" s="3" t="s">
        <v>86</v>
      </c>
      <c r="C62" s="3" t="s">
        <v>20</v>
      </c>
      <c r="D62" s="3" t="s">
        <v>16</v>
      </c>
      <c r="E62" s="4" t="s">
        <v>17</v>
      </c>
      <c r="F62" s="5">
        <v>451000000</v>
      </c>
      <c r="G62" s="4" t="s">
        <v>17</v>
      </c>
      <c r="H62" s="6">
        <v>682</v>
      </c>
      <c r="I62" s="6">
        <v>206</v>
      </c>
      <c r="J62" s="6">
        <v>117</v>
      </c>
      <c r="K62" s="6">
        <v>140287</v>
      </c>
      <c r="L62" s="6">
        <v>79869</v>
      </c>
      <c r="M62" s="6">
        <v>60418</v>
      </c>
      <c r="N62" s="6" t="str">
        <f>VLOOKUP(A62,sales_channel_sheet!$A$1:$B$8,2,0)</f>
        <v>Online</v>
      </c>
      <c r="O62" s="6" t="str">
        <f t="shared" si="0"/>
        <v>Poor</v>
      </c>
      <c r="P62" s="8" t="str">
        <f t="shared" si="1"/>
        <v>Australia and Oceania-Cereal</v>
      </c>
    </row>
    <row r="63" spans="1:16" x14ac:dyDescent="0.25">
      <c r="A63" s="3" t="s">
        <v>23</v>
      </c>
      <c r="B63" s="3" t="s">
        <v>126</v>
      </c>
      <c r="C63" s="3" t="s">
        <v>15</v>
      </c>
      <c r="D63" s="3" t="s">
        <v>26</v>
      </c>
      <c r="E63" s="4" t="s">
        <v>127</v>
      </c>
      <c r="F63" s="5">
        <v>570000000</v>
      </c>
      <c r="G63" s="4" t="s">
        <v>127</v>
      </c>
      <c r="H63" s="6">
        <v>4750</v>
      </c>
      <c r="I63" s="6">
        <v>255</v>
      </c>
      <c r="J63" s="6">
        <v>159</v>
      </c>
      <c r="K63" s="6">
        <v>1212580</v>
      </c>
      <c r="L63" s="6">
        <v>757245</v>
      </c>
      <c r="M63" s="6">
        <v>455335</v>
      </c>
      <c r="N63" s="6" t="str">
        <f>VLOOKUP(A63,sales_channel_sheet!$A$1:$B$8,2,0)</f>
        <v>Online</v>
      </c>
      <c r="O63" s="6" t="str">
        <f t="shared" si="0"/>
        <v>Average</v>
      </c>
      <c r="P63" s="8" t="str">
        <f t="shared" si="1"/>
        <v>Europe-Baby Food</v>
      </c>
    </row>
    <row r="64" spans="1:16" x14ac:dyDescent="0.25">
      <c r="A64" s="3" t="s">
        <v>27</v>
      </c>
      <c r="B64" s="3" t="s">
        <v>59</v>
      </c>
      <c r="C64" s="3" t="s">
        <v>25</v>
      </c>
      <c r="D64" s="3" t="s">
        <v>35</v>
      </c>
      <c r="E64" s="4" t="s">
        <v>102</v>
      </c>
      <c r="F64" s="5">
        <v>178000000</v>
      </c>
      <c r="G64" s="4" t="s">
        <v>102</v>
      </c>
      <c r="H64" s="6">
        <v>5518</v>
      </c>
      <c r="I64" s="6">
        <v>651</v>
      </c>
      <c r="J64" s="6">
        <v>525</v>
      </c>
      <c r="K64" s="6">
        <v>3593377</v>
      </c>
      <c r="L64" s="6">
        <v>2896729</v>
      </c>
      <c r="M64" s="6">
        <v>696648</v>
      </c>
      <c r="N64" s="6" t="str">
        <f>VLOOKUP(A64,sales_channel_sheet!$A$1:$B$8,2,0)</f>
        <v>Offline</v>
      </c>
      <c r="O64" s="6" t="str">
        <f t="shared" si="0"/>
        <v>Good</v>
      </c>
      <c r="P64" s="8" t="str">
        <f t="shared" si="1"/>
        <v>Sub-Saharan Africa-Office Supplies</v>
      </c>
    </row>
    <row r="65" spans="1:16" x14ac:dyDescent="0.25">
      <c r="A65" s="3" t="s">
        <v>93</v>
      </c>
      <c r="B65" s="3" t="s">
        <v>128</v>
      </c>
      <c r="C65" s="3" t="s">
        <v>49</v>
      </c>
      <c r="D65" s="3" t="s">
        <v>16</v>
      </c>
      <c r="E65" s="4" t="s">
        <v>129</v>
      </c>
      <c r="F65" s="5">
        <v>706000000</v>
      </c>
      <c r="G65" s="4" t="s">
        <v>129</v>
      </c>
      <c r="H65" s="6">
        <v>6116</v>
      </c>
      <c r="I65" s="6">
        <v>109</v>
      </c>
      <c r="J65" s="6">
        <v>36</v>
      </c>
      <c r="K65" s="6">
        <v>668356</v>
      </c>
      <c r="L65" s="6">
        <v>219197</v>
      </c>
      <c r="M65" s="6">
        <v>449159</v>
      </c>
      <c r="N65" s="6" t="str">
        <f>VLOOKUP(A65,sales_channel_sheet!$A$1:$B$8,2,0)</f>
        <v>Offline</v>
      </c>
      <c r="O65" s="6" t="str">
        <f t="shared" si="0"/>
        <v>Average</v>
      </c>
      <c r="P65" s="8" t="str">
        <f t="shared" si="1"/>
        <v>Middle East and North Africa-Clothes</v>
      </c>
    </row>
    <row r="66" spans="1:16" x14ac:dyDescent="0.25">
      <c r="A66" s="3" t="s">
        <v>18</v>
      </c>
      <c r="B66" s="3" t="s">
        <v>130</v>
      </c>
      <c r="C66" s="3" t="s">
        <v>57</v>
      </c>
      <c r="D66" s="3" t="s">
        <v>16</v>
      </c>
      <c r="E66" s="4" t="s">
        <v>131</v>
      </c>
      <c r="F66" s="5">
        <v>506000000</v>
      </c>
      <c r="G66" s="4" t="s">
        <v>131</v>
      </c>
      <c r="H66" s="6">
        <v>1705</v>
      </c>
      <c r="I66" s="6">
        <v>437</v>
      </c>
      <c r="J66" s="6">
        <v>263</v>
      </c>
      <c r="K66" s="6">
        <v>745426</v>
      </c>
      <c r="L66" s="6">
        <v>448978</v>
      </c>
      <c r="M66" s="6">
        <v>296448</v>
      </c>
      <c r="N66" s="6" t="str">
        <f>VLOOKUP(A66,sales_channel_sheet!$A$1:$B$8,2,0)</f>
        <v>Online</v>
      </c>
      <c r="O66" s="6" t="str">
        <f t="shared" si="0"/>
        <v>Average</v>
      </c>
      <c r="P66" s="8" t="str">
        <f t="shared" si="1"/>
        <v>Central America and the Caribbean-Cosmetics</v>
      </c>
    </row>
    <row r="67" spans="1:16" x14ac:dyDescent="0.25">
      <c r="A67" s="3" t="s">
        <v>27</v>
      </c>
      <c r="B67" s="3" t="s">
        <v>31</v>
      </c>
      <c r="C67" s="3" t="s">
        <v>57</v>
      </c>
      <c r="D67" s="3" t="s">
        <v>16</v>
      </c>
      <c r="E67" s="4" t="s">
        <v>102</v>
      </c>
      <c r="F67" s="5">
        <v>699000000</v>
      </c>
      <c r="G67" s="4" t="s">
        <v>102</v>
      </c>
      <c r="H67" s="6">
        <v>4477</v>
      </c>
      <c r="I67" s="6">
        <v>437</v>
      </c>
      <c r="J67" s="6">
        <v>263</v>
      </c>
      <c r="K67" s="6">
        <v>1957344</v>
      </c>
      <c r="L67" s="6">
        <v>1178928</v>
      </c>
      <c r="M67" s="6">
        <v>778416</v>
      </c>
      <c r="N67" s="6" t="str">
        <f>VLOOKUP(A67,sales_channel_sheet!$A$1:$B$8,2,0)</f>
        <v>Offline</v>
      </c>
      <c r="O67" s="6" t="str">
        <f t="shared" ref="O67:O101" si="2">IF(M67&gt;530000,"Good",IF(M67&gt;140000,"Average","Poor"))</f>
        <v>Good</v>
      </c>
      <c r="P67" s="8" t="str">
        <f t="shared" ref="P67:P101" si="3">CONCATENATE(A67,"-",C67)</f>
        <v>Sub-Saharan Africa-Cosmetics</v>
      </c>
    </row>
    <row r="68" spans="1:16" x14ac:dyDescent="0.25">
      <c r="A68" s="3" t="s">
        <v>27</v>
      </c>
      <c r="B68" s="3" t="s">
        <v>132</v>
      </c>
      <c r="C68" s="3" t="s">
        <v>41</v>
      </c>
      <c r="D68" s="3" t="s">
        <v>26</v>
      </c>
      <c r="E68" s="4" t="s">
        <v>17</v>
      </c>
      <c r="F68" s="5">
        <v>229000000</v>
      </c>
      <c r="G68" s="4" t="s">
        <v>17</v>
      </c>
      <c r="H68" s="6">
        <v>8656</v>
      </c>
      <c r="I68" s="6">
        <v>82</v>
      </c>
      <c r="J68" s="6">
        <v>57</v>
      </c>
      <c r="K68" s="6">
        <v>707455</v>
      </c>
      <c r="L68" s="6">
        <v>490536</v>
      </c>
      <c r="M68" s="6">
        <v>216919</v>
      </c>
      <c r="N68" s="6" t="str">
        <f>VLOOKUP(A68,sales_channel_sheet!$A$1:$B$8,2,0)</f>
        <v>Offline</v>
      </c>
      <c r="O68" s="6" t="str">
        <f t="shared" si="2"/>
        <v>Average</v>
      </c>
      <c r="P68" s="8" t="str">
        <f t="shared" si="3"/>
        <v>Sub-Saharan Africa-Personal Care</v>
      </c>
    </row>
    <row r="69" spans="1:16" x14ac:dyDescent="0.25">
      <c r="A69" s="3" t="s">
        <v>18</v>
      </c>
      <c r="B69" s="3" t="s">
        <v>133</v>
      </c>
      <c r="C69" s="3" t="s">
        <v>49</v>
      </c>
      <c r="D69" s="3" t="s">
        <v>35</v>
      </c>
      <c r="E69" s="4" t="s">
        <v>134</v>
      </c>
      <c r="F69" s="5">
        <v>807000000</v>
      </c>
      <c r="G69" s="4" t="s">
        <v>134</v>
      </c>
      <c r="H69" s="6">
        <v>5498</v>
      </c>
      <c r="I69" s="6">
        <v>109</v>
      </c>
      <c r="J69" s="6">
        <v>36</v>
      </c>
      <c r="K69" s="6">
        <v>600821</v>
      </c>
      <c r="L69" s="6">
        <v>197048</v>
      </c>
      <c r="M69" s="6">
        <v>403773</v>
      </c>
      <c r="N69" s="6" t="str">
        <f>VLOOKUP(A69,sales_channel_sheet!$A$1:$B$8,2,0)</f>
        <v>Online</v>
      </c>
      <c r="O69" s="6" t="str">
        <f t="shared" si="2"/>
        <v>Average</v>
      </c>
      <c r="P69" s="8" t="str">
        <f t="shared" si="3"/>
        <v>Central America and the Caribbean-Clothes</v>
      </c>
    </row>
    <row r="70" spans="1:16" x14ac:dyDescent="0.25">
      <c r="A70" s="3" t="s">
        <v>23</v>
      </c>
      <c r="B70" s="3" t="s">
        <v>135</v>
      </c>
      <c r="C70" s="3" t="s">
        <v>25</v>
      </c>
      <c r="D70" s="3" t="s">
        <v>16</v>
      </c>
      <c r="E70" s="4" t="s">
        <v>136</v>
      </c>
      <c r="F70" s="5">
        <v>166000000</v>
      </c>
      <c r="G70" s="4" t="s">
        <v>136</v>
      </c>
      <c r="H70" s="6">
        <v>8287</v>
      </c>
      <c r="I70" s="6">
        <v>651</v>
      </c>
      <c r="J70" s="6">
        <v>525</v>
      </c>
      <c r="K70" s="6">
        <v>5396577</v>
      </c>
      <c r="L70" s="6">
        <v>4350344</v>
      </c>
      <c r="M70" s="6">
        <v>1046234</v>
      </c>
      <c r="N70" s="6" t="str">
        <f>VLOOKUP(A70,sales_channel_sheet!$A$1:$B$8,2,0)</f>
        <v>Online</v>
      </c>
      <c r="O70" s="6" t="str">
        <f t="shared" si="2"/>
        <v>Good</v>
      </c>
      <c r="P70" s="8" t="str">
        <f t="shared" si="3"/>
        <v>Europe-Office Supplies</v>
      </c>
    </row>
    <row r="71" spans="1:16" x14ac:dyDescent="0.25">
      <c r="A71" s="3" t="s">
        <v>27</v>
      </c>
      <c r="B71" s="3" t="s">
        <v>137</v>
      </c>
      <c r="C71" s="3" t="s">
        <v>49</v>
      </c>
      <c r="D71" s="3" t="s">
        <v>26</v>
      </c>
      <c r="E71" s="4" t="s">
        <v>138</v>
      </c>
      <c r="F71" s="5">
        <v>610000000</v>
      </c>
      <c r="G71" s="4" t="s">
        <v>138</v>
      </c>
      <c r="H71" s="6">
        <v>7342</v>
      </c>
      <c r="I71" s="6">
        <v>109</v>
      </c>
      <c r="J71" s="6">
        <v>36</v>
      </c>
      <c r="K71" s="6">
        <v>802334</v>
      </c>
      <c r="L71" s="6">
        <v>263137</v>
      </c>
      <c r="M71" s="6">
        <v>539196</v>
      </c>
      <c r="N71" s="6" t="str">
        <f>VLOOKUP(A71,sales_channel_sheet!$A$1:$B$8,2,0)</f>
        <v>Offline</v>
      </c>
      <c r="O71" s="6" t="str">
        <f t="shared" si="2"/>
        <v>Good</v>
      </c>
      <c r="P71" s="8" t="str">
        <f t="shared" si="3"/>
        <v>Sub-Saharan Africa-Clothes</v>
      </c>
    </row>
    <row r="72" spans="1:16" x14ac:dyDescent="0.25">
      <c r="A72" s="3" t="s">
        <v>45</v>
      </c>
      <c r="B72" s="3" t="s">
        <v>61</v>
      </c>
      <c r="C72" s="3" t="s">
        <v>25</v>
      </c>
      <c r="D72" s="3" t="s">
        <v>35</v>
      </c>
      <c r="E72" s="4" t="s">
        <v>139</v>
      </c>
      <c r="F72" s="5">
        <v>462000000</v>
      </c>
      <c r="G72" s="4" t="s">
        <v>139</v>
      </c>
      <c r="H72" s="6">
        <v>5010</v>
      </c>
      <c r="I72" s="6">
        <v>651</v>
      </c>
      <c r="J72" s="6">
        <v>525</v>
      </c>
      <c r="K72" s="6">
        <v>3262562</v>
      </c>
      <c r="L72" s="6">
        <v>2630050</v>
      </c>
      <c r="M72" s="6">
        <v>632513</v>
      </c>
      <c r="N72" s="6" t="str">
        <f>VLOOKUP(A72,sales_channel_sheet!$A$1:$B$8,2,0)</f>
        <v>Online</v>
      </c>
      <c r="O72" s="6" t="str">
        <f t="shared" si="2"/>
        <v>Good</v>
      </c>
      <c r="P72" s="8" t="str">
        <f t="shared" si="3"/>
        <v>Asia-Office Supplies</v>
      </c>
    </row>
    <row r="73" spans="1:16" x14ac:dyDescent="0.25">
      <c r="A73" s="3" t="s">
        <v>93</v>
      </c>
      <c r="B73" s="3" t="s">
        <v>128</v>
      </c>
      <c r="C73" s="3" t="s">
        <v>29</v>
      </c>
      <c r="D73" s="3" t="s">
        <v>26</v>
      </c>
      <c r="E73" s="4" t="s">
        <v>140</v>
      </c>
      <c r="F73" s="5">
        <v>816000000</v>
      </c>
      <c r="G73" s="4" t="s">
        <v>140</v>
      </c>
      <c r="H73" s="6">
        <v>673</v>
      </c>
      <c r="I73" s="6">
        <v>9</v>
      </c>
      <c r="J73" s="6">
        <v>7</v>
      </c>
      <c r="K73" s="6">
        <v>6279</v>
      </c>
      <c r="L73" s="6">
        <v>4657</v>
      </c>
      <c r="M73" s="6">
        <v>1622</v>
      </c>
      <c r="N73" s="6" t="str">
        <f>VLOOKUP(A73,sales_channel_sheet!$A$1:$B$8,2,0)</f>
        <v>Offline</v>
      </c>
      <c r="O73" s="6" t="str">
        <f t="shared" si="2"/>
        <v>Poor</v>
      </c>
      <c r="P73" s="8" t="str">
        <f t="shared" si="3"/>
        <v>Middle East and North Africa-Fruits</v>
      </c>
    </row>
    <row r="74" spans="1:16" x14ac:dyDescent="0.25">
      <c r="A74" s="3" t="s">
        <v>27</v>
      </c>
      <c r="B74" s="3" t="s">
        <v>141</v>
      </c>
      <c r="C74" s="3" t="s">
        <v>60</v>
      </c>
      <c r="D74" s="3" t="s">
        <v>21</v>
      </c>
      <c r="E74" s="4" t="s">
        <v>142</v>
      </c>
      <c r="F74" s="5">
        <v>586000000</v>
      </c>
      <c r="G74" s="4" t="s">
        <v>142</v>
      </c>
      <c r="H74" s="6">
        <v>5741</v>
      </c>
      <c r="I74" s="6">
        <v>47</v>
      </c>
      <c r="J74" s="6">
        <v>32</v>
      </c>
      <c r="K74" s="6">
        <v>272410</v>
      </c>
      <c r="L74" s="6">
        <v>182506</v>
      </c>
      <c r="M74" s="6">
        <v>89904</v>
      </c>
      <c r="N74" s="6" t="str">
        <f>VLOOKUP(A74,sales_channel_sheet!$A$1:$B$8,2,0)</f>
        <v>Offline</v>
      </c>
      <c r="O74" s="6" t="str">
        <f t="shared" si="2"/>
        <v>Poor</v>
      </c>
      <c r="P74" s="8" t="str">
        <f t="shared" si="3"/>
        <v>Sub-Saharan Africa-Beverages</v>
      </c>
    </row>
    <row r="75" spans="1:16" x14ac:dyDescent="0.25">
      <c r="A75" s="3" t="s">
        <v>27</v>
      </c>
      <c r="B75" s="3" t="s">
        <v>90</v>
      </c>
      <c r="C75" s="3" t="s">
        <v>20</v>
      </c>
      <c r="D75" s="3" t="s">
        <v>16</v>
      </c>
      <c r="E75" s="4" t="s">
        <v>143</v>
      </c>
      <c r="F75" s="5">
        <v>556000000</v>
      </c>
      <c r="G75" s="4" t="s">
        <v>143</v>
      </c>
      <c r="H75" s="6">
        <v>8656</v>
      </c>
      <c r="I75" s="6">
        <v>206</v>
      </c>
      <c r="J75" s="6">
        <v>117</v>
      </c>
      <c r="K75" s="6">
        <v>1780539</v>
      </c>
      <c r="L75" s="6">
        <v>1013704</v>
      </c>
      <c r="M75" s="6">
        <v>766835</v>
      </c>
      <c r="N75" s="6" t="str">
        <f>VLOOKUP(A75,sales_channel_sheet!$A$1:$B$8,2,0)</f>
        <v>Offline</v>
      </c>
      <c r="O75" s="6" t="str">
        <f t="shared" si="2"/>
        <v>Good</v>
      </c>
      <c r="P75" s="8" t="str">
        <f t="shared" si="3"/>
        <v>Sub-Saharan Africa-Cereal</v>
      </c>
    </row>
    <row r="76" spans="1:16" x14ac:dyDescent="0.25">
      <c r="A76" s="3" t="s">
        <v>93</v>
      </c>
      <c r="B76" s="3" t="s">
        <v>144</v>
      </c>
      <c r="C76" s="3" t="s">
        <v>57</v>
      </c>
      <c r="D76" s="3" t="s">
        <v>26</v>
      </c>
      <c r="E76" s="4" t="s">
        <v>17</v>
      </c>
      <c r="F76" s="5">
        <v>231000000</v>
      </c>
      <c r="G76" s="4" t="s">
        <v>17</v>
      </c>
      <c r="H76" s="6">
        <v>9892</v>
      </c>
      <c r="I76" s="6">
        <v>437</v>
      </c>
      <c r="J76" s="6">
        <v>263</v>
      </c>
      <c r="K76" s="6">
        <v>4324782</v>
      </c>
      <c r="L76" s="6">
        <v>2604860</v>
      </c>
      <c r="M76" s="6">
        <v>1719922</v>
      </c>
      <c r="N76" s="6" t="str">
        <f>VLOOKUP(A76,sales_channel_sheet!$A$1:$B$8,2,0)</f>
        <v>Offline</v>
      </c>
      <c r="O76" s="6" t="str">
        <f t="shared" si="2"/>
        <v>Good</v>
      </c>
      <c r="P76" s="8" t="str">
        <f t="shared" si="3"/>
        <v>Middle East and North Africa-Cosmetics</v>
      </c>
    </row>
    <row r="77" spans="1:16" x14ac:dyDescent="0.25">
      <c r="A77" s="3" t="s">
        <v>145</v>
      </c>
      <c r="B77" s="3" t="s">
        <v>146</v>
      </c>
      <c r="C77" s="3" t="s">
        <v>34</v>
      </c>
      <c r="D77" s="3" t="s">
        <v>21</v>
      </c>
      <c r="E77" s="4" t="s">
        <v>102</v>
      </c>
      <c r="F77" s="5">
        <v>986000000</v>
      </c>
      <c r="G77" s="4" t="s">
        <v>102</v>
      </c>
      <c r="H77" s="6">
        <v>6954</v>
      </c>
      <c r="I77" s="6">
        <v>668</v>
      </c>
      <c r="J77" s="6">
        <v>503</v>
      </c>
      <c r="K77" s="6">
        <v>4647150</v>
      </c>
      <c r="L77" s="6">
        <v>3494663</v>
      </c>
      <c r="M77" s="6">
        <v>1152486</v>
      </c>
      <c r="N77" s="6" t="str">
        <f>VLOOKUP(A77,sales_channel_sheet!$A$1:$B$8,2,0)</f>
        <v>Online</v>
      </c>
      <c r="O77" s="6" t="str">
        <f t="shared" si="2"/>
        <v>Good</v>
      </c>
      <c r="P77" s="8" t="str">
        <f t="shared" si="3"/>
        <v>North America-Household</v>
      </c>
    </row>
    <row r="78" spans="1:16" x14ac:dyDescent="0.25">
      <c r="A78" s="3" t="s">
        <v>13</v>
      </c>
      <c r="B78" s="3" t="s">
        <v>147</v>
      </c>
      <c r="C78" s="3" t="s">
        <v>60</v>
      </c>
      <c r="D78" s="3" t="s">
        <v>21</v>
      </c>
      <c r="E78" s="4" t="s">
        <v>148</v>
      </c>
      <c r="F78" s="5">
        <v>217000000</v>
      </c>
      <c r="G78" s="4" t="s">
        <v>148</v>
      </c>
      <c r="H78" s="6">
        <v>9379</v>
      </c>
      <c r="I78" s="6">
        <v>47</v>
      </c>
      <c r="J78" s="6">
        <v>32</v>
      </c>
      <c r="K78" s="6">
        <v>445034</v>
      </c>
      <c r="L78" s="6">
        <v>298158</v>
      </c>
      <c r="M78" s="6">
        <v>146875</v>
      </c>
      <c r="N78" s="6" t="str">
        <f>VLOOKUP(A78,sales_channel_sheet!$A$1:$B$8,2,0)</f>
        <v>Online</v>
      </c>
      <c r="O78" s="6" t="str">
        <f t="shared" si="2"/>
        <v>Average</v>
      </c>
      <c r="P78" s="8" t="str">
        <f t="shared" si="3"/>
        <v>Australia and Oceania-Beverages</v>
      </c>
    </row>
    <row r="79" spans="1:16" x14ac:dyDescent="0.25">
      <c r="A79" s="3" t="s">
        <v>45</v>
      </c>
      <c r="B79" s="3" t="s">
        <v>149</v>
      </c>
      <c r="C79" s="3" t="s">
        <v>38</v>
      </c>
      <c r="D79" s="3" t="s">
        <v>21</v>
      </c>
      <c r="E79" s="4" t="s">
        <v>150</v>
      </c>
      <c r="F79" s="5">
        <v>789000000</v>
      </c>
      <c r="G79" s="4" t="s">
        <v>150</v>
      </c>
      <c r="H79" s="6">
        <v>3732</v>
      </c>
      <c r="I79" s="6">
        <v>154</v>
      </c>
      <c r="J79" s="6">
        <v>91</v>
      </c>
      <c r="K79" s="6">
        <v>574952</v>
      </c>
      <c r="L79" s="6">
        <v>339351</v>
      </c>
      <c r="M79" s="6">
        <v>235601</v>
      </c>
      <c r="N79" s="6" t="str">
        <f>VLOOKUP(A79,sales_channel_sheet!$A$1:$B$8,2,0)</f>
        <v>Online</v>
      </c>
      <c r="O79" s="6" t="str">
        <f t="shared" si="2"/>
        <v>Average</v>
      </c>
      <c r="P79" s="8" t="str">
        <f t="shared" si="3"/>
        <v>Asia-Vegetables</v>
      </c>
    </row>
    <row r="80" spans="1:16" x14ac:dyDescent="0.25">
      <c r="A80" s="3" t="s">
        <v>23</v>
      </c>
      <c r="B80" s="3" t="s">
        <v>151</v>
      </c>
      <c r="C80" s="3" t="s">
        <v>15</v>
      </c>
      <c r="D80" s="3" t="s">
        <v>16</v>
      </c>
      <c r="E80" s="4" t="s">
        <v>152</v>
      </c>
      <c r="F80" s="5">
        <v>688000000</v>
      </c>
      <c r="G80" s="4" t="s">
        <v>152</v>
      </c>
      <c r="H80" s="6">
        <v>8614</v>
      </c>
      <c r="I80" s="6">
        <v>255</v>
      </c>
      <c r="J80" s="6">
        <v>159</v>
      </c>
      <c r="K80" s="6">
        <v>2198982</v>
      </c>
      <c r="L80" s="6">
        <v>1373244</v>
      </c>
      <c r="M80" s="6">
        <v>825738</v>
      </c>
      <c r="N80" s="6" t="str">
        <f>VLOOKUP(A80,sales_channel_sheet!$A$1:$B$8,2,0)</f>
        <v>Online</v>
      </c>
      <c r="O80" s="6" t="str">
        <f t="shared" si="2"/>
        <v>Good</v>
      </c>
      <c r="P80" s="8" t="str">
        <f t="shared" si="3"/>
        <v>Europe-Baby Food</v>
      </c>
    </row>
    <row r="81" spans="1:16" x14ac:dyDescent="0.25">
      <c r="A81" s="3" t="s">
        <v>13</v>
      </c>
      <c r="B81" s="3" t="s">
        <v>153</v>
      </c>
      <c r="C81" s="3" t="s">
        <v>57</v>
      </c>
      <c r="D81" s="3" t="s">
        <v>16</v>
      </c>
      <c r="E81" s="4" t="s">
        <v>154</v>
      </c>
      <c r="F81" s="5">
        <v>671000000</v>
      </c>
      <c r="G81" s="4" t="s">
        <v>154</v>
      </c>
      <c r="H81" s="6">
        <v>9654</v>
      </c>
      <c r="I81" s="6">
        <v>437</v>
      </c>
      <c r="J81" s="6">
        <v>263</v>
      </c>
      <c r="K81" s="6">
        <v>4220729</v>
      </c>
      <c r="L81" s="6">
        <v>2542188</v>
      </c>
      <c r="M81" s="6">
        <v>1678541</v>
      </c>
      <c r="N81" s="6" t="str">
        <f>VLOOKUP(A81,sales_channel_sheet!$A$1:$B$8,2,0)</f>
        <v>Online</v>
      </c>
      <c r="O81" s="6" t="str">
        <f t="shared" si="2"/>
        <v>Good</v>
      </c>
      <c r="P81" s="8" t="str">
        <f t="shared" si="3"/>
        <v>Australia and Oceania-Cosmetics</v>
      </c>
    </row>
    <row r="82" spans="1:16" x14ac:dyDescent="0.25">
      <c r="A82" s="3" t="s">
        <v>23</v>
      </c>
      <c r="B82" s="3" t="s">
        <v>155</v>
      </c>
      <c r="C82" s="3" t="s">
        <v>34</v>
      </c>
      <c r="D82" s="3" t="s">
        <v>26</v>
      </c>
      <c r="E82" s="4" t="s">
        <v>156</v>
      </c>
      <c r="F82" s="5">
        <v>213000000</v>
      </c>
      <c r="G82" s="4" t="s">
        <v>156</v>
      </c>
      <c r="H82" s="6">
        <v>4513</v>
      </c>
      <c r="I82" s="6">
        <v>668</v>
      </c>
      <c r="J82" s="6">
        <v>503</v>
      </c>
      <c r="K82" s="6">
        <v>3015903</v>
      </c>
      <c r="L82" s="6">
        <v>2267963</v>
      </c>
      <c r="M82" s="6">
        <v>747939</v>
      </c>
      <c r="N82" s="6" t="str">
        <f>VLOOKUP(A82,sales_channel_sheet!$A$1:$B$8,2,0)</f>
        <v>Online</v>
      </c>
      <c r="O82" s="6" t="str">
        <f t="shared" si="2"/>
        <v>Good</v>
      </c>
      <c r="P82" s="8" t="str">
        <f t="shared" si="3"/>
        <v>Europe-Household</v>
      </c>
    </row>
    <row r="83" spans="1:16" x14ac:dyDescent="0.25">
      <c r="A83" s="3" t="s">
        <v>93</v>
      </c>
      <c r="B83" s="3" t="s">
        <v>157</v>
      </c>
      <c r="C83" s="3" t="s">
        <v>49</v>
      </c>
      <c r="D83" s="3" t="s">
        <v>26</v>
      </c>
      <c r="E83" s="4" t="s">
        <v>158</v>
      </c>
      <c r="F83" s="5">
        <v>663000000</v>
      </c>
      <c r="G83" s="4" t="s">
        <v>158</v>
      </c>
      <c r="H83" s="6">
        <v>7884</v>
      </c>
      <c r="I83" s="6">
        <v>109</v>
      </c>
      <c r="J83" s="6">
        <v>36</v>
      </c>
      <c r="K83" s="6">
        <v>861564</v>
      </c>
      <c r="L83" s="6">
        <v>282563</v>
      </c>
      <c r="M83" s="6">
        <v>579001</v>
      </c>
      <c r="N83" s="6" t="str">
        <f>VLOOKUP(A83,sales_channel_sheet!$A$1:$B$8,2,0)</f>
        <v>Offline</v>
      </c>
      <c r="O83" s="6" t="str">
        <f t="shared" si="2"/>
        <v>Good</v>
      </c>
      <c r="P83" s="8" t="str">
        <f t="shared" si="3"/>
        <v>Middle East and North Africa-Clothes</v>
      </c>
    </row>
    <row r="84" spans="1:16" x14ac:dyDescent="0.25">
      <c r="A84" s="3" t="s">
        <v>93</v>
      </c>
      <c r="B84" s="3" t="s">
        <v>159</v>
      </c>
      <c r="C84" s="3" t="s">
        <v>57</v>
      </c>
      <c r="D84" s="3" t="s">
        <v>16</v>
      </c>
      <c r="E84" s="4" t="s">
        <v>160</v>
      </c>
      <c r="F84" s="5">
        <v>287000000</v>
      </c>
      <c r="G84" s="4" t="s">
        <v>160</v>
      </c>
      <c r="H84" s="6">
        <v>6489</v>
      </c>
      <c r="I84" s="6">
        <v>437</v>
      </c>
      <c r="J84" s="6">
        <v>263</v>
      </c>
      <c r="K84" s="6">
        <v>2836991</v>
      </c>
      <c r="L84" s="6">
        <v>1708748</v>
      </c>
      <c r="M84" s="6">
        <v>1128242</v>
      </c>
      <c r="N84" s="6" t="str">
        <f>VLOOKUP(A84,sales_channel_sheet!$A$1:$B$8,2,0)</f>
        <v>Offline</v>
      </c>
      <c r="O84" s="6" t="str">
        <f t="shared" si="2"/>
        <v>Good</v>
      </c>
      <c r="P84" s="8" t="str">
        <f t="shared" si="3"/>
        <v>Middle East and North Africa-Cosmetics</v>
      </c>
    </row>
    <row r="85" spans="1:16" x14ac:dyDescent="0.25">
      <c r="A85" s="3" t="s">
        <v>27</v>
      </c>
      <c r="B85" s="3" t="s">
        <v>161</v>
      </c>
      <c r="C85" s="3" t="s">
        <v>70</v>
      </c>
      <c r="D85" s="3" t="s">
        <v>26</v>
      </c>
      <c r="E85" s="4" t="s">
        <v>17</v>
      </c>
      <c r="F85" s="5">
        <v>123000000</v>
      </c>
      <c r="G85" s="4" t="s">
        <v>17</v>
      </c>
      <c r="H85" s="6">
        <v>4085</v>
      </c>
      <c r="I85" s="6">
        <v>153</v>
      </c>
      <c r="J85" s="6">
        <v>97</v>
      </c>
      <c r="K85" s="6">
        <v>623289</v>
      </c>
      <c r="L85" s="6">
        <v>398042</v>
      </c>
      <c r="M85" s="6">
        <v>225247</v>
      </c>
      <c r="N85" s="6" t="str">
        <f>VLOOKUP(A85,sales_channel_sheet!$A$1:$B$8,2,0)</f>
        <v>Offline</v>
      </c>
      <c r="O85" s="6" t="str">
        <f t="shared" si="2"/>
        <v>Average</v>
      </c>
      <c r="P85" s="8" t="str">
        <f t="shared" si="3"/>
        <v>Sub-Saharan Africa-Snacks</v>
      </c>
    </row>
    <row r="86" spans="1:16" x14ac:dyDescent="0.25">
      <c r="A86" s="3" t="s">
        <v>27</v>
      </c>
      <c r="B86" s="3" t="s">
        <v>162</v>
      </c>
      <c r="C86" s="3" t="s">
        <v>38</v>
      </c>
      <c r="D86" s="3" t="s">
        <v>26</v>
      </c>
      <c r="E86" s="4" t="s">
        <v>163</v>
      </c>
      <c r="F86" s="5">
        <v>828000000</v>
      </c>
      <c r="G86" s="4" t="s">
        <v>163</v>
      </c>
      <c r="H86" s="6">
        <v>6457</v>
      </c>
      <c r="I86" s="6">
        <v>154</v>
      </c>
      <c r="J86" s="6">
        <v>91</v>
      </c>
      <c r="K86" s="6">
        <v>994765</v>
      </c>
      <c r="L86" s="6">
        <v>587135</v>
      </c>
      <c r="M86" s="6">
        <v>407630</v>
      </c>
      <c r="N86" s="6" t="str">
        <f>VLOOKUP(A86,sales_channel_sheet!$A$1:$B$8,2,0)</f>
        <v>Offline</v>
      </c>
      <c r="O86" s="6" t="str">
        <f t="shared" si="2"/>
        <v>Average</v>
      </c>
      <c r="P86" s="8" t="str">
        <f t="shared" si="3"/>
        <v>Sub-Saharan Africa-Vegetables</v>
      </c>
    </row>
    <row r="87" spans="1:16" x14ac:dyDescent="0.25">
      <c r="A87" s="3" t="s">
        <v>145</v>
      </c>
      <c r="B87" s="3" t="s">
        <v>146</v>
      </c>
      <c r="C87" s="3" t="s">
        <v>41</v>
      </c>
      <c r="D87" s="3" t="s">
        <v>26</v>
      </c>
      <c r="E87" s="4" t="s">
        <v>164</v>
      </c>
      <c r="F87" s="5">
        <v>431000000</v>
      </c>
      <c r="G87" s="4" t="s">
        <v>164</v>
      </c>
      <c r="H87" s="6">
        <v>6422</v>
      </c>
      <c r="I87" s="6">
        <v>82</v>
      </c>
      <c r="J87" s="6">
        <v>57</v>
      </c>
      <c r="K87" s="6">
        <v>524870</v>
      </c>
      <c r="L87" s="6">
        <v>363935</v>
      </c>
      <c r="M87" s="6">
        <v>160935</v>
      </c>
      <c r="N87" s="6" t="str">
        <f>VLOOKUP(A87,sales_channel_sheet!$A$1:$B$8,2,0)</f>
        <v>Online</v>
      </c>
      <c r="O87" s="6" t="str">
        <f t="shared" si="2"/>
        <v>Average</v>
      </c>
      <c r="P87" s="8" t="str">
        <f t="shared" si="3"/>
        <v>North America-Personal Care</v>
      </c>
    </row>
    <row r="88" spans="1:16" x14ac:dyDescent="0.25">
      <c r="A88" s="3" t="s">
        <v>27</v>
      </c>
      <c r="B88" s="3" t="s">
        <v>28</v>
      </c>
      <c r="C88" s="3" t="s">
        <v>60</v>
      </c>
      <c r="D88" s="3" t="s">
        <v>21</v>
      </c>
      <c r="E88" s="4" t="s">
        <v>165</v>
      </c>
      <c r="F88" s="5">
        <v>180000000</v>
      </c>
      <c r="G88" s="4" t="s">
        <v>165</v>
      </c>
      <c r="H88" s="6">
        <v>8829</v>
      </c>
      <c r="I88" s="6">
        <v>47</v>
      </c>
      <c r="J88" s="6">
        <v>32</v>
      </c>
      <c r="K88" s="6">
        <v>418936</v>
      </c>
      <c r="L88" s="6">
        <v>280674</v>
      </c>
      <c r="M88" s="6">
        <v>138262</v>
      </c>
      <c r="N88" s="6" t="str">
        <f>VLOOKUP(A88,sales_channel_sheet!$A$1:$B$8,2,0)</f>
        <v>Offline</v>
      </c>
      <c r="O88" s="6" t="str">
        <f t="shared" si="2"/>
        <v>Poor</v>
      </c>
      <c r="P88" s="8" t="str">
        <f t="shared" si="3"/>
        <v>Sub-Saharan Africa-Beverages</v>
      </c>
    </row>
    <row r="89" spans="1:16" x14ac:dyDescent="0.25">
      <c r="A89" s="3" t="s">
        <v>27</v>
      </c>
      <c r="B89" s="3" t="s">
        <v>80</v>
      </c>
      <c r="C89" s="3" t="s">
        <v>15</v>
      </c>
      <c r="D89" s="3" t="s">
        <v>35</v>
      </c>
      <c r="E89" s="4" t="s">
        <v>17</v>
      </c>
      <c r="F89" s="5">
        <v>495000000</v>
      </c>
      <c r="G89" s="4" t="s">
        <v>17</v>
      </c>
      <c r="H89" s="6">
        <v>5559</v>
      </c>
      <c r="I89" s="6">
        <v>255</v>
      </c>
      <c r="J89" s="6">
        <v>159</v>
      </c>
      <c r="K89" s="6">
        <v>1419102</v>
      </c>
      <c r="L89" s="6">
        <v>886216</v>
      </c>
      <c r="M89" s="6">
        <v>532886</v>
      </c>
      <c r="N89" s="6" t="str">
        <f>VLOOKUP(A89,sales_channel_sheet!$A$1:$B$8,2,0)</f>
        <v>Offline</v>
      </c>
      <c r="O89" s="6" t="str">
        <f t="shared" si="2"/>
        <v>Good</v>
      </c>
      <c r="P89" s="8" t="str">
        <f t="shared" si="3"/>
        <v>Sub-Saharan Africa-Baby Food</v>
      </c>
    </row>
    <row r="90" spans="1:16" x14ac:dyDescent="0.25">
      <c r="A90" s="3" t="s">
        <v>93</v>
      </c>
      <c r="B90" s="3" t="s">
        <v>166</v>
      </c>
      <c r="C90" s="3" t="s">
        <v>29</v>
      </c>
      <c r="D90" s="3" t="s">
        <v>35</v>
      </c>
      <c r="E90" s="4" t="s">
        <v>167</v>
      </c>
      <c r="F90" s="5">
        <v>513000000</v>
      </c>
      <c r="G90" s="4" t="s">
        <v>167</v>
      </c>
      <c r="H90" s="6">
        <v>522</v>
      </c>
      <c r="I90" s="6">
        <v>9</v>
      </c>
      <c r="J90" s="6">
        <v>7</v>
      </c>
      <c r="K90" s="6">
        <v>4870</v>
      </c>
      <c r="L90" s="6">
        <v>3612</v>
      </c>
      <c r="M90" s="6">
        <v>1258</v>
      </c>
      <c r="N90" s="6" t="str">
        <f>VLOOKUP(A90,sales_channel_sheet!$A$1:$B$8,2,0)</f>
        <v>Offline</v>
      </c>
      <c r="O90" s="6" t="str">
        <f t="shared" si="2"/>
        <v>Poor</v>
      </c>
      <c r="P90" s="8" t="str">
        <f t="shared" si="3"/>
        <v>Middle East and North Africa-Fruits</v>
      </c>
    </row>
    <row r="91" spans="1:16" x14ac:dyDescent="0.25">
      <c r="A91" s="3" t="s">
        <v>23</v>
      </c>
      <c r="B91" s="3" t="s">
        <v>168</v>
      </c>
      <c r="C91" s="3" t="s">
        <v>60</v>
      </c>
      <c r="D91" s="3" t="s">
        <v>21</v>
      </c>
      <c r="E91" s="4" t="s">
        <v>169</v>
      </c>
      <c r="F91" s="5">
        <v>346000000</v>
      </c>
      <c r="G91" s="4" t="s">
        <v>169</v>
      </c>
      <c r="H91" s="6">
        <v>4660</v>
      </c>
      <c r="I91" s="6">
        <v>47</v>
      </c>
      <c r="J91" s="6">
        <v>32</v>
      </c>
      <c r="K91" s="6">
        <v>221117</v>
      </c>
      <c r="L91" s="6">
        <v>148141</v>
      </c>
      <c r="M91" s="6">
        <v>72976</v>
      </c>
      <c r="N91" s="6" t="str">
        <f>VLOOKUP(A91,sales_channel_sheet!$A$1:$B$8,2,0)</f>
        <v>Online</v>
      </c>
      <c r="O91" s="6" t="str">
        <f t="shared" si="2"/>
        <v>Poor</v>
      </c>
      <c r="P91" s="8" t="str">
        <f t="shared" si="3"/>
        <v>Europe-Beverages</v>
      </c>
    </row>
    <row r="92" spans="1:16" x14ac:dyDescent="0.25">
      <c r="A92" s="3" t="s">
        <v>27</v>
      </c>
      <c r="B92" s="3" t="s">
        <v>117</v>
      </c>
      <c r="C92" s="3" t="s">
        <v>25</v>
      </c>
      <c r="D92" s="3" t="s">
        <v>16</v>
      </c>
      <c r="E92" s="4" t="s">
        <v>102</v>
      </c>
      <c r="F92" s="5">
        <v>621000000</v>
      </c>
      <c r="G92" s="4" t="s">
        <v>102</v>
      </c>
      <c r="H92" s="6">
        <v>948</v>
      </c>
      <c r="I92" s="6">
        <v>651</v>
      </c>
      <c r="J92" s="6">
        <v>525</v>
      </c>
      <c r="K92" s="6">
        <v>617347</v>
      </c>
      <c r="L92" s="6">
        <v>497662</v>
      </c>
      <c r="M92" s="6">
        <v>119685</v>
      </c>
      <c r="N92" s="6" t="str">
        <f>VLOOKUP(A92,sales_channel_sheet!$A$1:$B$8,2,0)</f>
        <v>Offline</v>
      </c>
      <c r="O92" s="6" t="str">
        <f t="shared" si="2"/>
        <v>Poor</v>
      </c>
      <c r="P92" s="8" t="str">
        <f t="shared" si="3"/>
        <v>Sub-Saharan Africa-Office Supplies</v>
      </c>
    </row>
    <row r="93" spans="1:16" x14ac:dyDescent="0.25">
      <c r="A93" s="3" t="s">
        <v>13</v>
      </c>
      <c r="B93" s="3" t="s">
        <v>86</v>
      </c>
      <c r="C93" s="3" t="s">
        <v>60</v>
      </c>
      <c r="D93" s="3" t="s">
        <v>16</v>
      </c>
      <c r="E93" s="4" t="s">
        <v>17</v>
      </c>
      <c r="F93" s="5">
        <v>240000000</v>
      </c>
      <c r="G93" s="4" t="s">
        <v>17</v>
      </c>
      <c r="H93" s="6">
        <v>9389</v>
      </c>
      <c r="I93" s="6">
        <v>47</v>
      </c>
      <c r="J93" s="6">
        <v>32</v>
      </c>
      <c r="K93" s="6">
        <v>445508</v>
      </c>
      <c r="L93" s="6">
        <v>298476</v>
      </c>
      <c r="M93" s="6">
        <v>147032</v>
      </c>
      <c r="N93" s="6" t="str">
        <f>VLOOKUP(A93,sales_channel_sheet!$A$1:$B$8,2,0)</f>
        <v>Online</v>
      </c>
      <c r="O93" s="6" t="str">
        <f t="shared" si="2"/>
        <v>Average</v>
      </c>
      <c r="P93" s="8" t="str">
        <f t="shared" si="3"/>
        <v>Australia and Oceania-Beverages</v>
      </c>
    </row>
    <row r="94" spans="1:16" x14ac:dyDescent="0.25">
      <c r="A94" s="3" t="s">
        <v>93</v>
      </c>
      <c r="B94" s="3" t="s">
        <v>100</v>
      </c>
      <c r="C94" s="3" t="s">
        <v>25</v>
      </c>
      <c r="D94" s="3" t="s">
        <v>35</v>
      </c>
      <c r="E94" s="4" t="s">
        <v>170</v>
      </c>
      <c r="F94" s="5">
        <v>423000000</v>
      </c>
      <c r="G94" s="4" t="s">
        <v>170</v>
      </c>
      <c r="H94" s="6">
        <v>2021</v>
      </c>
      <c r="I94" s="6">
        <v>651</v>
      </c>
      <c r="J94" s="6">
        <v>525</v>
      </c>
      <c r="K94" s="6">
        <v>1316095</v>
      </c>
      <c r="L94" s="6">
        <v>1060944</v>
      </c>
      <c r="M94" s="6">
        <v>255151</v>
      </c>
      <c r="N94" s="6" t="str">
        <f>VLOOKUP(A94,sales_channel_sheet!$A$1:$B$8,2,0)</f>
        <v>Offline</v>
      </c>
      <c r="O94" s="6" t="str">
        <f t="shared" si="2"/>
        <v>Average</v>
      </c>
      <c r="P94" s="8" t="str">
        <f t="shared" si="3"/>
        <v>Middle East and North Africa-Office Supplies</v>
      </c>
    </row>
    <row r="95" spans="1:16" x14ac:dyDescent="0.25">
      <c r="A95" s="3" t="s">
        <v>23</v>
      </c>
      <c r="B95" s="3" t="s">
        <v>171</v>
      </c>
      <c r="C95" s="3" t="s">
        <v>57</v>
      </c>
      <c r="D95" s="3" t="s">
        <v>16</v>
      </c>
      <c r="E95" s="4" t="s">
        <v>172</v>
      </c>
      <c r="F95" s="5">
        <v>661000000</v>
      </c>
      <c r="G95" s="4" t="s">
        <v>172</v>
      </c>
      <c r="H95" s="6">
        <v>7910</v>
      </c>
      <c r="I95" s="6">
        <v>437</v>
      </c>
      <c r="J95" s="6">
        <v>263</v>
      </c>
      <c r="K95" s="6">
        <v>3458252</v>
      </c>
      <c r="L95" s="6">
        <v>2082940</v>
      </c>
      <c r="M95" s="6">
        <v>1375312</v>
      </c>
      <c r="N95" s="6" t="str">
        <f>VLOOKUP(A95,sales_channel_sheet!$A$1:$B$8,2,0)</f>
        <v>Online</v>
      </c>
      <c r="O95" s="6" t="str">
        <f t="shared" si="2"/>
        <v>Good</v>
      </c>
      <c r="P95" s="8" t="str">
        <f t="shared" si="3"/>
        <v>Europe-Cosmetics</v>
      </c>
    </row>
    <row r="96" spans="1:16" x14ac:dyDescent="0.25">
      <c r="A96" s="3" t="s">
        <v>18</v>
      </c>
      <c r="B96" s="3" t="s">
        <v>173</v>
      </c>
      <c r="C96" s="3" t="s">
        <v>60</v>
      </c>
      <c r="D96" s="3" t="s">
        <v>21</v>
      </c>
      <c r="E96" s="4" t="s">
        <v>17</v>
      </c>
      <c r="F96" s="5">
        <v>963000000</v>
      </c>
      <c r="G96" s="4" t="s">
        <v>17</v>
      </c>
      <c r="H96" s="6">
        <v>8156</v>
      </c>
      <c r="I96" s="6">
        <v>47</v>
      </c>
      <c r="J96" s="6">
        <v>32</v>
      </c>
      <c r="K96" s="6">
        <v>387002</v>
      </c>
      <c r="L96" s="6">
        <v>259279</v>
      </c>
      <c r="M96" s="6">
        <v>127723</v>
      </c>
      <c r="N96" s="6" t="str">
        <f>VLOOKUP(A96,sales_channel_sheet!$A$1:$B$8,2,0)</f>
        <v>Online</v>
      </c>
      <c r="O96" s="6" t="str">
        <f t="shared" si="2"/>
        <v>Poor</v>
      </c>
      <c r="P96" s="8" t="str">
        <f t="shared" si="3"/>
        <v>Central America and the Caribbean-Beverages</v>
      </c>
    </row>
    <row r="97" spans="1:16" x14ac:dyDescent="0.25">
      <c r="A97" s="3" t="s">
        <v>27</v>
      </c>
      <c r="B97" s="3" t="s">
        <v>78</v>
      </c>
      <c r="C97" s="3" t="s">
        <v>49</v>
      </c>
      <c r="D97" s="3" t="s">
        <v>35</v>
      </c>
      <c r="E97" s="4" t="s">
        <v>174</v>
      </c>
      <c r="F97" s="5">
        <v>513000000</v>
      </c>
      <c r="G97" s="4" t="s">
        <v>174</v>
      </c>
      <c r="H97" s="6">
        <v>888</v>
      </c>
      <c r="I97" s="6">
        <v>109</v>
      </c>
      <c r="J97" s="6">
        <v>36</v>
      </c>
      <c r="K97" s="6">
        <v>97041</v>
      </c>
      <c r="L97" s="6">
        <v>31826</v>
      </c>
      <c r="M97" s="6">
        <v>65215</v>
      </c>
      <c r="N97" s="6" t="str">
        <f>VLOOKUP(A97,sales_channel_sheet!$A$1:$B$8,2,0)</f>
        <v>Offline</v>
      </c>
      <c r="O97" s="6" t="str">
        <f t="shared" si="2"/>
        <v>Poor</v>
      </c>
      <c r="P97" s="8" t="str">
        <f t="shared" si="3"/>
        <v>Sub-Saharan Africa-Clothes</v>
      </c>
    </row>
    <row r="98" spans="1:16" x14ac:dyDescent="0.25">
      <c r="A98" s="3" t="s">
        <v>45</v>
      </c>
      <c r="B98" s="3" t="s">
        <v>175</v>
      </c>
      <c r="C98" s="3" t="s">
        <v>29</v>
      </c>
      <c r="D98" s="3" t="s">
        <v>26</v>
      </c>
      <c r="E98" s="4" t="s">
        <v>102</v>
      </c>
      <c r="F98" s="5">
        <v>811000000</v>
      </c>
      <c r="G98" s="4" t="s">
        <v>102</v>
      </c>
      <c r="H98" s="6">
        <v>6267</v>
      </c>
      <c r="I98" s="6">
        <v>9</v>
      </c>
      <c r="J98" s="6">
        <v>7</v>
      </c>
      <c r="K98" s="6">
        <v>58471</v>
      </c>
      <c r="L98" s="6">
        <v>43368</v>
      </c>
      <c r="M98" s="6">
        <v>15103</v>
      </c>
      <c r="N98" s="6" t="str">
        <f>VLOOKUP(A98,sales_channel_sheet!$A$1:$B$8,2,0)</f>
        <v>Online</v>
      </c>
      <c r="O98" s="6" t="str">
        <f t="shared" si="2"/>
        <v>Poor</v>
      </c>
      <c r="P98" s="8" t="str">
        <f t="shared" si="3"/>
        <v>Asia-Fruits</v>
      </c>
    </row>
    <row r="99" spans="1:16" x14ac:dyDescent="0.25">
      <c r="A99" s="3" t="s">
        <v>27</v>
      </c>
      <c r="B99" s="3" t="s">
        <v>117</v>
      </c>
      <c r="C99" s="3" t="s">
        <v>38</v>
      </c>
      <c r="D99" s="3" t="s">
        <v>21</v>
      </c>
      <c r="E99" s="4" t="s">
        <v>17</v>
      </c>
      <c r="F99" s="5">
        <v>729000000</v>
      </c>
      <c r="G99" s="4" t="s">
        <v>17</v>
      </c>
      <c r="H99" s="6">
        <v>1485</v>
      </c>
      <c r="I99" s="6">
        <v>154</v>
      </c>
      <c r="J99" s="6">
        <v>91</v>
      </c>
      <c r="K99" s="6">
        <v>228779</v>
      </c>
      <c r="L99" s="6">
        <v>135031</v>
      </c>
      <c r="M99" s="6">
        <v>93748</v>
      </c>
      <c r="N99" s="6" t="str">
        <f>VLOOKUP(A99,sales_channel_sheet!$A$1:$B$8,2,0)</f>
        <v>Offline</v>
      </c>
      <c r="O99" s="6" t="str">
        <f t="shared" si="2"/>
        <v>Poor</v>
      </c>
      <c r="P99" s="8" t="str">
        <f t="shared" si="3"/>
        <v>Sub-Saharan Africa-Vegetables</v>
      </c>
    </row>
    <row r="100" spans="1:16" x14ac:dyDescent="0.25">
      <c r="A100" s="3" t="s">
        <v>145</v>
      </c>
      <c r="B100" s="3" t="s">
        <v>146</v>
      </c>
      <c r="C100" s="3" t="s">
        <v>41</v>
      </c>
      <c r="D100" s="3" t="s">
        <v>35</v>
      </c>
      <c r="E100" s="4" t="s">
        <v>176</v>
      </c>
      <c r="F100" s="5">
        <v>559000000</v>
      </c>
      <c r="G100" s="4" t="s">
        <v>176</v>
      </c>
      <c r="H100" s="6">
        <v>5767</v>
      </c>
      <c r="I100" s="6">
        <v>82</v>
      </c>
      <c r="J100" s="6">
        <v>57</v>
      </c>
      <c r="K100" s="6">
        <v>471337</v>
      </c>
      <c r="L100" s="6">
        <v>326816</v>
      </c>
      <c r="M100" s="6">
        <v>144521</v>
      </c>
      <c r="N100" s="6" t="str">
        <f>VLOOKUP(A100,sales_channel_sheet!$A$1:$B$8,2,0)</f>
        <v>Online</v>
      </c>
      <c r="O100" s="6" t="str">
        <f t="shared" si="2"/>
        <v>Average</v>
      </c>
      <c r="P100" s="8" t="str">
        <f t="shared" si="3"/>
        <v>North America-Personal Care</v>
      </c>
    </row>
    <row r="101" spans="1:16" x14ac:dyDescent="0.25">
      <c r="A101" s="3" t="s">
        <v>27</v>
      </c>
      <c r="B101" s="3" t="s">
        <v>177</v>
      </c>
      <c r="C101" s="3" t="s">
        <v>34</v>
      </c>
      <c r="D101" s="3" t="s">
        <v>26</v>
      </c>
      <c r="E101" s="4" t="s">
        <v>17</v>
      </c>
      <c r="F101" s="5">
        <v>665000000</v>
      </c>
      <c r="G101" s="4" t="s">
        <v>17</v>
      </c>
      <c r="H101" s="6">
        <v>5367</v>
      </c>
      <c r="I101" s="6">
        <v>668</v>
      </c>
      <c r="J101" s="6">
        <v>503</v>
      </c>
      <c r="K101" s="6">
        <v>3586605</v>
      </c>
      <c r="L101" s="6">
        <v>2697132</v>
      </c>
      <c r="M101" s="6">
        <v>889473</v>
      </c>
      <c r="N101" s="6" t="str">
        <f>VLOOKUP(A101,sales_channel_sheet!$A$1:$B$8,2,0)</f>
        <v>Offline</v>
      </c>
      <c r="O101" s="6" t="str">
        <f t="shared" si="2"/>
        <v>Good</v>
      </c>
      <c r="P101" s="8" t="str">
        <f t="shared" si="3"/>
        <v>Sub-Saharan Africa-Household</v>
      </c>
    </row>
  </sheetData>
  <mergeCells count="2">
    <mergeCell ref="R11:T11"/>
    <mergeCell ref="R6:T6"/>
  </mergeCells>
  <dataValidations count="2">
    <dataValidation type="list" allowBlank="1" showInputMessage="1" showErrorMessage="1" promptTitle="avg_profit" sqref="R8">
      <formula1>$A$2:$A$101</formula1>
    </dataValidation>
    <dataValidation type="list" allowBlank="1" showInputMessage="1" showErrorMessage="1" promptTitle="avg of region-item" sqref="R13">
      <formula1>$P:$P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1" sqref="A11"/>
    </sheetView>
  </sheetViews>
  <sheetFormatPr defaultRowHeight="15" x14ac:dyDescent="0.25"/>
  <cols>
    <col min="1" max="1" width="32.42578125" bestFit="1" customWidth="1"/>
    <col min="2" max="2" width="13.140625" bestFit="1" customWidth="1"/>
  </cols>
  <sheetData>
    <row r="1" spans="1:2" ht="15.75" thickBot="1" x14ac:dyDescent="0.3">
      <c r="A1" s="1" t="s">
        <v>0</v>
      </c>
      <c r="B1" s="1" t="s">
        <v>182</v>
      </c>
    </row>
    <row r="2" spans="1:2" ht="15.75" thickBot="1" x14ac:dyDescent="0.3">
      <c r="A2" s="1" t="s">
        <v>13</v>
      </c>
      <c r="B2" s="1" t="s">
        <v>183</v>
      </c>
    </row>
    <row r="3" spans="1:2" ht="15.75" thickBot="1" x14ac:dyDescent="0.3">
      <c r="A3" s="1" t="s">
        <v>18</v>
      </c>
      <c r="B3" s="1" t="s">
        <v>183</v>
      </c>
    </row>
    <row r="4" spans="1:2" ht="15.75" thickBot="1" x14ac:dyDescent="0.3">
      <c r="A4" s="1" t="s">
        <v>23</v>
      </c>
      <c r="B4" s="1" t="s">
        <v>183</v>
      </c>
    </row>
    <row r="5" spans="1:2" ht="15.75" thickBot="1" x14ac:dyDescent="0.3">
      <c r="A5" s="1" t="s">
        <v>27</v>
      </c>
      <c r="B5" s="1" t="s">
        <v>184</v>
      </c>
    </row>
    <row r="6" spans="1:2" ht="15.75" thickBot="1" x14ac:dyDescent="0.3">
      <c r="A6" s="1" t="s">
        <v>45</v>
      </c>
      <c r="B6" s="1" t="s">
        <v>183</v>
      </c>
    </row>
    <row r="7" spans="1:2" ht="15.75" thickBot="1" x14ac:dyDescent="0.3">
      <c r="A7" s="1" t="s">
        <v>93</v>
      </c>
      <c r="B7" s="1" t="s">
        <v>184</v>
      </c>
    </row>
    <row r="8" spans="1:2" ht="15.75" thickBot="1" x14ac:dyDescent="0.3">
      <c r="A8" s="1" t="s">
        <v>145</v>
      </c>
      <c r="B8" s="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sales_channel_sheet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2024-03-09T05:36:06Z</dcterms:created>
  <dcterms:modified xsi:type="dcterms:W3CDTF">2024-03-09T07:12:29Z</dcterms:modified>
</cp:coreProperties>
</file>