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S\Excel\Assessment\"/>
    </mc:Choice>
  </mc:AlternateContent>
  <xr:revisionPtr revIDLastSave="0" documentId="13_ncr:1_{2A9C34A2-690B-493E-893C-3F1726CF11B2}" xr6:coauthVersionLast="47" xr6:coauthVersionMax="47" xr10:uidLastSave="{00000000-0000-0000-0000-000000000000}"/>
  <bookViews>
    <workbookView xWindow="-108" yWindow="-108" windowWidth="23256" windowHeight="12456" activeTab="1" xr2:uid="{A4882BFD-9435-437F-AF1D-41713F5D2F0C}"/>
  </bookViews>
  <sheets>
    <sheet name="Q_1" sheetId="1" r:id="rId1"/>
    <sheet name="Q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2" l="1"/>
  <c r="H10" i="1"/>
  <c r="I9" i="2"/>
  <c r="I8" i="2"/>
  <c r="M5" i="2"/>
  <c r="M4" i="2"/>
  <c r="L5" i="2"/>
  <c r="L4" i="2"/>
  <c r="I5" i="2"/>
  <c r="I4" i="2"/>
  <c r="H5" i="2"/>
  <c r="H4" i="2" l="1"/>
  <c r="D9" i="2"/>
  <c r="D8" i="2"/>
  <c r="D7" i="2"/>
  <c r="J18" i="1"/>
  <c r="L12" i="1" a="1"/>
  <c r="L12" i="1" s="1"/>
  <c r="L15" i="1" s="1"/>
  <c r="L11" i="1"/>
  <c r="L6" i="1"/>
  <c r="I4" i="1"/>
  <c r="I3" i="1"/>
  <c r="H7" i="1" s="1"/>
  <c r="G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<sst xmlns="http://schemas.openxmlformats.org/spreadsheetml/2006/main" count="39" uniqueCount="25">
  <si>
    <t>Girls</t>
  </si>
  <si>
    <t>Boys</t>
  </si>
  <si>
    <t>Mean</t>
  </si>
  <si>
    <t>Standard Deviation</t>
  </si>
  <si>
    <t>Size</t>
  </si>
  <si>
    <t>variance</t>
  </si>
  <si>
    <t>SE=SQRT(s1SQRT/n1 +s2SQRT/n2)</t>
  </si>
  <si>
    <t>T.test</t>
  </si>
  <si>
    <t>DF</t>
  </si>
  <si>
    <t>n</t>
  </si>
  <si>
    <t>d</t>
  </si>
  <si>
    <t>t-value</t>
  </si>
  <si>
    <t>Diagnosed as Cancer</t>
  </si>
  <si>
    <t>Without Cancer</t>
  </si>
  <si>
    <t>Total</t>
  </si>
  <si>
    <t>Smokers</t>
  </si>
  <si>
    <t>Non-Smokers</t>
  </si>
  <si>
    <t>non -Smoker</t>
  </si>
  <si>
    <t>probability cancer smoker</t>
  </si>
  <si>
    <t>Cancer</t>
  </si>
  <si>
    <t>CHI-Square</t>
  </si>
  <si>
    <t>P value</t>
  </si>
  <si>
    <t>category</t>
  </si>
  <si>
    <r>
      <t xml:space="preserve">Since t=7.01&gt;2.00t = 7.01 &gt; 2.00t=7.01&gt;2.00, </t>
    </r>
    <r>
      <rPr>
        <b/>
        <sz val="11"/>
        <color theme="1"/>
        <rFont val="Calibri"/>
        <family val="2"/>
        <scheme val="minor"/>
      </rPr>
      <t>reject the null hypothesis</t>
    </r>
    <r>
      <rPr>
        <sz val="11"/>
        <color theme="1"/>
        <rFont val="Calibri"/>
        <family val="2"/>
        <scheme val="minor"/>
      </rPr>
      <t>. There is a significant difference in intelligence between boys and girls</t>
    </r>
  </si>
  <si>
    <t>P value is &lt; then Alpha 0.05 , reject all the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</si>
</sst>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316811</xdr:colOff>
      <xdr:row>8</xdr:row>
      <xdr:rowOff>71520</xdr:rowOff>
    </xdr:from>
    <xdr:ext cx="2456869" cy="62952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4D468A-D33D-E229-DD34-DCFCF64CAD2B}"/>
            </a:ext>
          </a:extLst>
        </xdr:cNvPr>
        <xdr:cNvSpPr txBox="1"/>
      </xdr:nvSpPr>
      <xdr:spPr>
        <a:xfrm flipH="1" flipV="1">
          <a:off x="926411" y="1534560"/>
          <a:ext cx="2456869" cy="629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 kern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087B-EDC5-4B7F-AFD6-4661257B7975}">
  <dimension ref="A1:L21"/>
  <sheetViews>
    <sheetView zoomScaleNormal="140" workbookViewId="0">
      <selection activeCell="I21" sqref="I21"/>
    </sheetView>
  </sheetViews>
  <sheetFormatPr defaultRowHeight="14.4" x14ac:dyDescent="0.3"/>
  <cols>
    <col min="3" max="3" width="16.5546875" bestFit="1" customWidth="1"/>
  </cols>
  <sheetData>
    <row r="1" spans="1:12" x14ac:dyDescent="0.3">
      <c r="B1" t="s">
        <v>2</v>
      </c>
      <c r="C1" t="s">
        <v>3</v>
      </c>
      <c r="D1" t="s">
        <v>4</v>
      </c>
    </row>
    <row r="2" spans="1:12" x14ac:dyDescent="0.3">
      <c r="A2" t="s">
        <v>0</v>
      </c>
      <c r="B2">
        <v>89</v>
      </c>
      <c r="C2">
        <v>4</v>
      </c>
      <c r="D2">
        <v>50</v>
      </c>
      <c r="I2" t="s">
        <v>5</v>
      </c>
    </row>
    <row r="3" spans="1:12" x14ac:dyDescent="0.3">
      <c r="A3" t="s">
        <v>1</v>
      </c>
      <c r="B3">
        <v>82</v>
      </c>
      <c r="C3">
        <v>9</v>
      </c>
      <c r="D3">
        <v>120</v>
      </c>
      <c r="H3" t="s">
        <v>0</v>
      </c>
      <c r="I3">
        <f>Q_2!C2^2</f>
        <v>52900</v>
      </c>
    </row>
    <row r="4" spans="1:12" x14ac:dyDescent="0.3">
      <c r="H4" t="s">
        <v>1</v>
      </c>
      <c r="I4">
        <f>Q_2!C3^2</f>
        <v>409600</v>
      </c>
    </row>
    <row r="6" spans="1:12" x14ac:dyDescent="0.3">
      <c r="H6" t="s">
        <v>6</v>
      </c>
      <c r="L6">
        <f>SQRT((C2^2/D2)+(C3^2/D3))</f>
        <v>0.99749686716300023</v>
      </c>
    </row>
    <row r="7" spans="1:12" x14ac:dyDescent="0.3">
      <c r="H7">
        <f>SQRT((I3/Q_2!D2)+(I4/Q_2!D3))</f>
        <v>22.581390389415617</v>
      </c>
    </row>
    <row r="9" spans="1:12" x14ac:dyDescent="0.3">
      <c r="G9" t="s">
        <v>7</v>
      </c>
    </row>
    <row r="10" spans="1:12" x14ac:dyDescent="0.3">
      <c r="G10">
        <f>Q_2!B2-Q_2!B3/H7</f>
        <v>204.50051152899547</v>
      </c>
      <c r="H10">
        <f>(B2-B3)/L6</f>
        <v>7.0175658996391963</v>
      </c>
    </row>
    <row r="11" spans="1:12" x14ac:dyDescent="0.3">
      <c r="K11" t="s">
        <v>9</v>
      </c>
      <c r="L11">
        <f>(((C2^2)/D2)+((C3^2)/D3))^2</f>
        <v>0.99002500000000027</v>
      </c>
    </row>
    <row r="12" spans="1:12" x14ac:dyDescent="0.3">
      <c r="K12" t="s">
        <v>10</v>
      </c>
      <c r="L12" cm="1">
        <f t="array" ref="L12:L13">(((C2:C3^2)/D2)^2)/(D2-1)+(((C3^2)/D3)^2)/(D3-1)</f>
        <v>5.9185774309723892E-3</v>
      </c>
    </row>
    <row r="13" spans="1:12" x14ac:dyDescent="0.3">
      <c r="L13">
        <v>5.7387965186074447E-2</v>
      </c>
    </row>
    <row r="15" spans="1:12" x14ac:dyDescent="0.3">
      <c r="K15" t="s">
        <v>8</v>
      </c>
      <c r="L15">
        <f>L11/L12</f>
        <v>167.27414848357313</v>
      </c>
    </row>
    <row r="18" spans="9:10" x14ac:dyDescent="0.3">
      <c r="I18" t="s">
        <v>11</v>
      </c>
      <c r="J18">
        <f>_xlfn.T.INV.2T(0.05,L15)</f>
        <v>1.9742709570280526</v>
      </c>
    </row>
    <row r="21" spans="9:10" x14ac:dyDescent="0.3">
      <c r="I21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AD63-3273-4773-A9EC-73F134FFDEAE}">
  <dimension ref="A1:M13"/>
  <sheetViews>
    <sheetView tabSelected="1" zoomScale="130" zoomScaleNormal="130" workbookViewId="0">
      <selection activeCell="F14" sqref="F14"/>
    </sheetView>
  </sheetViews>
  <sheetFormatPr defaultRowHeight="14.4" x14ac:dyDescent="0.3"/>
  <cols>
    <col min="2" max="2" width="11.44140625" bestFit="1" customWidth="1"/>
    <col min="3" max="3" width="7.88671875" bestFit="1" customWidth="1"/>
    <col min="4" max="4" width="12.109375" bestFit="1" customWidth="1"/>
    <col min="7" max="7" width="7.88671875" bestFit="1" customWidth="1"/>
    <col min="8" max="8" width="12.109375" bestFit="1" customWidth="1"/>
    <col min="9" max="9" width="14.6640625" customWidth="1"/>
    <col min="11" max="11" width="7.88671875" bestFit="1" customWidth="1"/>
    <col min="12" max="13" width="12.109375" bestFit="1" customWidth="1"/>
  </cols>
  <sheetData>
    <row r="1" spans="1:13" ht="28.8" x14ac:dyDescent="0.3">
      <c r="A1" s="1" t="s">
        <v>22</v>
      </c>
      <c r="B1" s="1" t="s">
        <v>12</v>
      </c>
      <c r="C1" s="1" t="s">
        <v>13</v>
      </c>
      <c r="D1" s="1" t="s">
        <v>14</v>
      </c>
    </row>
    <row r="2" spans="1:13" x14ac:dyDescent="0.3">
      <c r="A2" s="2" t="s">
        <v>15</v>
      </c>
      <c r="B2" s="2">
        <v>220</v>
      </c>
      <c r="C2" s="2">
        <v>230</v>
      </c>
      <c r="D2" s="2">
        <v>550</v>
      </c>
    </row>
    <row r="3" spans="1:13" ht="41.4" x14ac:dyDescent="0.3">
      <c r="A3" s="2" t="s">
        <v>16</v>
      </c>
      <c r="B3" s="2">
        <v>350</v>
      </c>
      <c r="C3" s="2">
        <v>640</v>
      </c>
      <c r="D3" s="2">
        <v>990</v>
      </c>
      <c r="G3" s="4" t="s">
        <v>22</v>
      </c>
      <c r="H3" s="4" t="s">
        <v>12</v>
      </c>
      <c r="I3" s="4" t="s">
        <v>13</v>
      </c>
      <c r="J3" s="4"/>
      <c r="K3" s="4" t="s">
        <v>22</v>
      </c>
      <c r="L3" s="4" t="s">
        <v>12</v>
      </c>
      <c r="M3" s="4" t="s">
        <v>13</v>
      </c>
    </row>
    <row r="4" spans="1:13" x14ac:dyDescent="0.3">
      <c r="A4" s="2" t="s">
        <v>14</v>
      </c>
      <c r="B4" s="2">
        <v>680</v>
      </c>
      <c r="C4" s="2">
        <v>910</v>
      </c>
      <c r="D4" s="2">
        <v>1590</v>
      </c>
      <c r="G4" s="2" t="s">
        <v>15</v>
      </c>
      <c r="H4">
        <f>D2*B4/D4</f>
        <v>235.22012578616352</v>
      </c>
      <c r="I4">
        <f>D2*C4/D4</f>
        <v>314.77987421383648</v>
      </c>
      <c r="K4" s="2" t="s">
        <v>15</v>
      </c>
      <c r="L4">
        <f>(B2-H4)^2/H4</f>
        <v>0.98483166851646309</v>
      </c>
      <c r="M4">
        <f>(C2-I4)^2/I4</f>
        <v>22.833820267782531</v>
      </c>
    </row>
    <row r="5" spans="1:13" ht="28.8" x14ac:dyDescent="0.3">
      <c r="G5" s="2" t="s">
        <v>16</v>
      </c>
      <c r="H5">
        <f>D3*B4/D4</f>
        <v>423.39622641509436</v>
      </c>
      <c r="I5">
        <f>D3*C4/D4</f>
        <v>566.60377358490564</v>
      </c>
      <c r="K5" s="2" t="s">
        <v>16</v>
      </c>
      <c r="L5">
        <f>(B3-H5)^2/H5</f>
        <v>12.723320889247644</v>
      </c>
      <c r="M5">
        <f>(C3-I5)^2/I5</f>
        <v>9.5075364886685705</v>
      </c>
    </row>
    <row r="6" spans="1:13" ht="15.6" x14ac:dyDescent="0.3">
      <c r="A6" s="3"/>
      <c r="G6" s="2"/>
    </row>
    <row r="7" spans="1:13" x14ac:dyDescent="0.3">
      <c r="A7" t="s">
        <v>18</v>
      </c>
      <c r="D7">
        <f>B2/D2</f>
        <v>0.4</v>
      </c>
    </row>
    <row r="8" spans="1:13" x14ac:dyDescent="0.3">
      <c r="B8" t="s">
        <v>17</v>
      </c>
      <c r="D8">
        <f>B3/D3</f>
        <v>0.35353535353535354</v>
      </c>
      <c r="H8" t="s">
        <v>20</v>
      </c>
      <c r="I8">
        <f>SUM(L4:L5)+SUM(M4:M5)</f>
        <v>46.049509314215214</v>
      </c>
    </row>
    <row r="9" spans="1:13" x14ac:dyDescent="0.3">
      <c r="B9" t="s">
        <v>19</v>
      </c>
      <c r="D9">
        <f>B4/D4</f>
        <v>0.42767295597484278</v>
      </c>
      <c r="H9" t="s">
        <v>8</v>
      </c>
      <c r="I9">
        <f>(2-1)*(2-1)</f>
        <v>1</v>
      </c>
    </row>
    <row r="10" spans="1:13" x14ac:dyDescent="0.3">
      <c r="H10" t="s">
        <v>21</v>
      </c>
      <c r="I10">
        <f>_xlfn.CHISQ.DIST.RT(I8,I9)</f>
        <v>1.1530202159547562E-11</v>
      </c>
    </row>
    <row r="13" spans="1:13" x14ac:dyDescent="0.3">
      <c r="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Q_1</vt:lpstr>
      <vt:lpstr>Q_2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Patel</dc:creator>
  <cp:lastModifiedBy>Manoj Patel</cp:lastModifiedBy>
  <dcterms:created xsi:type="dcterms:W3CDTF">2025-01-03T07:52:04Z</dcterms:created>
  <dcterms:modified xsi:type="dcterms:W3CDTF">2025-01-04T05:55:46Z</dcterms:modified>
</cp:coreProperties>
</file>