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D9376409-182C-4C16-8A9E-590903327067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SPaddGP" sheetId="29" r:id="rId10"/>
    <sheet name="gpAddress" sheetId="10" r:id="rId11"/>
    <sheet name="AddReferral" sheetId="11" r:id="rId12"/>
    <sheet name="ConfirmExistingDetails" sheetId="12" r:id="rId13"/>
    <sheet name="serviceReferral" sheetId="30" r:id="rId14"/>
    <sheet name="acceptedReferral" sheetId="31" r:id="rId15"/>
    <sheet name="rejectedReferral" sheetId="3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0" l="1"/>
  <c r="C2" i="11"/>
  <c r="B2" i="30"/>
  <c r="A2" i="11"/>
  <c r="B2" i="11" s="1"/>
  <c r="D2" i="32"/>
  <c r="B2" i="32"/>
  <c r="B2" i="31"/>
  <c r="Q2" i="11"/>
  <c r="I2" i="8" l="1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<sst xmlns="http://schemas.openxmlformats.org/spreadsheetml/2006/main" count="404" uniqueCount="229">
  <si>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</si>
  <si>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</si>
  <si>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</si>
  <si>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</si>
  <si>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</si>
  <si>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</si>
  <si>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</si>
  <si>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</si>
  <si>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</si>
  <si>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</si>
  <si>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</si>
  <si>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</si>
  <si>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</si>
  <si>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</si>
  <si>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</si>
  <si>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</si>
  <si>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</si>
  <si>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</si>
  <si>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</si>
  <si>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</si>
  <si>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</si>
  <si>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</si>
  <si>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</si>
  <si>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</si>
  <si>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</si>
  <si>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</si>
  <si>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</si>
  <si>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</si>
  <si>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</si>
  <si>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</si>
  <si>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</si>
  <si>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</si>
  <si>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</si>
  <si>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</si>
  <si>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</si>
  <si>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</si>
  <si>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</si>
  <si>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</si>
  <si>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</si>
  <si>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</si>
  <si>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</si>
  <si>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</si>
  <si>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</si>
  <si>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</si>
  <si>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</si>
  <si>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</si>
  <si>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</si>
  <si>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</si>
  <si>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</si>
  <si>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</si>
  <si>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</si>
  <si>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</si>
  <si>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</si>
  <si>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</si>
  <si>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</si>
  <si>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</si>
  <si>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</si>
  <si>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</si>
  <si>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</si>
  <si>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</si>
  <si>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</si>
  <si>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</si>
  <si>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</si>
  <si>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</si>
  <si>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</si>
  <si>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</si>
  <si>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</si>
  <si>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</si>
  <si>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</si>
  <si>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</si>
  <si>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</si>
  <si>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</si>
  <si>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</si>
  <si>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</si>
  <si>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</si>
  <si>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</si>
  <si>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</si>
  <si>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</si>
  <si>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</si>
  <si>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</si>
  <si>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</si>
  <si>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</si>
  <si>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</si>
  <si>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</si>
  <si>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</si>
  <si>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</si>
  <si>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</si>
  <si>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</si>
  <si>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</si>
  <si>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</si>
  <si>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</si>
  <si>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</si>
  <si>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</si>
  <si>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</si>
  <si>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</si>
  <si>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</si>
  <si>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</si>
  <si>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</si>
  <si>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</si>
  <si>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</si>
  <si>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</si>
  <si>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</si>
  <si>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</si>
  <si>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</si>
  <si>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</si>
  <si>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</si>
  <si>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</si>
  <si>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</si>
  <si>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</si>
  <si>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</si>
  <si>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</si>
  <si>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</si>
  <si>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</si>
  <si>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</si>
  <si>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</si>
  <si>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</si>
  <si>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</si>
  <si>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</si>
  <si>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</si>
  <si>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</si>
  <si>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</si>
  <si>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</si>
  <si>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</si>
  <si>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</si>
  <si>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</si>
  <si>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</si>
  <si>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</si>
  <si>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</si>
  <si>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</si>
  <si>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</si>
  <si>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</si>
  <si>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</si>
  <si>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</si>
  <si>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</si>
  <si>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</si>
  <si>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</si>
  <si>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</si>
  <si>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</si>
  <si>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</si>
  <si>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</si>
  <si>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</si>
  <si>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</si>
  <si>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</si>
  <si>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</si>
  <si>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</si>
  <si>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</si>
  <si>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</si>
  <si>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</si>
  <si>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</si>
  <si>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</si>
  <si>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</si>
  <si>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</si>
  <si>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</si>
  <si>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</si>
  <si>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</si>
  <si>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</si>
  <si>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</si>
  <si>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</si>
  <si>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</si>
  <si>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</si>
  <si>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</si>
  <si>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</si>
  <si>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</si>
  <si>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</si>
  <si>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</si>
  <si>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</si>
  <si>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</si>
  <si>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</si>
  <si>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</si>
  <si>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</si>
  <si>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</si>
  <si>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</si>
  <si>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</si>
  <si>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</si>
  <si>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</si>
  <si>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</si>
  <si>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</si>
  <si>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</si>
  <si>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</si>
  <si>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</si>
  <si>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</si>
  <si>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</si>
  <si>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</si>
  <si>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</si>
  <si>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</si>
  <si>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</si>
  <si>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</si>
  <si>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</si>
  <si>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Riomedtest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</si>
  <si>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</si>
  <si>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</si>
  <si>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</si>
  <si>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</si>
  <si>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</si>
  <si>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</si>
  <si>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</si>
  <si>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</si>
  <si>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</si>
  <si>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</si>
  <si>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</si>
  <si>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</si>
  <si>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28/09/2023</t>
  </si>
  <si>
    <t>prerelease.auto</t>
  </si>
  <si>
    <t>Manoj@2023</t>
  </si>
  <si>
    <t>manoj.auto</t>
  </si>
  <si>
    <t>12:00:00</t>
  </si>
  <si>
    <t>Cardiology Clinic</t>
  </si>
  <si>
    <t>11:00:00</t>
  </si>
  <si>
    <t>ref_preferred_examiner_sex_entry</t>
  </si>
  <si>
    <t>ref_start_date</t>
  </si>
  <si>
    <t>ref_end_date</t>
  </si>
  <si>
    <t>ref_clinic_location</t>
  </si>
  <si>
    <t>Cath Lab Location</t>
  </si>
  <si>
    <t>ref_referral_outcome</t>
  </si>
  <si>
    <t>ref_discharge_date</t>
  </si>
  <si>
    <t>ref_discharge_reason</t>
  </si>
  <si>
    <t>ref_acceptance_date</t>
  </si>
  <si>
    <t>ref_stopped_date</t>
  </si>
  <si>
    <t>ref_stopped_reason</t>
  </si>
  <si>
    <t>invited to clinic</t>
  </si>
  <si>
    <t>acceptedthenrejected</t>
  </si>
  <si>
    <t>The Referral was accepted then rejected for the following reason Rejected For testing</t>
  </si>
  <si>
    <t>Rejected For testing</t>
  </si>
  <si>
    <t>pip_chiNumber</t>
  </si>
  <si>
    <t>123456</t>
  </si>
  <si>
    <t>Manoj@2025</t>
  </si>
  <si>
    <t>vincent</t>
  </si>
  <si>
    <t>refPat020</t>
  </si>
  <si>
    <t>RefAAM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</si>
</sst>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4" applyNumberFormat="0" applyAlignment="0" applyProtection="0"/>
    <xf numFmtId="0" fontId="12" fillId="8" borderId="5" applyNumberFormat="0" applyAlignment="0" applyProtection="0"/>
    <xf numFmtId="0" fontId="13" fillId="8" borderId="4" applyNumberFormat="0" applyAlignment="0" applyProtection="0"/>
    <xf numFmtId="0" fontId="14" fillId="0" borderId="6" applyNumberFormat="0" applyFill="0" applyAlignment="0" applyProtection="0"/>
    <xf numFmtId="0" fontId="15" fillId="9" borderId="7" applyNumberFormat="0" applyAlignment="0" applyProtection="0"/>
    <xf numFmtId="0" fontId="16" fillId="0" borderId="0" applyNumberFormat="0" applyFill="0" applyBorder="0" applyAlignment="0" applyProtection="0"/>
    <xf numFmtId="0" fontId="3" fillId="10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19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19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19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19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19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0" fillId="2" borderId="0" xfId="0" applyFill="1" applyAlignment="1">
      <alignment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5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5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D8" sqref="D8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204</v>
      </c>
      <c r="B2" s="1" t="s">
        <v>225</v>
      </c>
    </row>
    <row r="3" spans="1:2" x14ac:dyDescent="0.25">
      <c r="A3" s="6" t="s">
        <v>202</v>
      </c>
      <c r="B3" s="1" t="s">
        <v>225</v>
      </c>
    </row>
    <row r="4" spans="1:2" x14ac:dyDescent="0.25">
      <c r="A4" s="6" t="s">
        <v>204</v>
      </c>
      <c r="B4" t="s">
        <v>203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F36B60ED-7A12-4300-A318-ECC72E93F7B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4047-CE05-4C53-AD17-13DD170A5C4D}">
  <dimension ref="A1:K2"/>
  <sheetViews>
    <sheetView workbookViewId="0">
      <selection activeCell="L12" sqref="L1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226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189</v>
      </c>
      <c r="B2" t="s">
        <v>184</v>
      </c>
      <c r="C2" t="s">
        <v>18</v>
      </c>
      <c r="D2" t="s">
        <v>120</v>
      </c>
      <c r="E2" s="9" t="s">
        <v>183</v>
      </c>
      <c r="F2" t="s">
        <v>30</v>
      </c>
      <c r="G2" t="s">
        <v>30</v>
      </c>
      <c r="H2" s="9" t="s">
        <v>179</v>
      </c>
      <c r="I2">
        <v>11255255</v>
      </c>
      <c r="J2">
        <v>22547545</v>
      </c>
      <c r="K2">
        <v>9890098900</v>
      </c>
      <c r="L2" s="1" t="s">
        <v>180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workbookViewId="0">
      <selection activeCell="C8" sqref="C8"/>
    </sheetView>
  </sheetViews>
  <sheetFormatPr defaultRowHeight="15" x14ac:dyDescent="0.25"/>
  <cols>
    <col min="1" max="1" width="23.140625" bestFit="1" customWidth="1"/>
    <col min="2" max="2" width="24.140625" bestFit="1" customWidth="1"/>
    <col min="3" max="3" width="15.28515625" bestFit="1" customWidth="1"/>
    <col min="4" max="4" width="11.42578125" bestFit="1" customWidth="1"/>
    <col min="5" max="5" width="15.42578125" bestFit="1" customWidth="1"/>
    <col min="6" max="6" width="22.42578125" bestFit="1" customWidth="1"/>
    <col min="7" max="7" width="13.5703125" bestFit="1" customWidth="1"/>
    <col min="8" max="8" width="17.42578125" bestFit="1" customWidth="1"/>
    <col min="9" max="9" width="16.42578125" bestFit="1" customWidth="1"/>
    <col min="10" max="10" width="26.140625" bestFit="1" customWidth="1"/>
    <col min="11" max="11" width="14.5703125" bestFit="1" customWidth="1"/>
    <col min="12" max="12" width="16" bestFit="1" customWidth="1"/>
    <col min="13" max="13" width="12.140625" bestFit="1" customWidth="1"/>
    <col min="14" max="14" width="16.5703125" bestFit="1" customWidth="1"/>
    <col min="15" max="15" width="10.42578125" bestFit="1" customWidth="1"/>
    <col min="16" max="16" width="30.5703125" bestFit="1" customWidth="1"/>
    <col min="17" max="17" width="25" bestFit="1" customWidth="1"/>
    <col min="18" max="18" width="9.85546875" bestFit="1" customWidth="1"/>
    <col min="19" max="19" width="19.85546875" bestFit="1" customWidth="1"/>
    <col min="20" max="20" width="17.1406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211</v>
      </c>
      <c r="M1" s="3" t="s">
        <v>160</v>
      </c>
      <c r="N1" t="s">
        <v>161</v>
      </c>
      <c r="O1" s="3" t="s">
        <v>162</v>
      </c>
      <c r="P1" t="s">
        <v>208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tr">
        <f ca="1">TEXT(TODAY(), "DD/MM/YYYY")</f>
        <v>21/09/2025</v>
      </c>
      <c r="B2" s="11" t="str">
        <f ca="1">A2</f>
        <v>21/09/2025</v>
      </c>
      <c r="C2" s="11" t="str">
        <f ca="1">TEXT(TODAY()-1, "DD/MM/YYYY")</f>
        <v>20/09/2025</v>
      </c>
      <c r="D2" s="12" t="s">
        <v>205</v>
      </c>
      <c r="E2" s="14" t="s">
        <v>181</v>
      </c>
      <c r="F2" s="6" t="s">
        <v>167</v>
      </c>
      <c r="G2" t="s">
        <v>182</v>
      </c>
      <c r="I2" s="6" t="s">
        <v>168</v>
      </c>
      <c r="J2" s="6" t="s">
        <v>169</v>
      </c>
      <c r="K2" s="6" t="s">
        <v>206</v>
      </c>
      <c r="L2" s="6" t="s">
        <v>212</v>
      </c>
      <c r="N2" s="6" t="s">
        <v>170</v>
      </c>
      <c r="P2" s="6" t="s">
        <v>171</v>
      </c>
      <c r="Q2" s="6" t="str">
        <f>LOWER(P2)</f>
        <v>male</v>
      </c>
      <c r="S2" s="6" t="s">
        <v>172</v>
      </c>
      <c r="T2" s="13" t="s">
        <v>207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Q3" s="6"/>
      <c r="S3" s="6"/>
      <c r="T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Q4" s="6"/>
      <c r="S4" s="6"/>
      <c r="T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Q5" s="6"/>
      <c r="S5" s="6"/>
      <c r="T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Q6" s="6"/>
      <c r="S6" s="6"/>
      <c r="T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Q7" s="6"/>
      <c r="S7" s="6"/>
      <c r="T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Q8" s="6"/>
      <c r="S8" s="6"/>
      <c r="T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Q9" s="6"/>
      <c r="S9" s="6"/>
      <c r="T9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/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173</v>
      </c>
      <c r="B1" t="s">
        <v>174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175</v>
      </c>
      <c r="B2" t="s">
        <v>133</v>
      </c>
      <c r="C2" s="1" t="s">
        <v>176</v>
      </c>
      <c r="D2">
        <v>9800652518</v>
      </c>
      <c r="E2">
        <v>9854148754</v>
      </c>
      <c r="F2" t="s">
        <v>128</v>
      </c>
      <c r="G2" t="s">
        <v>177</v>
      </c>
      <c r="H2" t="s">
        <v>178</v>
      </c>
      <c r="I2" s="6" t="s">
        <v>131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D0E6D-D89B-4628-8EAE-9BDB2677DBEC}">
  <dimension ref="A1:B2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1" spans="1:2" x14ac:dyDescent="0.25">
      <c r="A1" t="s">
        <v>209</v>
      </c>
      <c r="B1" t="s">
        <v>210</v>
      </c>
    </row>
    <row r="2" spans="1:2" x14ac:dyDescent="0.25">
      <c r="A2" s="11" t="str">
        <f ca="1">TEXT(TODAY()-1, "DD/MM/YYYY")</f>
        <v>20/09/2025</v>
      </c>
      <c r="B2" s="11" t="str">
        <f ca="1">TEXT(TODAY(), "DD/MM/YYYY")</f>
        <v>21/09/2025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482A8-260B-40A9-BCB8-3877373D2745}">
  <dimension ref="A1:B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8.42578125" bestFit="1" customWidth="1"/>
  </cols>
  <sheetData>
    <row r="1" spans="1:2" x14ac:dyDescent="0.25">
      <c r="A1" t="s">
        <v>213</v>
      </c>
      <c r="B1" t="s">
        <v>216</v>
      </c>
    </row>
    <row r="2" spans="1:2" x14ac:dyDescent="0.25">
      <c r="A2" t="s">
        <v>219</v>
      </c>
      <c r="B2" s="11" t="str">
        <f ca="1">TEXT(TODAY(),"dd/mm/yyyy")</f>
        <v>21/09/2025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1B08-9F1D-4039-BADE-F51E3A1EA9CB}">
  <dimension ref="A1:E2"/>
  <sheetViews>
    <sheetView workbookViewId="0">
      <selection activeCell="B2" sqref="B2"/>
    </sheetView>
  </sheetViews>
  <sheetFormatPr defaultRowHeight="15" x14ac:dyDescent="0.25"/>
  <cols>
    <col min="1" max="1" width="19" bestFit="1" customWidth="1"/>
    <col min="2" max="2" width="17" bestFit="1" customWidth="1"/>
    <col min="3" max="3" width="72.5703125" bestFit="1" customWidth="1"/>
    <col min="4" max="4" width="15.85546875" bestFit="1" customWidth="1"/>
    <col min="5" max="5" width="17.85546875" bestFit="1" customWidth="1"/>
  </cols>
  <sheetData>
    <row r="1" spans="1:5" x14ac:dyDescent="0.25">
      <c r="A1" t="s">
        <v>213</v>
      </c>
      <c r="B1" t="s">
        <v>214</v>
      </c>
      <c r="C1" t="s">
        <v>215</v>
      </c>
      <c r="D1" t="s">
        <v>217</v>
      </c>
      <c r="E1" t="s">
        <v>218</v>
      </c>
    </row>
    <row r="2" spans="1:5" x14ac:dyDescent="0.25">
      <c r="A2" t="s">
        <v>220</v>
      </c>
      <c r="B2" t="str">
        <f ca="1">TEXT(TODAY(),"dd/mm/yyyy")</f>
        <v>21/09/2025</v>
      </c>
      <c r="C2" t="s">
        <v>221</v>
      </c>
      <c r="D2" t="str">
        <f ca="1">TEXT(TODAY(),"dd/mm/yyyy")</f>
        <v>21/09/2025</v>
      </c>
      <c r="E2" t="s">
        <v>222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5" t="s">
        <v>227</v>
      </c>
      <c r="E2" s="6" t="s">
        <v>108</v>
      </c>
      <c r="F2" s="15" t="s">
        <v>228</v>
      </c>
      <c r="G2" s="6" t="s">
        <v>188</v>
      </c>
      <c r="H2" s="6" t="s">
        <v>109</v>
      </c>
      <c r="I2" s="7" t="s">
        <v>201</v>
      </c>
      <c r="J2" s="2" t="s">
        <v>110</v>
      </c>
      <c r="K2" s="2" t="s">
        <v>111</v>
      </c>
      <c r="L2" s="2" t="s">
        <v>112</v>
      </c>
      <c r="M2" s="6" t="s">
        <v>190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RefAAM</v>
      </c>
      <c r="G2" s="6" t="str">
        <f>addPatient!G2</f>
        <v>Riomedtest</v>
      </c>
      <c r="H2" s="6" t="str">
        <f>addPatient!H2</f>
        <v>M</v>
      </c>
      <c r="I2" s="7" t="str">
        <f>addPatient!I2</f>
        <v>28/09/2023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RefAAM</v>
      </c>
      <c r="B2" s="6" t="str">
        <f>addPatient!G2</f>
        <v>Riomedtest</v>
      </c>
      <c r="C2" s="6" t="str">
        <f>addPatient!H2</f>
        <v>M</v>
      </c>
      <c r="D2" s="7" t="str">
        <f>addPatient!I2</f>
        <v>28/09/2023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RefAAM.Riomedtest@Gmail.com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192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G17" sqref="G1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191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K1" workbookViewId="0">
      <selection activeCell="U2" sqref="U2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196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223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198</v>
      </c>
      <c r="AF1" t="s">
        <v>92</v>
      </c>
      <c r="AG1" t="s">
        <v>197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199</v>
      </c>
      <c r="T2" s="9" t="s">
        <v>200</v>
      </c>
      <c r="U2" s="9" t="s">
        <v>224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/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193</v>
      </c>
      <c r="B2" s="6" t="s">
        <v>18</v>
      </c>
      <c r="C2" s="6" t="s">
        <v>194</v>
      </c>
      <c r="D2" s="6" t="s">
        <v>30</v>
      </c>
      <c r="E2" s="6" t="s">
        <v>195</v>
      </c>
      <c r="F2" s="6" t="s">
        <v>30</v>
      </c>
      <c r="G2" s="6">
        <v>9854148754</v>
      </c>
      <c r="H2" s="6">
        <v>9890098900</v>
      </c>
      <c r="I2" s="6" t="s">
        <v>180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topLeftCell="A13" workbookViewId="0">
      <selection activeCell="H2" sqref="H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185</v>
      </c>
      <c r="D2" t="s">
        <v>186</v>
      </c>
      <c r="E2" t="s">
        <v>146</v>
      </c>
      <c r="F2" t="s">
        <v>147</v>
      </c>
      <c r="G2" t="s">
        <v>148</v>
      </c>
      <c r="H2" t="s">
        <v>187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SPaddGP</vt:lpstr>
      <vt:lpstr>gpAddress</vt:lpstr>
      <vt:lpstr>AddReferral</vt:lpstr>
      <vt:lpstr>ConfirmExistingDetails</vt:lpstr>
      <vt:lpstr>serviceReferral</vt:lpstr>
      <vt:lpstr>acceptedReferral</vt:lpstr>
      <vt:lpstr>rejectedReferral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2025-09-21T17:41:56Z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