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iomed\RegressionServerC4Auto\ExcelFiles\"/>
    </mc:Choice>
  </mc:AlternateContent>
  <xr:revisionPtr revIDLastSave="0" documentId="13_ncr:1_{41D15AE9-24D5-4D73-BC75-0CE64F1605BA}" xr6:coauthVersionLast="47" xr6:coauthVersionMax="47" xr10:uidLastSave="{00000000-0000-0000-0000-000000000000}"/>
  <bookViews>
    <workbookView xWindow="-110" yWindow="-110" windowWidth="22780" windowHeight="14540" firstSheet="15" activeTab="17" xr2:uid="{00000000-000D-0000-FFFF-FFFF00000000}"/>
  </bookViews>
  <sheets>
    <sheet name="loginDetails" sheetId="1" r:id="rId1"/>
    <sheet name="addPatient" sheetId="2" r:id="rId2"/>
    <sheet name="findPatientPage" sheetId="33" r:id="rId3"/>
    <sheet name="editPatient" sheetId="7" r:id="rId4"/>
    <sheet name="patientIdentifier" sheetId="3" r:id="rId5"/>
    <sheet name="tempAddress" sheetId="8" r:id="rId6"/>
    <sheet name="permanentAddress" sheetId="4" r:id="rId7"/>
    <sheet name="pip" sheetId="5" r:id="rId8"/>
    <sheet name="pipAddress" sheetId="26" r:id="rId9"/>
    <sheet name="addGP" sheetId="6" r:id="rId10"/>
    <sheet name="SPaddGP" sheetId="29" r:id="rId11"/>
    <sheet name="gpAddress" sheetId="10" r:id="rId12"/>
    <sheet name="AddReferral" sheetId="11" r:id="rId13"/>
    <sheet name="addReferralPage" sheetId="34" r:id="rId14"/>
    <sheet name="ConfirmExistingDetails" sheetId="12" r:id="rId15"/>
    <sheet name="confirmExistingDetailsPage" sheetId="35" r:id="rId16"/>
    <sheet name="serviceReferral" sheetId="30" r:id="rId17"/>
    <sheet name="serviceReferralPage" sheetId="36" r:id="rId18"/>
    <sheet name="acceptedReferral" sheetId="31" r:id="rId19"/>
    <sheet name="rejectedReferral" sheetId="3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5" l="1"/>
  <c r="J2" i="35"/>
  <c r="H2" i="35"/>
  <c r="E2" i="35"/>
  <c r="G2" i="35"/>
  <c r="F2" i="35"/>
  <c r="D2" i="35"/>
  <c r="C2" i="35"/>
  <c r="B2" i="35"/>
  <c r="A2" i="35"/>
  <c r="I2" i="34"/>
  <c r="D2" i="34"/>
  <c r="N2" i="34"/>
  <c r="M2" i="34"/>
  <c r="L2" i="34"/>
  <c r="K2" i="34"/>
  <c r="J2" i="34"/>
  <c r="F2" i="33"/>
  <c r="H2" i="34"/>
  <c r="G2" i="34"/>
  <c r="F2" i="34"/>
  <c r="E2" i="34"/>
  <c r="L2" i="33"/>
  <c r="G2" i="33"/>
  <c r="E2" i="33"/>
  <c r="D2" i="33"/>
  <c r="A2" i="30"/>
  <c r="A2" i="36" s="1"/>
  <c r="C2" i="11"/>
  <c r="C2" i="34" s="1"/>
  <c r="B2" i="30"/>
  <c r="B2" i="36" s="1"/>
  <c r="A2" i="11"/>
  <c r="B2" i="11" s="1"/>
  <c r="B2" i="34" s="1"/>
  <c r="D2" i="32"/>
  <c r="B2" i="32"/>
  <c r="B2" i="31"/>
  <c r="Q2" i="11"/>
  <c r="A2" i="34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<sst xmlns="http://schemas.openxmlformats.org/spreadsheetml/2006/main" count="471" uniqueCount="291">
  <si>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</si>
  <si>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</si>
  <si>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</si>
  <si>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</si>
  <si>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</si>
  <si>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</si>
  <si>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</si>
  <si>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</si>
  <si>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</si>
  <si>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</si>
  <si>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</si>
  <si>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</si>
  <si>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</si>
  <si>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</si>
  <si>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</si>
  <si>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</si>
  <si>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</si>
  <si>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</si>
  <si>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</si>
  <si>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</si>
  <si>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</si>
  <si>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</si>
  <si>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</si>
  <si>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</si>
  <si>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</si>
  <si>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</si>
  <si>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</si>
  <si>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</si>
  <si>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</si>
  <si>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</si>
  <si>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</si>
  <si>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</si>
  <si>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</si>
  <si>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</si>
  <si>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</si>
  <si>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</si>
  <si>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</si>
  <si>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</si>
  <si>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</si>
  <si>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</si>
  <si>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</si>
  <si>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</si>
  <si>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</si>
  <si>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</si>
  <si>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</si>
  <si>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</si>
  <si>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</si>
  <si>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</si>
  <si>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</si>
  <si>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</si>
  <si>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</si>
  <si>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</si>
  <si>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</si>
  <si>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</si>
  <si>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</si>
  <si>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</si>
  <si>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</si>
  <si>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</si>
  <si>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</si>
  <si>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</si>
  <si>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</si>
  <si>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</si>
  <si>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</si>
  <si>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</si>
  <si>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</si>
  <si>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</si>
  <si>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</si>
  <si>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</si>
  <si>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</si>
  <si>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</si>
  <si>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</si>
  <si>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</si>
  <si>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</si>
  <si>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</si>
  <si>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</si>
  <si>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</si>
  <si>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</si>
  <si>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</si>
  <si>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</si>
  <si>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</si>
  <si>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</si>
  <si>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</si>
  <si>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</si>
  <si>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</si>
  <si>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</si>
  <si>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</si>
  <si>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</si>
  <si>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</si>
  <si>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</si>
  <si>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</si>
  <si>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</si>
  <si>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</si>
  <si>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</si>
  <si>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</si>
  <si>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</si>
  <si>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</si>
  <si>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</si>
  <si>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</si>
  <si>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</si>
  <si>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</si>
  <si>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</si>
  <si>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</si>
  <si>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</si>
  <si>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</si>
  <si>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</si>
  <si>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</si>
  <si>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</si>
  <si>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</si>
  <si>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</si>
  <si>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</si>
  <si>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</si>
  <si>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</si>
  <si>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</si>
  <si>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</si>
  <si>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</si>
  <si>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</si>
  <si>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</si>
  <si>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</si>
  <si>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</si>
  <si>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</si>
  <si>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</si>
  <si>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</si>
  <si>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</si>
  <si>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</si>
  <si>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</si>
  <si>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</si>
  <si>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</si>
  <si>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</si>
  <si>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</si>
  <si>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</si>
  <si>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</si>
  <si>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</si>
  <si>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</si>
  <si>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</si>
  <si>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</si>
  <si>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</si>
  <si>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</si>
  <si>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</si>
  <si>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</si>
  <si>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</si>
  <si>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</si>
  <si>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</si>
  <si>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</si>
  <si>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</si>
  <si>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</si>
  <si>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</si>
  <si>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</si>
  <si>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</si>
  <si>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</si>
  <si>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</si>
  <si>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</si>
  <si>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</si>
  <si>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</si>
  <si>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</si>
  <si>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</si>
  <si>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</si>
  <si>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</si>
  <si>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</si>
  <si>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</si>
  <si>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</si>
  <si>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</si>
  <si>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</si>
  <si>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</si>
  <si>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</si>
  <si>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</si>
  <si>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</si>
  <si>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</si>
  <si>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</si>
  <si>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</si>
  <si>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</si>
  <si>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</si>
  <si>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</si>
  <si>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</si>
  <si>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</si>
  <si>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</si>
  <si>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</si>
  <si>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</si>
  <si>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</si>
  <si>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</si>
  <si>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</si>
  <si>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</si>
  <si>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</si>
  <si>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</si>
  <si>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</si>
  <si>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</si>
  <si>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</si>
  <si>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</si>
  <si>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</si>
  <si>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</si>
  <si>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</si>
  <si>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</si>
  <si>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</si>
  <si>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</si>
  <si>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</si>
  <si>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</si>
  <si>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</si>
  <si>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</si>
  <si>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</si>
  <si>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</si>
  <si>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</si>
  <si>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</si>
  <si>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</si>
  <si>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</si>
  <si>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</si>
  <si>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</si>
  <si>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</si>
  <si>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</si>
  <si>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</si>
  <si>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</si>
  <si>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</si>
  <si>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</si>
  <si>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</si>
  <si>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</si>
  <si>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</si>
  <si>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</si>
  <si>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</si>
  <si>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</si>
  <si>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</si>
  <si>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</si>
  <si>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</si>
  <si>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</si>
  <si>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</si>
  <si>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</si>
  <si>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</si>
  <si>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</si>
  <si>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</si>
  <si>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</si>
  <si>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sex</t>
  </si>
  <si>
    <t>patientSeenInLastDays</t>
  </si>
  <si>
    <t>mpiNumber</t>
  </si>
  <si>
    <t>barcode</t>
  </si>
  <si>
    <t>card</t>
  </si>
  <si>
    <t>givenName</t>
  </si>
  <si>
    <t>familyName</t>
  </si>
  <si>
    <t>born</t>
  </si>
  <si>
    <t>postcode</t>
  </si>
  <si>
    <t>mrnNumber</t>
  </si>
  <si>
    <t>identificationId</t>
  </si>
  <si>
    <t>hospitalRef</t>
  </si>
  <si>
    <t>nhsNumber</t>
  </si>
  <si>
    <t>mobile</t>
  </si>
  <si>
    <t>patientNameInOtherLanguage</t>
  </si>
  <si>
    <t>receivedReferralDate</t>
  </si>
  <si>
    <t>approvedReferralDate</t>
  </si>
  <si>
    <t>dateOfReferral</t>
  </si>
  <si>
    <t>timeOfReferral</t>
  </si>
  <si>
    <t>referralType</t>
  </si>
  <si>
    <t>referralReason</t>
  </si>
  <si>
    <t>referringProfessional</t>
  </si>
  <si>
    <t>clinicLocation</t>
  </si>
  <si>
    <t>patientCare</t>
  </si>
  <si>
    <t>methodOfArrival</t>
  </si>
  <si>
    <t>timeOfArrival</t>
  </si>
  <si>
    <t>refInvite</t>
  </si>
  <si>
    <t>BA Manoj</t>
  </si>
  <si>
    <t>acceptReferral</t>
  </si>
  <si>
    <t>Out Patient</t>
  </si>
  <si>
    <t>mui-component-select-modeOfReferral</t>
  </si>
  <si>
    <t>mui-component-select-service</t>
  </si>
  <si>
    <t>mui-component-select-clinicType</t>
  </si>
  <si>
    <t>sourceOfReferral</t>
  </si>
  <si>
    <t>team</t>
  </si>
  <si>
    <t>mui-component-select-preferredSexForAssessment</t>
  </si>
  <si>
    <t>mui-component-select-consultantReferTo</t>
  </si>
  <si>
    <t>Mr Prerelease AutoEst</t>
  </si>
  <si>
    <t>patNameOtherLang</t>
  </si>
  <si>
    <t>addEmail</t>
  </si>
  <si>
    <t>addMobile</t>
  </si>
  <si>
    <t>addPhone</t>
  </si>
  <si>
    <t>mui-component-select-kinTitle</t>
  </si>
  <si>
    <t>kinFirstname</t>
  </si>
  <si>
    <t>kinSurname</t>
  </si>
  <si>
    <t>relationshipNextOfKin</t>
  </si>
  <si>
    <t>kinEmail</t>
  </si>
  <si>
    <t>addAddress1</t>
  </si>
  <si>
    <t>Example@gmail.com</t>
  </si>
  <si>
    <t>regRefPat2</t>
  </si>
  <si>
    <t>RegRefB</t>
  </si>
  <si>
    <t>22/09/2023</t>
  </si>
  <si>
    <t>startDate</t>
  </si>
  <si>
    <t>endDate</t>
  </si>
  <si>
    <t>payrollNo</t>
  </si>
  <si>
    <t>clinicType</t>
  </si>
  <si>
    <t>status</t>
  </si>
  <si>
    <t>Accepted Appointment Set</t>
  </si>
  <si>
    <t>clinicalPriority</t>
  </si>
  <si>
    <t>patientFamilyName</t>
  </si>
  <si>
    <t>startTime</t>
  </si>
  <si>
    <t>endTime</t>
  </si>
  <si>
    <t>hp</t>
  </si>
  <si>
    <t>displayExternalReferrals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</si>
</sst>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21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Pune.Indi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204</v>
      </c>
      <c r="B2" s="1" t="s">
        <v>226</v>
      </c>
    </row>
    <row r="3" spans="1:2" x14ac:dyDescent="0.35">
      <c r="A3" s="6" t="s">
        <v>201</v>
      </c>
      <c r="B3" t="s">
        <v>202</v>
      </c>
    </row>
    <row r="4" spans="1:2" x14ac:dyDescent="0.35">
      <c r="A4" s="6" t="s">
        <v>203</v>
      </c>
      <c r="B4" t="s">
        <v>202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4.5" x14ac:dyDescent="0.35"/>
  <cols>
    <col min="1" max="1" width="15.54296875" customWidth="1"/>
    <col min="2" max="2" width="12.453125" customWidth="1"/>
    <col min="3" max="3" width="15" bestFit="1" customWidth="1"/>
    <col min="4" max="4" width="13.453125" bestFit="1" customWidth="1"/>
    <col min="5" max="5" width="17.54296875" customWidth="1"/>
    <col min="6" max="6" width="16" customWidth="1"/>
    <col min="7" max="7" width="14.453125" bestFit="1" customWidth="1"/>
    <col min="8" max="8" width="13.54296875" customWidth="1"/>
  </cols>
  <sheetData>
    <row r="1" spans="1:8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4.5" x14ac:dyDescent="0.35"/>
  <cols>
    <col min="11" max="11" width="13.453125" bestFit="1" customWidth="1"/>
  </cols>
  <sheetData>
    <row r="1" spans="1:1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4.5" x14ac:dyDescent="0.35"/>
  <cols>
    <col min="1" max="1" width="16.453125" customWidth="1"/>
    <col min="2" max="2" width="14.453125" customWidth="1"/>
    <col min="3" max="3" width="17.54296875" customWidth="1"/>
    <col min="4" max="4" width="15.54296875" customWidth="1"/>
    <col min="5" max="5" width="18.453125" customWidth="1"/>
    <col min="6" max="6" width="18" customWidth="1"/>
    <col min="7" max="7" width="11.54296875" customWidth="1"/>
    <col min="8" max="8" width="14.54296875" customWidth="1"/>
    <col min="11" max="11" width="11.54296875" bestFit="1" customWidth="1"/>
  </cols>
  <sheetData>
    <row r="1" spans="1:12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35">
      <c r="A3" s="9"/>
      <c r="E3" s="9"/>
      <c r="H3" s="9"/>
      <c r="L3" s="1"/>
    </row>
    <row r="4" spans="1:12" x14ac:dyDescent="0.35">
      <c r="A4" s="9"/>
      <c r="E4" s="9"/>
      <c r="H4" s="9"/>
      <c r="L4" s="1"/>
    </row>
    <row r="5" spans="1:12" x14ac:dyDescent="0.35">
      <c r="A5" s="9"/>
      <c r="E5" s="9"/>
      <c r="H5" s="9"/>
      <c r="L5" s="1"/>
    </row>
    <row r="6" spans="1:12" x14ac:dyDescent="0.35">
      <c r="A6" s="9"/>
      <c r="E6" s="9"/>
      <c r="H6" s="9"/>
      <c r="L6" s="1"/>
    </row>
    <row r="7" spans="1:12" x14ac:dyDescent="0.35">
      <c r="A7" s="9"/>
      <c r="E7" s="9"/>
      <c r="H7" s="9"/>
      <c r="L7" s="1"/>
    </row>
    <row r="8" spans="1:12" x14ac:dyDescent="0.35">
      <c r="A8" s="9"/>
      <c r="E8" s="9"/>
      <c r="H8" s="9"/>
      <c r="L8" s="1"/>
    </row>
    <row r="9" spans="1:12" x14ac:dyDescent="0.3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G1" workbookViewId="0">
      <selection activeCell="P10" sqref="P10"/>
    </sheetView>
  </sheetViews>
  <sheetFormatPr defaultRowHeight="14.5" x14ac:dyDescent="0.35"/>
  <cols>
    <col min="1" max="1" width="23.81640625" bestFit="1" customWidth="1"/>
    <col min="2" max="2" width="24.6328125" bestFit="1" customWidth="1"/>
    <col min="3" max="3" width="15.6328125" bestFit="1" customWidth="1"/>
    <col min="4" max="4" width="11.81640625" bestFit="1" customWidth="1"/>
    <col min="5" max="5" width="15.90625" bestFit="1" customWidth="1"/>
    <col min="6" max="6" width="23.453125" bestFit="1" customWidth="1"/>
    <col min="7" max="7" width="14" bestFit="1" customWidth="1"/>
    <col min="8" max="8" width="18.08984375" bestFit="1" customWidth="1"/>
    <col min="9" max="9" width="16.90625" bestFit="1" customWidth="1"/>
    <col min="10" max="10" width="27" bestFit="1" customWidth="1"/>
    <col min="11" max="11" width="15.08984375" bestFit="1" customWidth="1"/>
    <col min="12" max="12" width="16.7265625" bestFit="1" customWidth="1"/>
    <col min="13" max="13" width="12.81640625" bestFit="1" customWidth="1"/>
    <col min="14" max="14" width="17.54296875" bestFit="1" customWidth="1"/>
    <col min="15" max="15" width="10.90625" bestFit="1" customWidth="1"/>
    <col min="16" max="16" width="31.453125" bestFit="1" customWidth="1"/>
    <col min="17" max="17" width="25.90625" bestFit="1" customWidth="1"/>
    <col min="18" max="18" width="10.08984375" bestFit="1" customWidth="1"/>
    <col min="19" max="19" width="20.453125" bestFit="1" customWidth="1"/>
    <col min="20" max="20" width="17.54296875" bestFit="1" customWidth="1"/>
  </cols>
  <sheetData>
    <row r="1" spans="1:20" x14ac:dyDescent="0.3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211</v>
      </c>
      <c r="M1" s="3" t="s">
        <v>160</v>
      </c>
      <c r="N1" t="s">
        <v>161</v>
      </c>
      <c r="O1" s="3" t="s">
        <v>162</v>
      </c>
      <c r="P1" t="s">
        <v>208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35">
      <c r="A2" s="11" t="str">
        <f ca="1">TEXT(TODAY(), "DD/MM/YYYY")</f>
        <v>18/10/2025</v>
      </c>
      <c r="B2" s="11" t="str">
        <f ca="1">A2</f>
        <v>18/10/2025</v>
      </c>
      <c r="C2" s="11" t="str">
        <f ca="1">TEXT(TODAY()-1, "DD/MM/YYYY")</f>
        <v>17/10/2025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206</v>
      </c>
      <c r="L2" s="6" t="s">
        <v>212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207</v>
      </c>
    </row>
    <row r="3" spans="1:20" x14ac:dyDescent="0.3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3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3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3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3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3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3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760E-DC6F-4F84-B404-62B00D1415D5}">
  <dimension ref="A1:S2"/>
  <sheetViews>
    <sheetView workbookViewId="0"/>
  </sheetViews>
  <sheetFormatPr defaultRowHeight="14.5" x14ac:dyDescent="0.35"/>
  <cols>
    <col min="1" max="1" width="19.36328125" bestFit="1" customWidth="1"/>
    <col min="2" max="2" width="20" bestFit="1" customWidth="1"/>
    <col min="3" max="3" width="13.7265625" bestFit="1" customWidth="1"/>
    <col min="4" max="4" width="13.90625" bestFit="1" customWidth="1"/>
    <col min="5" max="5" width="11.453125" bestFit="1" customWidth="1"/>
    <col min="6" max="6" width="13.6328125" bestFit="1" customWidth="1"/>
    <col min="7" max="7" width="15.6328125" bestFit="1" customWidth="1"/>
    <col min="8" max="8" width="15.36328125" bestFit="1" customWidth="1"/>
    <col min="9" max="9" width="12.6328125" customWidth="1"/>
    <col min="10" max="10" width="35.54296875" bestFit="1" customWidth="1"/>
    <col min="11" max="11" width="27.54296875" bestFit="1" customWidth="1"/>
    <col min="12" max="12" width="30.08984375" bestFit="1" customWidth="1"/>
    <col min="13" max="13" width="10.453125" bestFit="1" customWidth="1"/>
    <col min="14" max="14" width="46.1796875" bestFit="1" customWidth="1"/>
    <col min="15" max="15" width="15.54296875" bestFit="1" customWidth="1"/>
    <col min="16" max="16" width="19.1796875" bestFit="1" customWidth="1"/>
    <col min="17" max="17" width="10.90625" bestFit="1" customWidth="1"/>
    <col min="18" max="18" width="37.453125" bestFit="1" customWidth="1"/>
    <col min="19" max="19" width="13.36328125" bestFit="1" customWidth="1"/>
  </cols>
  <sheetData>
    <row r="1" spans="1:19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249</v>
      </c>
      <c r="H1" t="s">
        <v>251</v>
      </c>
      <c r="I1" t="s">
        <v>252</v>
      </c>
      <c r="J1" t="s">
        <v>257</v>
      </c>
      <c r="K1" t="s">
        <v>258</v>
      </c>
      <c r="L1" t="s">
        <v>259</v>
      </c>
      <c r="M1" t="s">
        <v>261</v>
      </c>
      <c r="N1" t="s">
        <v>262</v>
      </c>
      <c r="O1" t="s">
        <v>260</v>
      </c>
      <c r="P1" t="s">
        <v>248</v>
      </c>
      <c r="Q1" t="s">
        <v>250</v>
      </c>
      <c r="R1" t="s">
        <v>263</v>
      </c>
      <c r="S1" t="s">
        <v>253</v>
      </c>
    </row>
    <row r="2" spans="1:19" x14ac:dyDescent="0.35">
      <c r="A2" s="14" t="str">
        <f ca="1">AddReferral!A2</f>
        <v>18/10/2025</v>
      </c>
      <c r="B2" s="14" t="str">
        <f ca="1">AddReferral!B2</f>
        <v>18/10/2025</v>
      </c>
      <c r="C2" s="14" t="str">
        <f ca="1">AddReferral!C2</f>
        <v>17/10/2025</v>
      </c>
      <c r="D2" s="18" t="str">
        <f>TEXT(AddReferral!D2, "hh:mm")</f>
        <v>12:00</v>
      </c>
      <c r="E2" t="str">
        <f>AddReferral!F2</f>
        <v>Clinical</v>
      </c>
      <c r="F2" t="str">
        <f>AddReferral!G2</f>
        <v>In Patient</v>
      </c>
      <c r="G2" t="str">
        <f>AddReferral!L2</f>
        <v>Cath Lab Location</v>
      </c>
      <c r="H2" t="str">
        <f>AddReferral!S2</f>
        <v>Ambulance</v>
      </c>
      <c r="I2" s="17" t="str">
        <f>TEXT(AddReferral!T2, "hh:mm")</f>
        <v>11:00</v>
      </c>
      <c r="J2" s="17" t="str">
        <f>AddReferral!I2</f>
        <v>Email</v>
      </c>
      <c r="K2" s="17" t="str">
        <f>AddReferral!J2</f>
        <v>General Medicine Automation</v>
      </c>
      <c r="L2" s="17" t="str">
        <f>AddReferral!K2</f>
        <v>Cardiology Clinic</v>
      </c>
      <c r="M2" s="17" t="str">
        <f>AddReferral!N2</f>
        <v>HP Region1</v>
      </c>
      <c r="N2" s="17" t="str">
        <f>AddReferral!P2</f>
        <v>Male</v>
      </c>
      <c r="O2" s="17" t="s">
        <v>181</v>
      </c>
      <c r="P2" t="s">
        <v>254</v>
      </c>
      <c r="Q2" t="s">
        <v>256</v>
      </c>
      <c r="R2" s="17" t="s">
        <v>264</v>
      </c>
      <c r="S2" t="s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4.5" x14ac:dyDescent="0.35"/>
  <cols>
    <col min="1" max="1" width="20.54296875" bestFit="1" customWidth="1"/>
    <col min="2" max="2" width="37.453125" bestFit="1" customWidth="1"/>
    <col min="3" max="3" width="22" bestFit="1" customWidth="1"/>
    <col min="4" max="4" width="11.54296875" bestFit="1" customWidth="1"/>
    <col min="5" max="5" width="11" bestFit="1" customWidth="1"/>
    <col min="6" max="6" width="8.54296875" bestFit="1" customWidth="1"/>
    <col min="7" max="7" width="13.54296875" bestFit="1" customWidth="1"/>
    <col min="8" max="8" width="12.54296875" bestFit="1" customWidth="1"/>
    <col min="9" max="9" width="15.54296875" bestFit="1" customWidth="1"/>
  </cols>
  <sheetData>
    <row r="1" spans="1:9" x14ac:dyDescent="0.3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0F05-8DAB-465A-8CAB-1AFC6E6E8B30}">
  <dimension ref="A1:K2"/>
  <sheetViews>
    <sheetView workbookViewId="0">
      <selection activeCell="A2" sqref="A2"/>
    </sheetView>
  </sheetViews>
  <sheetFormatPr defaultRowHeight="14.5" x14ac:dyDescent="0.35"/>
  <cols>
    <col min="1" max="1" width="37.08984375" bestFit="1" customWidth="1"/>
    <col min="2" max="2" width="35.54296875" bestFit="1" customWidth="1"/>
    <col min="3" max="3" width="26.7265625" bestFit="1" customWidth="1"/>
    <col min="4" max="4" width="26.1796875" bestFit="1" customWidth="1"/>
    <col min="5" max="5" width="37.08984375" bestFit="1" customWidth="1"/>
    <col min="6" max="6" width="29" bestFit="1" customWidth="1"/>
    <col min="7" max="7" width="23.1796875" bestFit="1" customWidth="1"/>
    <col min="8" max="8" width="33.6328125" bestFit="1" customWidth="1"/>
    <col min="9" max="9" width="33.08984375" bestFit="1" customWidth="1"/>
    <col min="10" max="10" width="28.90625" bestFit="1" customWidth="1"/>
    <col min="11" max="11" width="21.26953125" bestFit="1" customWidth="1"/>
  </cols>
  <sheetData>
    <row r="1" spans="1:11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235</v>
      </c>
    </row>
    <row r="2" spans="1:11" x14ac:dyDescent="0.35">
      <c r="A2" t="str">
        <f>ConfirmExistingDetails!A2</f>
        <v>Cellma</v>
      </c>
      <c r="B2" s="1" t="str">
        <f>ConfirmExistingDetails!C2</f>
        <v>Pune.India@gmail.com</v>
      </c>
      <c r="C2">
        <f>ConfirmExistingDetails!D2</f>
        <v>9800652518</v>
      </c>
      <c r="D2">
        <f>ConfirmExistingDetails!E2</f>
        <v>9854148754</v>
      </c>
      <c r="E2" t="str">
        <f>pip!A2</f>
        <v>Mr</v>
      </c>
      <c r="F2" t="str">
        <f>pip!B2</f>
        <v>Wednesday</v>
      </c>
      <c r="G2" t="str">
        <f>pip!C2</f>
        <v>Tester</v>
      </c>
      <c r="H2" t="str">
        <f>pip!D2</f>
        <v>Brother</v>
      </c>
      <c r="I2" s="1" t="s">
        <v>275</v>
      </c>
      <c r="J2" t="str">
        <f>tempAddress!A2</f>
        <v>Flat no 1101</v>
      </c>
      <c r="K2" t="str">
        <f>tempAddress!E2</f>
        <v>4110 11</v>
      </c>
    </row>
  </sheetData>
  <hyperlinks>
    <hyperlink ref="B2" r:id="rId1" display="Pune.India@gmail.com" xr:uid="{E15905D3-D395-421B-9C0B-238F8F0005A8}"/>
    <hyperlink ref="I2" r:id="rId2" xr:uid="{CFBFD479-F17F-4751-B8CE-DD8C2B16304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4.5" x14ac:dyDescent="0.35"/>
  <cols>
    <col min="1" max="1" width="13.1796875" bestFit="1" customWidth="1"/>
    <col min="2" max="2" width="12.54296875" bestFit="1" customWidth="1"/>
  </cols>
  <sheetData>
    <row r="1" spans="1:2" x14ac:dyDescent="0.35">
      <c r="A1" t="s">
        <v>209</v>
      </c>
      <c r="B1" t="s">
        <v>210</v>
      </c>
    </row>
    <row r="2" spans="1:2" x14ac:dyDescent="0.35">
      <c r="A2" s="11" t="str">
        <f ca="1">TEXT(TODAY()-1, "DD/MM/YYYY")</f>
        <v>17/10/2025</v>
      </c>
      <c r="B2" s="11" t="str">
        <f ca="1">TEXT(TODAY(), "DD/MM/YYYY")</f>
        <v>18/10/2025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EED4-6D4C-4E50-A160-685D0A14FDF7}">
  <dimension ref="A1:O2"/>
  <sheetViews>
    <sheetView tabSelected="1" workbookViewId="0"/>
  </sheetViews>
  <sheetFormatPr defaultRowHeight="14.5" x14ac:dyDescent="0.35"/>
  <cols>
    <col min="1" max="2" width="10.453125" bestFit="1" customWidth="1"/>
    <col min="3" max="3" width="8.90625" bestFit="1" customWidth="1"/>
    <col min="4" max="4" width="5.08984375" bestFit="1" customWidth="1"/>
    <col min="5" max="5" width="11.90625" bestFit="1" customWidth="1"/>
    <col min="6" max="6" width="8.90625" bestFit="1" customWidth="1"/>
    <col min="7" max="7" width="23.1796875" bestFit="1" customWidth="1"/>
    <col min="8" max="8" width="12.36328125" bestFit="1" customWidth="1"/>
    <col min="9" max="9" width="13.26953125" bestFit="1" customWidth="1"/>
    <col min="10" max="10" width="17.1796875" bestFit="1" customWidth="1"/>
    <col min="11" max="11" width="7.6328125" bestFit="1" customWidth="1"/>
    <col min="12" max="12" width="8.7265625" bestFit="1" customWidth="1"/>
    <col min="13" max="13" width="8.08984375" bestFit="1" customWidth="1"/>
    <col min="14" max="14" width="3" bestFit="1" customWidth="1"/>
    <col min="15" max="15" width="27.36328125" bestFit="1" customWidth="1"/>
  </cols>
  <sheetData>
    <row r="1" spans="1:15" x14ac:dyDescent="0.35">
      <c r="A1" t="s">
        <v>279</v>
      </c>
      <c r="B1" t="s">
        <v>280</v>
      </c>
      <c r="C1" t="s">
        <v>281</v>
      </c>
      <c r="D1" t="s">
        <v>261</v>
      </c>
      <c r="E1" t="s">
        <v>249</v>
      </c>
      <c r="F1" t="s">
        <v>282</v>
      </c>
      <c r="G1" t="s">
        <v>283</v>
      </c>
      <c r="H1" t="s">
        <v>285</v>
      </c>
      <c r="I1" t="s">
        <v>247</v>
      </c>
      <c r="J1" t="s">
        <v>286</v>
      </c>
      <c r="K1" t="s">
        <v>230</v>
      </c>
      <c r="L1" t="s">
        <v>287</v>
      </c>
      <c r="M1" t="s">
        <v>288</v>
      </c>
      <c r="N1" t="s">
        <v>289</v>
      </c>
      <c r="O1" t="s">
        <v>290</v>
      </c>
    </row>
    <row r="2" spans="1:15" x14ac:dyDescent="0.35">
      <c r="A2" s="14" t="str">
        <f ca="1">serviceReferral!A2</f>
        <v>17/10/2025</v>
      </c>
      <c r="B2" s="14" t="str">
        <f ca="1">serviceReferral!B2</f>
        <v>18/10/2025</v>
      </c>
      <c r="G2" t="s">
        <v>284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4.5" x14ac:dyDescent="0.35"/>
  <cols>
    <col min="1" max="1" width="19" bestFit="1" customWidth="1"/>
    <col min="2" max="2" width="18.453125" bestFit="1" customWidth="1"/>
  </cols>
  <sheetData>
    <row r="1" spans="1:2" x14ac:dyDescent="0.35">
      <c r="A1" t="s">
        <v>213</v>
      </c>
      <c r="B1" t="s">
        <v>216</v>
      </c>
    </row>
    <row r="2" spans="1:2" x14ac:dyDescent="0.35">
      <c r="A2" t="s">
        <v>219</v>
      </c>
      <c r="B2" s="11" t="str">
        <f ca="1">TEXT(TODAY(),"dd/mm/yyyy")</f>
        <v>18/10/2025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I2" sqref="I2"/>
    </sheetView>
  </sheetViews>
  <sheetFormatPr defaultColWidth="9.453125" defaultRowHeight="14.5" x14ac:dyDescent="0.35"/>
  <cols>
    <col min="1" max="1" width="21.54296875" style="2" customWidth="1"/>
    <col min="2" max="2" width="16" style="2" customWidth="1"/>
    <col min="3" max="3" width="15.54296875" style="2" customWidth="1"/>
    <col min="4" max="8" width="15" style="2" customWidth="1"/>
    <col min="9" max="9" width="17.54296875" style="2" customWidth="1"/>
    <col min="10" max="10" width="16" style="2" customWidth="1"/>
    <col min="11" max="11" width="17.54296875" style="2" bestFit="1" customWidth="1"/>
    <col min="12" max="12" width="14.54296875" style="2" bestFit="1" customWidth="1"/>
    <col min="13" max="13" width="19.453125" style="2" customWidth="1"/>
    <col min="14" max="14" width="8.54296875" style="2" bestFit="1" customWidth="1"/>
    <col min="15" max="15" width="10.453125" style="2" bestFit="1" customWidth="1"/>
    <col min="16" max="16" width="17.54296875" style="2" bestFit="1" customWidth="1"/>
    <col min="17" max="17" width="18" style="2" bestFit="1" customWidth="1"/>
    <col min="18" max="18" width="16.453125" style="2" bestFit="1" customWidth="1"/>
    <col min="19" max="19" width="11.54296875" style="2" bestFit="1" customWidth="1"/>
    <col min="20" max="20" width="9.453125" style="2"/>
    <col min="21" max="21" width="16.453125" style="2" bestFit="1" customWidth="1"/>
    <col min="22" max="22" width="16.453125" style="2" customWidth="1"/>
    <col min="23" max="27" width="9.453125" style="2"/>
    <col min="28" max="28" width="12.54296875" style="2" customWidth="1"/>
    <col min="29" max="40" width="9.453125" style="2"/>
    <col min="41" max="41" width="8.54296875" customWidth="1"/>
    <col min="42" max="16384" width="9.453125" style="2"/>
  </cols>
  <sheetData>
    <row r="1" spans="1:48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9" x14ac:dyDescent="0.35">
      <c r="B2" s="16" t="s">
        <v>276</v>
      </c>
      <c r="E2" s="6" t="s">
        <v>108</v>
      </c>
      <c r="F2" s="15" t="s">
        <v>277</v>
      </c>
      <c r="G2" s="6" t="s">
        <v>188</v>
      </c>
      <c r="H2" s="6" t="s">
        <v>109</v>
      </c>
      <c r="I2" s="7" t="s">
        <v>278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3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4.5" x14ac:dyDescent="0.35"/>
  <cols>
    <col min="1" max="1" width="19" bestFit="1" customWidth="1"/>
    <col min="2" max="2" width="17" bestFit="1" customWidth="1"/>
    <col min="3" max="3" width="72.54296875" bestFit="1" customWidth="1"/>
    <col min="4" max="4" width="15.81640625" bestFit="1" customWidth="1"/>
    <col min="5" max="5" width="17.81640625" bestFit="1" customWidth="1"/>
  </cols>
  <sheetData>
    <row r="1" spans="1:5" x14ac:dyDescent="0.35">
      <c r="A1" t="s">
        <v>213</v>
      </c>
      <c r="B1" t="s">
        <v>214</v>
      </c>
      <c r="C1" t="s">
        <v>215</v>
      </c>
      <c r="D1" t="s">
        <v>217</v>
      </c>
      <c r="E1" t="s">
        <v>218</v>
      </c>
    </row>
    <row r="2" spans="1:5" x14ac:dyDescent="0.35">
      <c r="A2" t="s">
        <v>220</v>
      </c>
      <c r="B2" t="str">
        <f ca="1">TEXT(TODAY(),"dd/mm/yyyy")</f>
        <v>18/10/2025</v>
      </c>
      <c r="C2" t="s">
        <v>221</v>
      </c>
      <c r="D2" t="str">
        <f ca="1">TEXT(TODAY(),"dd/mm/yyyy")</f>
        <v>18/10/2025</v>
      </c>
      <c r="E2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AEE8-2CB9-43DF-A2F8-B1AFAA7C6E08}">
  <dimension ref="A1:O2"/>
  <sheetViews>
    <sheetView workbookViewId="0">
      <selection activeCell="G2" sqref="G2"/>
    </sheetView>
  </sheetViews>
  <sheetFormatPr defaultRowHeight="14.5" x14ac:dyDescent="0.35"/>
  <cols>
    <col min="1" max="1" width="11.1796875" bestFit="1" customWidth="1"/>
    <col min="2" max="2" width="7.7265625" bestFit="1" customWidth="1"/>
    <col min="3" max="3" width="4.453125" bestFit="1" customWidth="1"/>
    <col min="4" max="4" width="10.6328125" bestFit="1" customWidth="1"/>
    <col min="5" max="5" width="11.26953125" bestFit="1" customWidth="1"/>
    <col min="6" max="6" width="13.36328125" bestFit="1" customWidth="1"/>
    <col min="7" max="7" width="10.453125" bestFit="1" customWidth="1"/>
    <col min="9" max="9" width="11.26953125" bestFit="1" customWidth="1"/>
    <col min="10" max="10" width="14.1796875" bestFit="1" customWidth="1"/>
    <col min="11" max="11" width="10.90625" bestFit="1" customWidth="1"/>
    <col min="12" max="12" width="10.6328125" bestFit="1" customWidth="1"/>
    <col min="13" max="13" width="6.90625" bestFit="1" customWidth="1"/>
    <col min="14" max="14" width="27.08984375" bestFit="1" customWidth="1"/>
    <col min="15" max="15" width="20.54296875" bestFit="1" customWidth="1"/>
  </cols>
  <sheetData>
    <row r="1" spans="1:15" x14ac:dyDescent="0.35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227</v>
      </c>
      <c r="G1" t="s">
        <v>234</v>
      </c>
      <c r="H1" t="s">
        <v>235</v>
      </c>
      <c r="I1" t="s">
        <v>236</v>
      </c>
      <c r="J1" t="s">
        <v>237</v>
      </c>
      <c r="K1" t="s">
        <v>239</v>
      </c>
      <c r="L1" t="s">
        <v>238</v>
      </c>
      <c r="M1" t="s">
        <v>240</v>
      </c>
      <c r="N1" t="s">
        <v>241</v>
      </c>
      <c r="O1" t="s">
        <v>228</v>
      </c>
    </row>
    <row r="2" spans="1:15" x14ac:dyDescent="0.35">
      <c r="D2" t="str">
        <f>addPatient!F2</f>
        <v>RegRefB</v>
      </c>
      <c r="E2" t="str">
        <f>addPatient!G2</f>
        <v>Riomedtest</v>
      </c>
      <c r="F2" t="str">
        <f>IF(addPatient!H2="M","Male",(IF(addPatient!H2="F","Female",(IF(addPatient!H2="I","Indeterminate","Unknown")))))</f>
        <v>Male</v>
      </c>
      <c r="G2" t="str">
        <f>addPatient!I2</f>
        <v>22/09/2023</v>
      </c>
      <c r="L2" t="str">
        <f>addPatient!B2</f>
        <v>regRefPat2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4.5" x14ac:dyDescent="0.35"/>
  <cols>
    <col min="1" max="1" width="17.54296875" customWidth="1"/>
    <col min="2" max="2" width="13.54296875" customWidth="1"/>
    <col min="3" max="3" width="13.453125" customWidth="1"/>
    <col min="4" max="4" width="10.54296875" customWidth="1"/>
    <col min="5" max="6" width="12.453125" customWidth="1"/>
    <col min="7" max="7" width="13.453125" customWidth="1"/>
    <col min="9" max="9" width="10.453125" bestFit="1" customWidth="1"/>
    <col min="10" max="10" width="13.453125" customWidth="1"/>
    <col min="11" max="11" width="12" customWidth="1"/>
    <col min="23" max="24" width="22.54296875" customWidth="1"/>
    <col min="40" max="40" width="16.453125" customWidth="1"/>
    <col min="42" max="42" width="13.453125" customWidth="1"/>
    <col min="46" max="46" width="14.54296875" customWidth="1"/>
  </cols>
  <sheetData>
    <row r="1" spans="1:47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5" x14ac:dyDescent="0.35">
      <c r="B2" s="6" t="s">
        <v>123</v>
      </c>
      <c r="E2" s="6" t="s">
        <v>108</v>
      </c>
      <c r="F2" s="6" t="str">
        <f>addPatient!F2</f>
        <v>RegRefB</v>
      </c>
      <c r="G2" s="6" t="str">
        <f>addPatient!G2</f>
        <v>Riomedtest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4.5" x14ac:dyDescent="0.35"/>
  <cols>
    <col min="1" max="1" width="14.453125" customWidth="1"/>
    <col min="2" max="2" width="15.453125" customWidth="1"/>
    <col min="3" max="3" width="11.453125" customWidth="1"/>
    <col min="4" max="4" width="12.453125" customWidth="1"/>
    <col min="5" max="6" width="13.54296875" customWidth="1"/>
    <col min="7" max="7" width="12.453125" customWidth="1"/>
    <col min="8" max="8" width="11.54296875" customWidth="1"/>
    <col min="9" max="9" width="15.54296875" customWidth="1"/>
    <col min="10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addPatient!F2</f>
        <v>RegRefB</v>
      </c>
      <c r="B2" s="6" t="str">
        <f>addPatient!G2</f>
        <v>Riomedtest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RegRefB.Riomedtest@Gmail.com</v>
      </c>
    </row>
    <row r="3" spans="1:10" x14ac:dyDescent="0.35">
      <c r="A3" s="6"/>
      <c r="B3" s="6"/>
      <c r="C3" s="6"/>
      <c r="D3" s="7"/>
      <c r="E3" s="6"/>
      <c r="F3" s="6"/>
      <c r="G3" s="6"/>
      <c r="H3" s="6"/>
      <c r="I3" s="6"/>
    </row>
    <row r="4" spans="1:10" x14ac:dyDescent="0.35">
      <c r="A4" s="6"/>
      <c r="B4" s="6"/>
      <c r="C4" s="6"/>
      <c r="D4" s="7"/>
      <c r="E4" s="6"/>
      <c r="F4" s="6"/>
      <c r="G4" s="6"/>
      <c r="H4" s="6"/>
      <c r="I4" s="6"/>
    </row>
    <row r="5" spans="1:10" x14ac:dyDescent="0.35">
      <c r="A5" s="6"/>
      <c r="B5" s="6"/>
      <c r="C5" s="6"/>
      <c r="D5" s="7"/>
      <c r="E5" s="6"/>
      <c r="F5" s="6"/>
      <c r="G5" s="6"/>
      <c r="H5" s="6"/>
      <c r="I5" s="6"/>
    </row>
    <row r="6" spans="1:10" x14ac:dyDescent="0.35">
      <c r="A6" s="6"/>
      <c r="B6" s="6"/>
      <c r="C6" s="6"/>
      <c r="D6" s="7"/>
      <c r="E6" s="6"/>
      <c r="F6" s="6"/>
      <c r="G6" s="6"/>
      <c r="H6" s="6"/>
      <c r="I6" s="6"/>
    </row>
    <row r="7" spans="1:10" x14ac:dyDescent="0.35">
      <c r="A7" s="6"/>
      <c r="B7" s="6"/>
      <c r="C7" s="6"/>
      <c r="D7" s="7"/>
      <c r="E7" s="6"/>
      <c r="F7" s="6"/>
      <c r="G7" s="6"/>
      <c r="H7" s="6"/>
      <c r="I7" s="6"/>
    </row>
    <row r="8" spans="1:10" x14ac:dyDescent="0.35">
      <c r="A8" s="6"/>
      <c r="B8" s="6"/>
      <c r="C8" s="6"/>
      <c r="D8" s="7"/>
      <c r="E8" s="6"/>
      <c r="F8" s="6"/>
      <c r="G8" s="6"/>
      <c r="H8" s="6"/>
      <c r="I8" s="6"/>
    </row>
    <row r="9" spans="1:10" x14ac:dyDescent="0.3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4.5" x14ac:dyDescent="0.35"/>
  <cols>
    <col min="1" max="1" width="15.453125" customWidth="1"/>
    <col min="2" max="3" width="14.453125" customWidth="1"/>
    <col min="4" max="5" width="16.54296875" customWidth="1"/>
    <col min="6" max="6" width="16" customWidth="1"/>
    <col min="7" max="7" width="12.54296875" customWidth="1"/>
    <col min="8" max="8" width="13.453125" customWidth="1"/>
    <col min="9" max="9" width="19" customWidth="1"/>
    <col min="10" max="10" width="12.54296875" customWidth="1"/>
    <col min="11" max="11" width="15.54296875" customWidth="1"/>
    <col min="12" max="12" width="15.453125" customWidth="1"/>
    <col min="13" max="13" width="12.54296875" customWidth="1"/>
    <col min="14" max="14" width="11.54296875" customWidth="1"/>
  </cols>
  <sheetData>
    <row r="1" spans="1:1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35">
      <c r="G3" s="3"/>
      <c r="J3" s="3"/>
      <c r="K3" s="3"/>
      <c r="L3" s="3"/>
      <c r="M3" s="3"/>
      <c r="N3" s="3"/>
    </row>
    <row r="4" spans="1:15" x14ac:dyDescent="0.35">
      <c r="G4" s="3"/>
      <c r="J4" s="3"/>
      <c r="K4" s="3"/>
      <c r="L4" s="3"/>
      <c r="M4" s="3"/>
      <c r="N4" s="3"/>
    </row>
    <row r="5" spans="1:15" x14ac:dyDescent="0.35">
      <c r="G5" s="3"/>
      <c r="J5" s="3"/>
      <c r="K5" s="3"/>
      <c r="L5" s="3"/>
      <c r="M5" s="3"/>
      <c r="N5" s="3"/>
    </row>
    <row r="6" spans="1:15" x14ac:dyDescent="0.35">
      <c r="G6" s="3"/>
      <c r="J6" s="3"/>
      <c r="K6" s="3"/>
      <c r="L6" s="3"/>
      <c r="M6" s="3"/>
      <c r="N6" s="3"/>
    </row>
    <row r="7" spans="1:15" x14ac:dyDescent="0.35">
      <c r="G7" s="3"/>
      <c r="J7" s="3"/>
      <c r="K7" s="3"/>
      <c r="L7" s="3"/>
      <c r="M7" s="3"/>
      <c r="N7" s="3"/>
    </row>
    <row r="8" spans="1:15" x14ac:dyDescent="0.35">
      <c r="G8" s="3"/>
      <c r="J8" s="3"/>
      <c r="K8" s="3"/>
      <c r="L8" s="3"/>
      <c r="M8" s="3"/>
      <c r="N8" s="3"/>
    </row>
    <row r="9" spans="1:15" x14ac:dyDescent="0.3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5" x14ac:dyDescent="0.35"/>
  <cols>
    <col min="1" max="1" width="15.54296875" customWidth="1"/>
    <col min="2" max="3" width="14.453125" customWidth="1"/>
    <col min="4" max="4" width="14" customWidth="1"/>
    <col min="5" max="8" width="14.453125" customWidth="1"/>
    <col min="9" max="9" width="23.453125" customWidth="1"/>
    <col min="10" max="11" width="14.453125" customWidth="1"/>
    <col min="12" max="12" width="21" customWidth="1"/>
    <col min="13" max="13" width="10.54296875" customWidth="1"/>
    <col min="14" max="14" width="16.5429687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35">
      <c r="G3" s="3"/>
      <c r="I3" s="4"/>
      <c r="J3" s="3"/>
      <c r="K3" s="3"/>
      <c r="L3" s="5"/>
      <c r="M3" s="3"/>
    </row>
    <row r="4" spans="1:14" x14ac:dyDescent="0.35">
      <c r="G4" s="3"/>
      <c r="I4" s="4"/>
      <c r="J4" s="3"/>
      <c r="K4" s="3"/>
      <c r="L4" s="5"/>
      <c r="M4" s="3"/>
    </row>
    <row r="5" spans="1:14" x14ac:dyDescent="0.35">
      <c r="G5" s="3"/>
      <c r="I5" s="4"/>
      <c r="J5" s="3"/>
      <c r="K5" s="3"/>
      <c r="L5" s="5"/>
      <c r="M5" s="3"/>
    </row>
    <row r="6" spans="1:14" x14ac:dyDescent="0.35">
      <c r="G6" s="3"/>
      <c r="I6" s="4"/>
      <c r="J6" s="3"/>
      <c r="K6" s="3"/>
      <c r="L6" s="5"/>
      <c r="M6" s="3"/>
    </row>
    <row r="7" spans="1:14" x14ac:dyDescent="0.35">
      <c r="G7" s="3"/>
      <c r="I7" s="4"/>
      <c r="J7" s="3"/>
      <c r="K7" s="3"/>
      <c r="L7" s="5"/>
      <c r="M7" s="3"/>
    </row>
    <row r="8" spans="1:14" x14ac:dyDescent="0.35">
      <c r="G8" s="3"/>
      <c r="I8" s="4"/>
      <c r="J8" s="3"/>
      <c r="K8" s="3"/>
      <c r="L8" s="5"/>
      <c r="M8" s="3"/>
    </row>
    <row r="9" spans="1:14" x14ac:dyDescent="0.3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U2" sqref="U2"/>
    </sheetView>
  </sheetViews>
  <sheetFormatPr defaultRowHeight="14.5" x14ac:dyDescent="0.35"/>
  <cols>
    <col min="1" max="1" width="11.54296875" customWidth="1"/>
    <col min="2" max="2" width="14" customWidth="1"/>
    <col min="3" max="3" width="16.453125" customWidth="1"/>
    <col min="4" max="6" width="19.453125" customWidth="1"/>
    <col min="7" max="7" width="15.453125" customWidth="1"/>
    <col min="8" max="8" width="23.81640625" customWidth="1"/>
    <col min="9" max="9" width="11" customWidth="1"/>
    <col min="10" max="11" width="27.54296875" customWidth="1"/>
    <col min="16" max="16" width="10.54296875" bestFit="1" customWidth="1"/>
    <col min="17" max="17" width="14.54296875" bestFit="1" customWidth="1"/>
    <col min="18" max="18" width="20.54296875" bestFit="1" customWidth="1"/>
    <col min="19" max="19" width="18.54296875" bestFit="1" customWidth="1"/>
    <col min="20" max="20" width="21.54296875" bestFit="1" customWidth="1"/>
    <col min="21" max="21" width="21.54296875" customWidth="1"/>
    <col min="22" max="22" width="23" bestFit="1" customWidth="1"/>
    <col min="23" max="24" width="22.453125" customWidth="1"/>
    <col min="25" max="26" width="17.54296875" bestFit="1" customWidth="1"/>
    <col min="27" max="27" width="16.54296875" customWidth="1"/>
    <col min="28" max="28" width="16.54296875" bestFit="1" customWidth="1"/>
    <col min="30" max="31" width="35.54296875" customWidth="1"/>
    <col min="32" max="33" width="27.453125" customWidth="1"/>
  </cols>
  <sheetData>
    <row r="1" spans="1:36" x14ac:dyDescent="0.3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224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3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225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35">
      <c r="P3" s="9"/>
      <c r="T3" s="9"/>
      <c r="U3" s="9"/>
    </row>
    <row r="4" spans="1:36" x14ac:dyDescent="0.35">
      <c r="P4" s="9"/>
      <c r="T4" s="9"/>
      <c r="U4" s="9"/>
    </row>
    <row r="5" spans="1:36" x14ac:dyDescent="0.35">
      <c r="P5" s="9"/>
      <c r="T5" s="9"/>
      <c r="U5" s="9"/>
    </row>
    <row r="6" spans="1:36" x14ac:dyDescent="0.35">
      <c r="P6" s="9"/>
      <c r="T6" s="9"/>
      <c r="U6" s="9"/>
    </row>
    <row r="7" spans="1:36" x14ac:dyDescent="0.35">
      <c r="P7" s="9"/>
      <c r="T7" s="9"/>
      <c r="U7" s="9"/>
    </row>
    <row r="8" spans="1:36" x14ac:dyDescent="0.35">
      <c r="P8" s="9"/>
      <c r="T8" s="9"/>
      <c r="U8" s="9"/>
    </row>
    <row r="9" spans="1:36" x14ac:dyDescent="0.3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4.5" x14ac:dyDescent="0.35"/>
  <cols>
    <col min="1" max="1" width="13.453125" bestFit="1" customWidth="1"/>
    <col min="7" max="7" width="11" bestFit="1" customWidth="1"/>
    <col min="8" max="8" width="11.54296875" bestFit="1" customWidth="1"/>
    <col min="9" max="9" width="10.453125" bestFit="1" customWidth="1"/>
    <col min="10" max="10" width="10" bestFit="1" customWidth="1"/>
    <col min="11" max="11" width="16.54296875" bestFit="1" customWidth="1"/>
  </cols>
  <sheetData>
    <row r="1" spans="1:1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9" x14ac:dyDescent="0.3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loginDetails</vt:lpstr>
      <vt:lpstr>addPatient</vt:lpstr>
      <vt:lpstr>findPatientPage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addReferralPage</vt:lpstr>
      <vt:lpstr>ConfirmExistingDetails</vt:lpstr>
      <vt:lpstr>confirmExistingDetailsPage</vt:lpstr>
      <vt:lpstr>serviceReferral</vt:lpstr>
      <vt:lpstr>serviceReferralPage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2025-10-18T10:26:49Z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