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D:\Riomed\Release_Server\Cellma4Automation\ExcelFiles\"/>
    </mc:Choice>
  </mc:AlternateContent>
  <xr:revisionPtr revIDLastSave="0" documentId="13_ncr:1_{8E9FD92D-9B17-4BE8-B214-D3D29EE1FB57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SPaddGP" sheetId="29" r:id="rId10"/>
    <sheet name="gpAddress" sheetId="10" r:id="rId11"/>
    <sheet name="AddReferral" sheetId="11" r:id="rId12"/>
    <sheet name="ConfirmExistingDetails" sheetId="12" r:id="rId13"/>
    <sheet name="serviceReferral" sheetId="30" r:id="rId14"/>
    <sheet name="acceptedReferral" sheetId="31" r:id="rId15"/>
    <sheet name="rejectedReferral" sheetId="32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1" l="1"/>
  <c r="B2" i="30"/>
  <c r="A2" i="30"/>
  <c r="A2" i="11"/>
  <c r="B2" i="11" s="1"/>
  <c r="D2" i="32"/>
  <c r="B2" i="32"/>
  <c r="B2" i="31"/>
  <c r="Q2" i="11"/>
  <c r="I2" i="8" l="1"/>
  <c r="D2" i="3"/>
  <c r="C2" i="3"/>
  <c r="B2" i="3"/>
  <c r="A2" i="3"/>
  <c r="H2" i="7"/>
  <c r="G2" i="7"/>
  <c r="F2" i="7"/>
  <c r="I2" i="4"/>
  <c r="J2" i="3" l="1"/>
</calcChain>
</file>

<file path=xl/sharedStrings.xml><?xml version="1.0" encoding="utf-8"?>
<sst xmlns="http://schemas.openxmlformats.org/spreadsheetml/2006/main" count="413" uniqueCount="236">
  <si>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</si>
  <si>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</si>
  <si>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</si>
  <si>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</si>
  <si>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</si>
  <si>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</si>
  <si>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</si>
  <si>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</si>
  <si>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</si>
  <si>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</si>
  <si>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</si>
  <si>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</si>
  <si>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</si>
  <si>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</si>
  <si>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</si>
  <si>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</si>
  <si>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</si>
  <si>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</si>
  <si>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</si>
  <si>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</si>
  <si>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</si>
  <si>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</si>
  <si>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</si>
  <si>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</si>
  <si>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</si>
  <si>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</si>
  <si>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</si>
  <si>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</si>
  <si>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</si>
  <si>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</si>
  <si>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</si>
  <si>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4110 11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</si>
  <si>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</si>
  <si>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</si>
  <si>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</si>
  <si>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</si>
  <si>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</si>
  <si>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</si>
  <si>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</si>
  <si>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</si>
  <si>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</si>
  <si>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</si>
  <si>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</si>
  <si>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</si>
  <si>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</si>
  <si>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</si>
  <si>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</si>
  <si>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</si>
  <si>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</si>
  <si>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</si>
  <si>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</si>
  <si>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</si>
  <si>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</si>
  <si>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</si>
  <si>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</si>
  <si>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</si>
  <si>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</si>
  <si>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</si>
  <si>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</si>
  <si>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</si>
  <si>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</si>
  <si>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</si>
  <si>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</si>
  <si>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</si>
  <si>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</si>
  <si>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</si>
  <si>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</si>
  <si>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</si>
  <si>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</si>
  <si>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</si>
  <si>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</si>
  <si>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</si>
  <si>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</si>
  <si>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</si>
  <si>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</si>
  <si>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</si>
  <si>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</si>
  <si>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</si>
  <si>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</si>
  <si>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</si>
  <si>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</si>
  <si>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</si>
  <si>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</si>
  <si>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</si>
  <si>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</si>
  <si>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</si>
  <si>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</si>
  <si>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</si>
  <si>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</si>
  <si>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</si>
  <si>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</si>
  <si>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</si>
  <si>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</si>
  <si>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</si>
  <si>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</si>
  <si>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</si>
  <si>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</si>
  <si>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</si>
  <si>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</si>
  <si>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</si>
  <si>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</si>
  <si>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</si>
  <si>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</si>
  <si>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</si>
  <si>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</si>
  <si>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</si>
  <si>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</si>
  <si>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Added for testing</t>
  </si>
  <si>
    <t>B/O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</si>
  <si>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</si>
  <si>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</si>
  <si>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</si>
  <si>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</si>
  <si>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</si>
  <si>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</si>
  <si>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</si>
  <si>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</si>
  <si>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</si>
  <si>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</si>
  <si>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</si>
  <si>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</si>
  <si>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</si>
  <si>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</si>
  <si>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</si>
  <si>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</si>
  <si>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</si>
  <si>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</si>
  <si>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</si>
  <si>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</si>
  <si>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</si>
  <si>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</si>
  <si>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</si>
  <si>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</si>
  <si>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</si>
  <si>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</si>
  <si>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</si>
  <si>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</si>
  <si>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</si>
  <si>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</si>
  <si>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</si>
  <si>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</si>
  <si>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</si>
  <si>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</si>
  <si>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</si>
  <si>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</si>
  <si>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</si>
  <si>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</si>
  <si>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</si>
  <si>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</si>
  <si>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</si>
  <si>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</si>
  <si>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</si>
  <si>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</si>
  <si>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</si>
  <si>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</si>
  <si>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</si>
  <si>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</si>
  <si>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</si>
  <si>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</si>
  <si>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</si>
  <si>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</si>
  <si>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</si>
  <si>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</si>
  <si>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</si>
  <si>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</si>
  <si>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</si>
  <si>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</si>
  <si>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Clinical</t>
  </si>
  <si>
    <t>Email</t>
  </si>
  <si>
    <t>General Medicine Automation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</si>
  <si>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</si>
  <si>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</si>
  <si>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</si>
  <si>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</si>
  <si>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</si>
  <si>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</si>
  <si>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</si>
  <si>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</si>
  <si>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</si>
  <si>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44244244</t>
  </si>
  <si>
    <t>PIP@gmail.com</t>
  </si>
  <si>
    <t>Self</t>
  </si>
  <si>
    <t>In Patient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</si>
  <si>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</si>
  <si>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</si>
  <si>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</si>
  <si>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</si>
  <si>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</si>
  <si>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</si>
  <si>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</si>
  <si>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</si>
  <si>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</si>
  <si>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</si>
  <si>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</si>
  <si>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</si>
  <si>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</si>
  <si>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</si>
  <si>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</si>
  <si>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</si>
  <si>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</si>
  <si>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prerelease.auto</t>
  </si>
  <si>
    <t>Manoj@2023</t>
  </si>
  <si>
    <t>manoj.auto</t>
  </si>
  <si>
    <t>thayne.auto</t>
  </si>
  <si>
    <t>Thayne@2024</t>
  </si>
  <si>
    <t>12:00:00</t>
  </si>
  <si>
    <t>11:00:00</t>
  </si>
  <si>
    <t>ref_preferred_examiner_sex_entry</t>
  </si>
  <si>
    <t>ref_start_date</t>
  </si>
  <si>
    <t>ref_end_date</t>
  </si>
  <si>
    <t>ref_clinic_location</t>
  </si>
  <si>
    <t>ref_referral_outcome</t>
  </si>
  <si>
    <t>ref_discharge_date</t>
  </si>
  <si>
    <t>ref_discharge_reason</t>
  </si>
  <si>
    <t>ref_acceptance_date</t>
  </si>
  <si>
    <t>ref_stopped_date</t>
  </si>
  <si>
    <t>ref_stopped_reason</t>
  </si>
  <si>
    <t>invited to clinic</t>
  </si>
  <si>
    <t>acceptedthenrejected</t>
  </si>
  <si>
    <t>The Referral was accepted then rejected for the following reason Rejected For testing</t>
  </si>
  <si>
    <t>Rejected For testing</t>
  </si>
  <si>
    <t>pip_chiNumber</t>
  </si>
  <si>
    <t>123456</t>
  </si>
  <si>
    <t>Riomed</t>
  </si>
  <si>
    <t>Manoj@2025</t>
  </si>
  <si>
    <t>release.manoj</t>
  </si>
  <si>
    <t>01/01/2000</t>
  </si>
  <si>
    <t>Manoj</t>
  </si>
  <si>
    <t>Cardiology</t>
  </si>
  <si>
    <t xml:space="preserve">Critical Care Medicine	</t>
  </si>
  <si>
    <t>ref_cli_priority</t>
  </si>
  <si>
    <t>High</t>
  </si>
  <si>
    <t>manoj.c4</t>
  </si>
  <si>
    <t>Dr</t>
  </si>
  <si>
    <t>refPat00h16</t>
  </si>
  <si>
    <t>RefRI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</si>
</sst>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9" fillId="5" borderId="0" applyNumberFormat="0" applyBorder="0" applyAlignment="0" applyProtection="0"/>
    <xf numFmtId="0" fontId="10" fillId="6" borderId="0" applyNumberFormat="0" applyBorder="0" applyAlignment="0" applyProtection="0"/>
    <xf numFmtId="0" fontId="11" fillId="7" borderId="4" applyNumberFormat="0" applyAlignment="0" applyProtection="0"/>
    <xf numFmtId="0" fontId="12" fillId="8" borderId="5" applyNumberFormat="0" applyAlignment="0" applyProtection="0"/>
    <xf numFmtId="0" fontId="13" fillId="8" borderId="4" applyNumberFormat="0" applyAlignment="0" applyProtection="0"/>
    <xf numFmtId="0" fontId="14" fillId="0" borderId="6" applyNumberFormat="0" applyFill="0" applyAlignment="0" applyProtection="0"/>
    <xf numFmtId="0" fontId="15" fillId="9" borderId="7" applyNumberFormat="0" applyAlignment="0" applyProtection="0"/>
    <xf numFmtId="0" fontId="16" fillId="0" borderId="0" applyNumberFormat="0" applyFill="0" applyBorder="0" applyAlignment="0" applyProtection="0"/>
    <xf numFmtId="0" fontId="3" fillId="10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19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19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19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19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19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</cellStyleXfs>
  <cellXfs count="16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0" fontId="0" fillId="2" borderId="0" xfId="0" applyFill="1" applyAlignment="1">
      <alignment vertical="center" wrapText="1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1" builtinId="8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4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6" Type="http://schemas.openxmlformats.org/officeDocument/2006/relationships/hyperlink" Target="mailto:Manoj@2025" TargetMode="External"/><Relationship Id="rId5" Type="http://schemas.openxmlformats.org/officeDocument/2006/relationships/hyperlink" Target="mailto:Manoj@2023" TargetMode="External"/><Relationship Id="rId4" Type="http://schemas.openxmlformats.org/officeDocument/2006/relationships/hyperlink" Target="mailto:Manoj@2025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"/>
  <sheetViews>
    <sheetView workbookViewId="0">
      <selection activeCell="A2" sqref="A2:XFD2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225</v>
      </c>
      <c r="B2" s="1" t="s">
        <v>224</v>
      </c>
    </row>
    <row r="3" spans="1:2" x14ac:dyDescent="0.25">
      <c r="A3" t="s">
        <v>232</v>
      </c>
      <c r="B3" s="1" t="s">
        <v>201</v>
      </c>
    </row>
    <row r="4" spans="1:2" x14ac:dyDescent="0.25">
      <c r="A4" t="s">
        <v>225</v>
      </c>
      <c r="B4" s="1" t="s">
        <v>224</v>
      </c>
    </row>
    <row r="5" spans="1:2" x14ac:dyDescent="0.25">
      <c r="A5" t="s">
        <v>203</v>
      </c>
      <c r="B5" t="s">
        <v>204</v>
      </c>
    </row>
    <row r="6" spans="1:2" x14ac:dyDescent="0.25">
      <c r="A6" s="6" t="s">
        <v>200</v>
      </c>
      <c r="B6" t="s">
        <v>201</v>
      </c>
    </row>
    <row r="7" spans="1:2" x14ac:dyDescent="0.25">
      <c r="A7" s="6" t="s">
        <v>202</v>
      </c>
      <c r="B7" t="s">
        <v>201</v>
      </c>
    </row>
  </sheetData>
  <hyperlinks>
    <hyperlink ref="B6" r:id="rId1" tooltip="mailto:manoj@2023" display="mailto:Manoj@2023" xr:uid="{F1C2164F-C336-4351-B74C-C58A605D7635}"/>
    <hyperlink ref="B7" r:id="rId2" tooltip="mailto:manoj@2023" display="mailto:Manoj@2023" xr:uid="{BC785DAB-B542-4C25-BE03-C3C98AFBFAAA}"/>
    <hyperlink ref="B5" r:id="rId3" xr:uid="{F36B60ED-7A12-4300-A318-ECC72E93F7B0}"/>
    <hyperlink ref="B4" r:id="rId4" xr:uid="{C3825668-8B5E-4D2F-9016-826861419EB6}"/>
    <hyperlink ref="B3" r:id="rId5" xr:uid="{CD4BD936-18EE-4105-BFB4-0F2F5C248A41}"/>
    <hyperlink ref="B2" r:id="rId6" xr:uid="{528DFB07-BB72-4591-BBDB-C003E6B61D99}"/>
  </hyperlinks>
  <pageMargins left="0.7" right="0.7" top="0.75" bottom="0.75" header="0.3" footer="0.3"/>
  <pageSetup orientation="portrait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4047-CE05-4C53-AD17-13DD170A5C4D}">
  <dimension ref="A1:K2"/>
  <sheetViews>
    <sheetView workbookViewId="0">
      <selection activeCell="K2" sqref="K2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</row>
    <row r="2" spans="1:11" x14ac:dyDescent="0.25">
      <c r="A2" t="s">
        <v>128</v>
      </c>
      <c r="B2" t="s">
        <v>143</v>
      </c>
      <c r="C2" t="s">
        <v>144</v>
      </c>
      <c r="D2" t="s">
        <v>145</v>
      </c>
      <c r="E2" t="s">
        <v>146</v>
      </c>
      <c r="F2" t="s">
        <v>147</v>
      </c>
      <c r="J2" t="s">
        <v>148</v>
      </c>
      <c r="K2" t="s">
        <v>227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/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69</v>
      </c>
      <c r="L1" t="s">
        <v>16</v>
      </c>
    </row>
    <row r="2" spans="1:12" x14ac:dyDescent="0.25">
      <c r="A2" s="9" t="s">
        <v>188</v>
      </c>
      <c r="B2" t="s">
        <v>184</v>
      </c>
      <c r="C2" t="s">
        <v>18</v>
      </c>
      <c r="D2" t="s">
        <v>120</v>
      </c>
      <c r="E2" s="9" t="s">
        <v>183</v>
      </c>
      <c r="F2" t="s">
        <v>30</v>
      </c>
      <c r="G2" t="s">
        <v>30</v>
      </c>
      <c r="H2" s="9" t="s">
        <v>179</v>
      </c>
      <c r="I2">
        <v>11255255</v>
      </c>
      <c r="J2">
        <v>22547545</v>
      </c>
      <c r="K2">
        <v>9890098900</v>
      </c>
      <c r="L2" s="1" t="s">
        <v>180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U9"/>
  <sheetViews>
    <sheetView topLeftCell="I1" workbookViewId="0">
      <selection activeCell="N18" sqref="N18"/>
    </sheetView>
  </sheetViews>
  <sheetFormatPr defaultRowHeight="15" x14ac:dyDescent="0.25"/>
  <cols>
    <col min="1" max="1" width="23.140625" bestFit="1" customWidth="1"/>
    <col min="2" max="2" width="24.140625" bestFit="1" customWidth="1"/>
    <col min="3" max="3" width="15.28515625" bestFit="1" customWidth="1"/>
    <col min="4" max="4" width="11.42578125" bestFit="1" customWidth="1"/>
    <col min="5" max="5" width="15.42578125" bestFit="1" customWidth="1"/>
    <col min="6" max="6" width="22.42578125" bestFit="1" customWidth="1"/>
    <col min="7" max="7" width="13.5703125" bestFit="1" customWidth="1"/>
    <col min="8" max="8" width="17.42578125" bestFit="1" customWidth="1"/>
    <col min="9" max="9" width="16.42578125" bestFit="1" customWidth="1"/>
    <col min="10" max="10" width="26.140625" bestFit="1" customWidth="1"/>
    <col min="11" max="11" width="14.5703125" bestFit="1" customWidth="1"/>
    <col min="12" max="12" width="16" bestFit="1" customWidth="1"/>
    <col min="13" max="13" width="12.140625" bestFit="1" customWidth="1"/>
    <col min="14" max="14" width="16.5703125" bestFit="1" customWidth="1"/>
    <col min="15" max="15" width="10.42578125" bestFit="1" customWidth="1"/>
    <col min="16" max="16" width="30.5703125" bestFit="1" customWidth="1"/>
    <col min="17" max="17" width="25" bestFit="1" customWidth="1"/>
    <col min="18" max="18" width="9.85546875" bestFit="1" customWidth="1"/>
    <col min="19" max="19" width="19.85546875" bestFit="1" customWidth="1"/>
    <col min="20" max="20" width="17.140625" bestFit="1" customWidth="1"/>
  </cols>
  <sheetData>
    <row r="1" spans="1:21" x14ac:dyDescent="0.25">
      <c r="A1" t="s">
        <v>149</v>
      </c>
      <c r="B1" t="s">
        <v>150</v>
      </c>
      <c r="C1" t="s">
        <v>151</v>
      </c>
      <c r="D1" t="s">
        <v>152</v>
      </c>
      <c r="E1" s="3" t="s">
        <v>153</v>
      </c>
      <c r="F1" t="s">
        <v>154</v>
      </c>
      <c r="G1" s="3" t="s">
        <v>155</v>
      </c>
      <c r="H1" s="3" t="s">
        <v>156</v>
      </c>
      <c r="I1" t="s">
        <v>157</v>
      </c>
      <c r="J1" t="s">
        <v>158</v>
      </c>
      <c r="K1" s="10" t="s">
        <v>159</v>
      </c>
      <c r="L1" s="10" t="s">
        <v>210</v>
      </c>
      <c r="M1" s="3" t="s">
        <v>160</v>
      </c>
      <c r="N1" t="s">
        <v>161</v>
      </c>
      <c r="O1" s="3" t="s">
        <v>162</v>
      </c>
      <c r="P1" t="s">
        <v>207</v>
      </c>
      <c r="Q1" t="s">
        <v>163</v>
      </c>
      <c r="R1" s="3" t="s">
        <v>164</v>
      </c>
      <c r="S1" t="s">
        <v>165</v>
      </c>
      <c r="T1" t="s">
        <v>166</v>
      </c>
      <c r="U1" t="s">
        <v>230</v>
      </c>
    </row>
    <row r="2" spans="1:21" ht="15" customHeight="1" x14ac:dyDescent="0.25">
      <c r="A2" s="11" t="str">
        <f ca="1">TEXT(TODAY(), "DD/MM/YYYY")</f>
        <v>04/10/2025</v>
      </c>
      <c r="B2" s="11" t="str">
        <f ca="1">A2</f>
        <v>04/10/2025</v>
      </c>
      <c r="C2" s="11" t="str">
        <f ca="1">TEXT(TODAY()-1, "DD/MM/YYYY")</f>
        <v>03/10/2025</v>
      </c>
      <c r="D2" s="12" t="s">
        <v>205</v>
      </c>
      <c r="E2" s="14" t="s">
        <v>181</v>
      </c>
      <c r="F2" s="6" t="s">
        <v>167</v>
      </c>
      <c r="G2" t="s">
        <v>182</v>
      </c>
      <c r="I2" s="6" t="s">
        <v>168</v>
      </c>
      <c r="J2" s="6" t="s">
        <v>169</v>
      </c>
      <c r="K2" s="6" t="s">
        <v>228</v>
      </c>
      <c r="L2" s="6" t="s">
        <v>229</v>
      </c>
      <c r="N2" s="6" t="s">
        <v>170</v>
      </c>
      <c r="P2" s="6" t="s">
        <v>171</v>
      </c>
      <c r="Q2" s="6" t="str">
        <f>LOWER(P2)</f>
        <v>male</v>
      </c>
      <c r="S2" s="6" t="s">
        <v>172</v>
      </c>
      <c r="T2" s="13" t="s">
        <v>206</v>
      </c>
      <c r="U2" s="6" t="s">
        <v>231</v>
      </c>
    </row>
    <row r="3" spans="1:21" x14ac:dyDescent="0.25">
      <c r="C3" s="11"/>
      <c r="D3" s="12"/>
      <c r="E3" s="14"/>
      <c r="F3" s="6"/>
      <c r="I3" s="6"/>
      <c r="J3" s="6"/>
      <c r="K3" s="6"/>
      <c r="L3" s="6"/>
      <c r="N3" s="6"/>
      <c r="P3" s="6"/>
      <c r="Q3" s="6"/>
      <c r="S3" s="6"/>
      <c r="T3" s="13"/>
    </row>
    <row r="4" spans="1:21" x14ac:dyDescent="0.25">
      <c r="C4" s="11"/>
      <c r="D4" s="12"/>
      <c r="E4" s="14"/>
      <c r="F4" s="6"/>
      <c r="I4" s="6"/>
      <c r="J4" s="6"/>
      <c r="K4" s="6"/>
      <c r="L4" s="6"/>
      <c r="N4" s="6"/>
      <c r="P4" s="6"/>
      <c r="Q4" s="6"/>
      <c r="S4" s="6"/>
      <c r="T4" s="13"/>
    </row>
    <row r="5" spans="1:21" x14ac:dyDescent="0.25">
      <c r="C5" s="11"/>
      <c r="D5" s="12"/>
      <c r="E5" s="14"/>
      <c r="F5" s="6"/>
      <c r="I5" s="6"/>
      <c r="J5" s="6"/>
      <c r="K5" s="6"/>
      <c r="L5" s="6"/>
      <c r="N5" s="6"/>
      <c r="P5" s="6"/>
      <c r="Q5" s="6"/>
      <c r="S5" s="6"/>
      <c r="T5" s="13"/>
    </row>
    <row r="6" spans="1:21" x14ac:dyDescent="0.25">
      <c r="C6" s="11"/>
      <c r="D6" s="12"/>
      <c r="E6" s="14"/>
      <c r="F6" s="6"/>
      <c r="I6" s="6"/>
      <c r="J6" s="6"/>
      <c r="K6" s="6"/>
      <c r="L6" s="6"/>
      <c r="N6" s="6"/>
      <c r="P6" s="6"/>
      <c r="Q6" s="6"/>
      <c r="S6" s="6"/>
      <c r="T6" s="13"/>
    </row>
    <row r="7" spans="1:21" x14ac:dyDescent="0.25">
      <c r="C7" s="11"/>
      <c r="D7" s="12"/>
      <c r="E7" s="14"/>
      <c r="F7" s="6"/>
      <c r="I7" s="6"/>
      <c r="J7" s="6"/>
      <c r="K7" s="6"/>
      <c r="L7" s="6"/>
      <c r="N7" s="6"/>
      <c r="P7" s="6"/>
      <c r="Q7" s="6"/>
      <c r="S7" s="6"/>
      <c r="T7" s="13"/>
    </row>
    <row r="8" spans="1:21" x14ac:dyDescent="0.25">
      <c r="C8" s="11"/>
      <c r="D8" s="12"/>
      <c r="E8" s="14"/>
      <c r="F8" s="6"/>
      <c r="I8" s="6"/>
      <c r="J8" s="6"/>
      <c r="K8" s="6"/>
      <c r="L8" s="6"/>
      <c r="N8" s="6"/>
      <c r="P8" s="6"/>
      <c r="Q8" s="6"/>
      <c r="S8" s="6"/>
      <c r="T8" s="13"/>
    </row>
    <row r="9" spans="1:21" x14ac:dyDescent="0.25">
      <c r="C9" s="11"/>
      <c r="D9" s="12"/>
      <c r="E9" s="14"/>
      <c r="F9" s="6"/>
      <c r="I9" s="6"/>
      <c r="J9" s="6"/>
      <c r="K9" s="6"/>
      <c r="L9" s="6"/>
      <c r="N9" s="6"/>
      <c r="P9" s="6"/>
      <c r="Q9" s="6"/>
      <c r="S9" s="6"/>
      <c r="T9" s="13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/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173</v>
      </c>
      <c r="B1" t="s">
        <v>174</v>
      </c>
      <c r="C1" t="s">
        <v>16</v>
      </c>
      <c r="D1" t="s">
        <v>69</v>
      </c>
      <c r="E1" t="s">
        <v>15</v>
      </c>
      <c r="F1" t="s">
        <v>72</v>
      </c>
      <c r="G1" t="s">
        <v>4</v>
      </c>
      <c r="H1" t="s">
        <v>5</v>
      </c>
      <c r="I1" t="s">
        <v>73</v>
      </c>
    </row>
    <row r="2" spans="1:9" ht="16.5" customHeight="1" x14ac:dyDescent="0.25">
      <c r="A2" t="s">
        <v>175</v>
      </c>
      <c r="B2" t="s">
        <v>133</v>
      </c>
      <c r="C2" s="1" t="s">
        <v>176</v>
      </c>
      <c r="D2">
        <v>9800652518</v>
      </c>
      <c r="E2">
        <v>9854148754</v>
      </c>
      <c r="F2" t="s">
        <v>128</v>
      </c>
      <c r="G2" t="s">
        <v>177</v>
      </c>
      <c r="H2" t="s">
        <v>178</v>
      </c>
      <c r="I2" s="6" t="s">
        <v>131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D0E6D-D89B-4628-8EAE-9BDB2677DBEC}">
  <dimension ref="A1:B2"/>
  <sheetViews>
    <sheetView workbookViewId="0">
      <selection activeCell="B2" sqref="B2"/>
    </sheetView>
  </sheetViews>
  <sheetFormatPr defaultRowHeight="15" x14ac:dyDescent="0.25"/>
  <cols>
    <col min="1" max="1" width="13.140625" bestFit="1" customWidth="1"/>
    <col min="2" max="2" width="12.5703125" bestFit="1" customWidth="1"/>
  </cols>
  <sheetData>
    <row r="1" spans="1:2" x14ac:dyDescent="0.25">
      <c r="A1" t="s">
        <v>208</v>
      </c>
      <c r="B1" t="s">
        <v>209</v>
      </c>
    </row>
    <row r="2" spans="1:2" x14ac:dyDescent="0.25">
      <c r="A2" s="11" t="str">
        <f ca="1">TEXT(TODAY(), "DD/MM/YYYY")</f>
        <v>04/10/2025</v>
      </c>
      <c r="B2" s="11" t="str">
        <f ca="1">TEXT(TODAY(), "DD/MM/YYYY")</f>
        <v>04/10/2025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482A8-260B-40A9-BCB8-3877373D2745}">
  <dimension ref="A1:B2"/>
  <sheetViews>
    <sheetView workbookViewId="0">
      <selection activeCell="B2" sqref="B2"/>
    </sheetView>
  </sheetViews>
  <sheetFormatPr defaultRowHeight="15" x14ac:dyDescent="0.25"/>
  <cols>
    <col min="1" max="1" width="19" bestFit="1" customWidth="1"/>
    <col min="2" max="2" width="18.42578125" bestFit="1" customWidth="1"/>
  </cols>
  <sheetData>
    <row r="1" spans="1:2" x14ac:dyDescent="0.25">
      <c r="A1" t="s">
        <v>211</v>
      </c>
      <c r="B1" t="s">
        <v>214</v>
      </c>
    </row>
    <row r="2" spans="1:2" x14ac:dyDescent="0.25">
      <c r="A2" t="s">
        <v>217</v>
      </c>
      <c r="B2" s="11" t="str">
        <f ca="1">TEXT(TODAY(),"dd/mm/yyyy")</f>
        <v>04/10/2025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01B08-9F1D-4039-BADE-F51E3A1EA9CB}">
  <dimension ref="A1:E2"/>
  <sheetViews>
    <sheetView workbookViewId="0">
      <selection activeCell="B2" sqref="B2"/>
    </sheetView>
  </sheetViews>
  <sheetFormatPr defaultRowHeight="15" x14ac:dyDescent="0.25"/>
  <cols>
    <col min="1" max="1" width="19" bestFit="1" customWidth="1"/>
    <col min="2" max="2" width="17" bestFit="1" customWidth="1"/>
    <col min="3" max="3" width="72.5703125" bestFit="1" customWidth="1"/>
    <col min="4" max="4" width="15.85546875" bestFit="1" customWidth="1"/>
    <col min="5" max="5" width="17.85546875" bestFit="1" customWidth="1"/>
  </cols>
  <sheetData>
    <row r="1" spans="1:5" x14ac:dyDescent="0.25">
      <c r="A1" t="s">
        <v>211</v>
      </c>
      <c r="B1" t="s">
        <v>212</v>
      </c>
      <c r="C1" t="s">
        <v>213</v>
      </c>
      <c r="D1" t="s">
        <v>215</v>
      </c>
      <c r="E1" t="s">
        <v>216</v>
      </c>
    </row>
    <row r="2" spans="1:5" x14ac:dyDescent="0.25">
      <c r="A2" t="s">
        <v>218</v>
      </c>
      <c r="B2" t="str">
        <f ca="1">TEXT(TODAY(),"dd/mm/yyyy")</f>
        <v>04/10/2025</v>
      </c>
      <c r="C2" t="s">
        <v>219</v>
      </c>
      <c r="D2" t="str">
        <f ca="1">TEXT(TODAY(),"dd/mm/yyyy")</f>
        <v>04/10/2025</v>
      </c>
      <c r="E2" t="s">
        <v>220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workbookViewId="0">
      <selection activeCell="F2" sqref="F2"/>
    </sheetView>
  </sheetViews>
  <sheetFormatPr defaultColWidth="9.42578125" defaultRowHeight="15" x14ac:dyDescent="0.25"/>
  <cols>
    <col min="1" max="1" width="21.5703125" style="2" customWidth="1"/>
    <col min="2" max="2" width="16" style="2" customWidth="1"/>
    <col min="3" max="3" width="15.5703125" style="2" customWidth="1"/>
    <col min="4" max="8" width="15" style="2" customWidth="1"/>
    <col min="9" max="9" width="17.5703125" style="2" customWidth="1"/>
    <col min="10" max="10" width="16" style="2" customWidth="1"/>
    <col min="11" max="11" width="17.5703125" style="2" bestFit="1" customWidth="1"/>
    <col min="12" max="12" width="14.5703125" style="2" bestFit="1" customWidth="1"/>
    <col min="13" max="13" width="19.42578125" style="2" customWidth="1"/>
    <col min="14" max="14" width="8.5703125" style="2" bestFit="1" customWidth="1"/>
    <col min="15" max="15" width="10.42578125" style="2" bestFit="1" customWidth="1"/>
    <col min="16" max="16" width="17.5703125" style="2" bestFit="1" customWidth="1"/>
    <col min="17" max="17" width="18" style="2" bestFit="1" customWidth="1"/>
    <col min="18" max="18" width="16.42578125" style="2" bestFit="1" customWidth="1"/>
    <col min="19" max="19" width="11.5703125" style="2" bestFit="1" customWidth="1"/>
    <col min="20" max="20" width="9.42578125" style="2"/>
    <col min="21" max="21" width="16.42578125" style="2" bestFit="1" customWidth="1"/>
    <col min="22" max="22" width="16.42578125" style="2" customWidth="1"/>
    <col min="23" max="27" width="9.42578125" style="2"/>
    <col min="28" max="28" width="12.5703125" style="2" customWidth="1"/>
    <col min="29" max="40" width="9.42578125" style="2"/>
    <col min="41" max="41" width="8.5703125" customWidth="1"/>
    <col min="42" max="16384" width="9.42578125" style="2"/>
  </cols>
  <sheetData>
    <row r="1" spans="1:48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124</v>
      </c>
      <c r="W1" t="s">
        <v>38</v>
      </c>
      <c r="X1" t="s">
        <v>125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127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ht="30" x14ac:dyDescent="0.25">
      <c r="B2" s="15" t="s">
        <v>234</v>
      </c>
      <c r="E2" s="6" t="s">
        <v>233</v>
      </c>
      <c r="F2" s="15" t="s">
        <v>235</v>
      </c>
      <c r="G2" s="6" t="s">
        <v>223</v>
      </c>
      <c r="H2" s="6" t="s">
        <v>109</v>
      </c>
      <c r="I2" s="7" t="s">
        <v>226</v>
      </c>
      <c r="J2" s="2" t="s">
        <v>110</v>
      </c>
      <c r="K2" s="2" t="s">
        <v>111</v>
      </c>
      <c r="L2" s="2" t="s">
        <v>112</v>
      </c>
      <c r="M2" s="6" t="s">
        <v>189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 s="6" t="s">
        <v>126</v>
      </c>
      <c r="W2" s="2">
        <v>0</v>
      </c>
      <c r="X2" s="6" t="s">
        <v>126</v>
      </c>
      <c r="Y2" s="2">
        <v>0</v>
      </c>
      <c r="Z2" s="6" t="s">
        <v>118</v>
      </c>
      <c r="AB2" s="8" t="s">
        <v>119</v>
      </c>
      <c r="AI2" s="6" t="s">
        <v>30</v>
      </c>
      <c r="AJ2" s="6" t="s">
        <v>109</v>
      </c>
      <c r="AM2" s="6" t="s">
        <v>111</v>
      </c>
      <c r="AO2" t="s">
        <v>126</v>
      </c>
      <c r="AQ2" s="6" t="s">
        <v>120</v>
      </c>
      <c r="AR2" s="2" t="s">
        <v>18</v>
      </c>
      <c r="AU2" s="6" t="s">
        <v>121</v>
      </c>
      <c r="AV2" s="6" t="s">
        <v>122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6"/>
      <c r="E4" s="6"/>
      <c r="F4" s="6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I1" sqref="I1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9" max="9" width="13.1406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125</v>
      </c>
      <c r="Y1" t="s">
        <v>37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40</v>
      </c>
      <c r="AI1" t="s">
        <v>44</v>
      </c>
      <c r="AJ1" t="s">
        <v>61</v>
      </c>
      <c r="AK1" t="s">
        <v>62</v>
      </c>
      <c r="AL1" t="s">
        <v>45</v>
      </c>
      <c r="AM1" t="s">
        <v>63</v>
      </c>
      <c r="AN1" t="s">
        <v>127</v>
      </c>
      <c r="AO1" t="s">
        <v>64</v>
      </c>
      <c r="AP1" t="s">
        <v>65</v>
      </c>
      <c r="AQ1" t="s">
        <v>66</v>
      </c>
      <c r="AR1" t="s">
        <v>67</v>
      </c>
      <c r="AS1" t="s">
        <v>68</v>
      </c>
      <c r="AT1" t="s">
        <v>41</v>
      </c>
      <c r="AU1" t="s">
        <v>42</v>
      </c>
    </row>
    <row r="2" spans="1:47" ht="45" x14ac:dyDescent="0.25">
      <c r="B2" s="6" t="s">
        <v>123</v>
      </c>
      <c r="E2" s="6" t="s">
        <v>108</v>
      </c>
      <c r="F2" s="6" t="str">
        <f>addPatient!F2</f>
        <v>RefRI</v>
      </c>
      <c r="G2" s="6" t="str">
        <f>addPatient!G2</f>
        <v>Riomed</v>
      </c>
      <c r="H2" s="6" t="str">
        <f>addPatient!H2</f>
        <v>M</v>
      </c>
      <c r="I2" s="7" t="s">
        <v>226</v>
      </c>
      <c r="J2" s="2" t="s">
        <v>110</v>
      </c>
      <c r="K2" s="2" t="s">
        <v>111</v>
      </c>
      <c r="L2" s="2" t="s">
        <v>112</v>
      </c>
      <c r="M2" s="6" t="s">
        <v>115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>
        <v>0</v>
      </c>
      <c r="W2">
        <v>0</v>
      </c>
      <c r="X2" t="s">
        <v>133</v>
      </c>
      <c r="Y2" s="6" t="s">
        <v>118</v>
      </c>
      <c r="AA2" s="8" t="s">
        <v>119</v>
      </c>
      <c r="AH2" s="6" t="s">
        <v>30</v>
      </c>
      <c r="AI2" s="6" t="s">
        <v>109</v>
      </c>
      <c r="AL2" s="6" t="s">
        <v>111</v>
      </c>
      <c r="AN2" t="s">
        <v>126</v>
      </c>
      <c r="AO2">
        <v>0</v>
      </c>
      <c r="AP2" s="6" t="s">
        <v>120</v>
      </c>
      <c r="AQ2" s="2" t="s">
        <v>18</v>
      </c>
      <c r="AT2" s="6" t="s">
        <v>121</v>
      </c>
      <c r="AU2" s="6" t="s">
        <v>122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H2" sqref="H2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addPatient!F2</f>
        <v>RefRI</v>
      </c>
      <c r="B2" s="6" t="str">
        <f>addPatient!G2</f>
        <v>Riomed</v>
      </c>
      <c r="C2" s="6" t="str">
        <f>addPatient!H2</f>
        <v>M</v>
      </c>
      <c r="D2" s="7" t="str">
        <f>addPatient!I2</f>
        <v>01/01/2000</v>
      </c>
      <c r="E2" s="6">
        <v>8962845424</v>
      </c>
      <c r="F2" s="6" t="s">
        <v>142</v>
      </c>
      <c r="G2" s="6" t="s">
        <v>30</v>
      </c>
      <c r="H2" s="6" t="s">
        <v>108</v>
      </c>
      <c r="I2" s="6" t="s">
        <v>117</v>
      </c>
      <c r="J2" t="str">
        <f>CONCATENATE(A2,".",B2,"@Gmail.com")</f>
        <v>RefRI.Riomed@Gmail.com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workbookViewId="0">
      <selection activeCell="J17" sqref="J17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191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G17" sqref="G17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190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K1" workbookViewId="0">
      <selection activeCell="U2" sqref="U2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855468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bestFit="1" customWidth="1"/>
    <col min="21" max="21" width="21.5703125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72</v>
      </c>
      <c r="B1" t="s">
        <v>4</v>
      </c>
      <c r="C1" t="s">
        <v>5</v>
      </c>
      <c r="D1" t="s">
        <v>73</v>
      </c>
      <c r="E1" t="s">
        <v>74</v>
      </c>
      <c r="F1" t="s">
        <v>195</v>
      </c>
      <c r="G1" t="s">
        <v>74</v>
      </c>
      <c r="H1" t="s">
        <v>75</v>
      </c>
      <c r="I1" t="s">
        <v>132</v>
      </c>
      <c r="J1" t="s">
        <v>76</v>
      </c>
      <c r="K1" t="s">
        <v>132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221</v>
      </c>
      <c r="V1" t="s">
        <v>136</v>
      </c>
      <c r="W1" t="s">
        <v>86</v>
      </c>
      <c r="X1" t="s">
        <v>136</v>
      </c>
      <c r="Y1" t="s">
        <v>87</v>
      </c>
      <c r="Z1" t="s">
        <v>138</v>
      </c>
      <c r="AA1" t="s">
        <v>88</v>
      </c>
      <c r="AB1" t="s">
        <v>89</v>
      </c>
      <c r="AC1" t="s">
        <v>90</v>
      </c>
      <c r="AD1" t="s">
        <v>91</v>
      </c>
      <c r="AE1" t="s">
        <v>197</v>
      </c>
      <c r="AF1" t="s">
        <v>92</v>
      </c>
      <c r="AG1" t="s">
        <v>196</v>
      </c>
      <c r="AH1" t="s">
        <v>93</v>
      </c>
      <c r="AI1" t="s">
        <v>94</v>
      </c>
      <c r="AJ1" t="s">
        <v>95</v>
      </c>
    </row>
    <row r="2" spans="1:36" x14ac:dyDescent="0.25">
      <c r="A2" t="s">
        <v>128</v>
      </c>
      <c r="B2" t="s">
        <v>129</v>
      </c>
      <c r="C2" t="s">
        <v>130</v>
      </c>
      <c r="D2" t="s">
        <v>131</v>
      </c>
      <c r="E2">
        <v>1</v>
      </c>
      <c r="F2" t="s">
        <v>133</v>
      </c>
      <c r="G2">
        <v>0</v>
      </c>
      <c r="H2" t="s">
        <v>107</v>
      </c>
      <c r="I2" t="s">
        <v>133</v>
      </c>
      <c r="J2">
        <v>1</v>
      </c>
      <c r="K2" t="s">
        <v>133</v>
      </c>
      <c r="N2" t="s">
        <v>134</v>
      </c>
      <c r="O2" t="s">
        <v>109</v>
      </c>
      <c r="P2" s="9" t="s">
        <v>135</v>
      </c>
      <c r="S2" t="s">
        <v>198</v>
      </c>
      <c r="T2" s="9" t="s">
        <v>199</v>
      </c>
      <c r="U2" s="9" t="s">
        <v>222</v>
      </c>
      <c r="V2" t="s">
        <v>133</v>
      </c>
      <c r="W2">
        <v>1</v>
      </c>
      <c r="X2" t="s">
        <v>133</v>
      </c>
      <c r="Z2" t="s">
        <v>111</v>
      </c>
      <c r="AA2">
        <v>6882</v>
      </c>
      <c r="AD2">
        <v>0</v>
      </c>
      <c r="AE2" t="s">
        <v>126</v>
      </c>
      <c r="AF2">
        <v>0</v>
      </c>
      <c r="AG2" t="s">
        <v>126</v>
      </c>
      <c r="AI2" t="s">
        <v>137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/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192</v>
      </c>
      <c r="B2" s="6" t="s">
        <v>18</v>
      </c>
      <c r="C2" s="6" t="s">
        <v>193</v>
      </c>
      <c r="D2" s="6" t="s">
        <v>30</v>
      </c>
      <c r="E2" s="6" t="s">
        <v>194</v>
      </c>
      <c r="F2" s="6" t="s">
        <v>30</v>
      </c>
      <c r="G2" s="6">
        <v>9854148754</v>
      </c>
      <c r="H2" s="6">
        <v>9890098900</v>
      </c>
      <c r="I2" s="6" t="s">
        <v>180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topLeftCell="A13" workbookViewId="0">
      <selection activeCell="H2" sqref="H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103</v>
      </c>
      <c r="G1" t="s">
        <v>105</v>
      </c>
      <c r="H1" t="s">
        <v>106</v>
      </c>
    </row>
    <row r="2" spans="1:8" x14ac:dyDescent="0.25">
      <c r="A2" t="s">
        <v>128</v>
      </c>
      <c r="B2" t="s">
        <v>143</v>
      </c>
      <c r="C2" t="s">
        <v>185</v>
      </c>
      <c r="D2" t="s">
        <v>186</v>
      </c>
      <c r="E2" t="s">
        <v>146</v>
      </c>
      <c r="F2" t="s">
        <v>147</v>
      </c>
      <c r="G2" t="s">
        <v>148</v>
      </c>
      <c r="H2" t="s">
        <v>187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3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SPaddGP</vt:lpstr>
      <vt:lpstr>gpAddress</vt:lpstr>
      <vt:lpstr>AddReferral</vt:lpstr>
      <vt:lpstr>ConfirmExistingDetails</vt:lpstr>
      <vt:lpstr>serviceReferral</vt:lpstr>
      <vt:lpstr>acceptedReferral</vt:lpstr>
      <vt:lpstr>rejectedReferral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2025-10-04T15:48:15Z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