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ClinicalAuto2\ExcelFiles\"/>
    </mc:Choice>
  </mc:AlternateContent>
  <xr:revisionPtr revIDLastSave="0" documentId="13_ncr:1_{299A9DCD-0C0C-40C0-B2AD-2A4879535243}" xr6:coauthVersionLast="47" xr6:coauthVersionMax="47" xr10:uidLastSave="{00000000-0000-0000-0000-000000000000}"/>
  <bookViews>
    <workbookView xWindow="1515" yWindow="1515" windowWidth="20265" windowHeight="927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  <sheet name="DevicePatientDetails" sheetId="63" r:id="rId62"/>
    <sheet name="AddDevice" sheetId="64" r:id="rId63"/>
    <sheet name="EditDevice" sheetId="65" r:id="rId64"/>
    <sheet name="AddTest" sheetId="66" r:id="rId65"/>
    <sheet name="EditTest" sheetId="67" r:id="rId66"/>
    <sheet name="AddTool" sheetId="68" r:id="rId67"/>
    <sheet name="EditTool" sheetId="69" r:id="rId68"/>
    <sheet name="AddPatientConsent" sheetId="70" r:id="rId69"/>
    <sheet name="EditPatientConsent" sheetId="71" r:id="rId7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71" l="1"/>
  <c r="N2" i="65"/>
  <c r="K2" i="65"/>
  <c r="I2" i="65"/>
  <c r="G2" i="65"/>
  <c r="M2" i="64"/>
  <c r="J2" i="64"/>
  <c r="H2" i="64"/>
  <c r="F2" i="64"/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<sst xmlns="http://schemas.openxmlformats.org/spreadsheetml/2006/main" count="1299" uniqueCount="658">
  <si>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</si>
  <si>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</si>
  <si>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</si>
  <si>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</si>
  <si>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</si>
  <si>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</si>
  <si>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</si>
  <si>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</si>
  <si>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</si>
  <si>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</si>
  <si>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</si>
  <si>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</si>
  <si>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</si>
  <si>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</si>
  <si>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</si>
  <si>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</si>
  <si>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</si>
  <si>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</si>
  <si>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</si>
  <si>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</si>
  <si>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</si>
  <si>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</si>
  <si>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</si>
  <si>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</si>
  <si>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</si>
  <si>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</si>
  <si>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</si>
  <si>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</si>
  <si>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</si>
  <si>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</si>
  <si>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</si>
  <si>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</si>
  <si>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</si>
  <si>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</si>
  <si>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</si>
  <si>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</si>
  <si>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</si>
  <si>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</si>
  <si>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</si>
  <si>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</si>
  <si>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</si>
  <si>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</si>
  <si>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</si>
  <si>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</si>
  <si>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</si>
  <si>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</si>
  <si>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</si>
  <si>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</si>
  <si>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</si>
  <si>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</si>
  <si>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</si>
  <si>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</si>
  <si>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</si>
  <si>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</si>
  <si>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</si>
  <si>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</si>
  <si>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</si>
  <si>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</si>
  <si>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</si>
  <si>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</si>
  <si>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</si>
  <si>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</si>
  <si>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</si>
  <si>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</si>
  <si>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</si>
  <si>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</si>
  <si>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</si>
  <si>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</si>
  <si>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</si>
  <si>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</si>
  <si>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</si>
  <si>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</si>
  <si>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</si>
  <si>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</si>
  <si>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</si>
  <si>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</si>
  <si>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</si>
  <si>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</si>
  <si>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</si>
  <si>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</si>
  <si>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</si>
  <si>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</si>
  <si>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</si>
  <si>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</si>
  <si>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</si>
  <si>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</si>
  <si>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</si>
  <si>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</si>
  <si>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</si>
  <si>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</si>
  <si>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</si>
  <si>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</si>
  <si>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</si>
  <si>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</si>
  <si>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</si>
  <si>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</si>
  <si>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</si>
  <si>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</si>
  <si>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</si>
  <si>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</si>
  <si>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</si>
  <si>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</si>
  <si>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</si>
  <si>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</si>
  <si>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</si>
  <si>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</si>
  <si>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</si>
  <si>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</si>
  <si>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</si>
  <si>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</si>
  <si>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</si>
  <si>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</si>
  <si>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</si>
  <si>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</si>
  <si>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</si>
  <si>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</si>
  <si>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</si>
  <si>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</si>
  <si>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</si>
  <si>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</si>
  <si>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</si>
  <si>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</si>
  <si>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</si>
  <si>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</si>
  <si>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</si>
  <si>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</si>
  <si>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</si>
  <si>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</si>
  <si>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</si>
  <si>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</si>
  <si>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</si>
  <si>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</si>
  <si>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</si>
  <si>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</si>
  <si>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</si>
  <si>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</si>
  <si>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</si>
  <si>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</si>
  <si>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</si>
  <si>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</si>
  <si>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</si>
  <si>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</si>
  <si>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</si>
  <si>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</si>
  <si>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</si>
  <si>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</si>
  <si>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</si>
  <si>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</si>
  <si>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</si>
  <si>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</si>
  <si>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</si>
  <si>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</si>
  <si>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</si>
  <si>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</si>
  <si>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</si>
  <si>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</si>
  <si>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</si>
  <si>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</si>
  <si>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</si>
  <si>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</si>
  <si>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</si>
  <si>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</si>
  <si>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</si>
  <si>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</si>
  <si>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</si>
  <si>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</si>
  <si>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</si>
  <si>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</si>
  <si>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</si>
  <si>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</si>
  <si>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</si>
  <si>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</si>
  <si>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</si>
  <si>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</si>
  <si>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</si>
  <si>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</si>
  <si>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</si>
  <si>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</si>
  <si>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</si>
  <si>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</si>
  <si>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</si>
  <si>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</si>
  <si>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</si>
  <si>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</si>
  <si>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</si>
  <si>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</si>
  <si>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</si>
  <si>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</si>
  <si>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</si>
  <si>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</si>
  <si>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</si>
  <si>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</si>
  <si>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</si>
  <si>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</si>
  <si>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</si>
  <si>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</si>
  <si>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</si>
  <si>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</si>
  <si>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</si>
  <si>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</si>
  <si>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</si>
  <si>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</si>
  <si>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</si>
  <si>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</si>
  <si>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</si>
  <si>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</si>
  <si>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</si>
  <si>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</si>
  <si>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</si>
  <si>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</si>
  <si>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</si>
  <si>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</si>
  <si>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</si>
  <si>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</si>
  <si>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</si>
  <si>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</si>
  <si>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</si>
  <si>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</si>
  <si>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</si>
  <si>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</si>
  <si>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</si>
  <si>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</si>
  <si>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</si>
  <si>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</si>
  <si>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</si>
  <si>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</si>
  <si>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</si>
  <si>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</si>
  <si>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</si>
  <si>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</si>
  <si>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</si>
  <si>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</si>
  <si>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</si>
  <si>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</si>
  <si>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</si>
  <si>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</si>
  <si>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</si>
  <si>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</si>
  <si>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</si>
  <si>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</si>
  <si>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</si>
  <si>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</si>
  <si>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</si>
  <si>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</si>
  <si>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</si>
  <si>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</si>
  <si>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</si>
  <si>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</si>
  <si>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</si>
  <si>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</si>
  <si>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</si>
  <si>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</si>
  <si>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</si>
  <si>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</si>
  <si>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</si>
  <si>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</si>
  <si>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</si>
  <si>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</si>
  <si>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</si>
  <si>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</si>
  <si>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</si>
  <si>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</si>
  <si>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</si>
  <si>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</si>
  <si>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</si>
  <si>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</si>
  <si>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</si>
  <si>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</si>
  <si>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</si>
  <si>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</si>
  <si>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</si>
  <si>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</si>
  <si>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</si>
  <si>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</si>
  <si>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</si>
  <si>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</si>
  <si>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</si>
  <si>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</si>
  <si>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</si>
  <si>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</si>
  <si>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</si>
  <si>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</si>
  <si>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</si>
  <si>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</si>
  <si>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</si>
  <si>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</si>
  <si>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</si>
  <si>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</si>
  <si>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</si>
  <si>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</si>
  <si>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</si>
  <si>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</si>
  <si>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</si>
  <si>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</si>
  <si>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</si>
  <si>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</si>
  <si>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</si>
  <si>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</si>
  <si>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</si>
  <si>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</si>
  <si>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</si>
  <si>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</si>
  <si>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</si>
  <si>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</si>
  <si>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</si>
  <si>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</si>
  <si>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</si>
  <si>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</si>
  <si>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</si>
  <si>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</si>
  <si>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</si>
  <si>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</si>
  <si>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</si>
  <si>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</si>
  <si>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</si>
  <si>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</si>
  <si>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</si>
  <si>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</si>
  <si>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</si>
  <si>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</si>
  <si>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</si>
  <si>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</si>
  <si>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</si>
  <si>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</si>
  <si>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</si>
  <si>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</si>
  <si>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</si>
  <si>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</si>
  <si>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</si>
  <si>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</si>
  <si>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</si>
  <si>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</si>
  <si>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</si>
  <si>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</si>
  <si>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</si>
  <si>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</si>
  <si>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</si>
  <si>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</si>
  <si>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</si>
  <si>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</si>
  <si>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</si>
  <si>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</si>
  <si>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</si>
  <si>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</si>
  <si>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</si>
  <si>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</si>
  <si>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</si>
  <si>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</si>
  <si>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</si>
  <si>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</si>
  <si>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</si>
  <si>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</si>
  <si>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</si>
  <si>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</si>
  <si>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</si>
  <si>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</si>
  <si>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</si>
  <si>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</si>
  <si>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</si>
  <si>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</si>
  <si>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</si>
  <si>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</si>
  <si>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</si>
  <si>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</si>
  <si>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</si>
  <si>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</si>
  <si>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</si>
  <si>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</si>
  <si>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</si>
  <si>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</si>
  <si>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</si>
  <si>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</si>
  <si>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</si>
  <si>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</si>
  <si>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</si>
  <si>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</si>
  <si>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</si>
  <si>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</si>
  <si>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</si>
  <si>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</si>
  <si>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</si>
  <si>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</si>
  <si>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</si>
  <si>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</si>
  <si>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</si>
  <si>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</si>
  <si>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</si>
  <si>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</si>
  <si>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</si>
  <si>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</si>
  <si>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</si>
  <si>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</si>
  <si>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</si>
  <si>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</si>
  <si>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</si>
  <si>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</si>
  <si>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</si>
  <si>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</si>
  <si>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</si>
  <si>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</si>
  <si>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</si>
  <si>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</si>
  <si>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</si>
  <si>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</si>
  <si>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</si>
  <si>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</si>
  <si>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</si>
  <si>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</si>
  <si>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</si>
  <si>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</si>
  <si>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</si>
  <si>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</si>
  <si>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</si>
  <si>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</si>
  <si>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</si>
  <si>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</si>
  <si>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</si>
  <si>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</si>
  <si>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</si>
  <si>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</si>
  <si>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</si>
  <si>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</si>
  <si>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</si>
  <si>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</si>
  <si>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</si>
  <si>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18/06/2025</t>
  </si>
  <si>
    <t>Saurabh@2025</t>
  </si>
  <si>
    <t>medi_form</t>
  </si>
  <si>
    <t>B/O</t>
  </si>
  <si>
    <t>AkaliA</t>
  </si>
  <si>
    <t>Riomedtest</t>
  </si>
  <si>
    <t>Male</t>
  </si>
  <si>
    <t>08/09/2024</t>
  </si>
  <si>
    <t>dev_name</t>
  </si>
  <si>
    <t>dev_type</t>
  </si>
  <si>
    <t>dev_procedure_name</t>
  </si>
  <si>
    <t>dev_manufacturer</t>
  </si>
  <si>
    <t>dev_expiry_date</t>
  </si>
  <si>
    <t>ded_type</t>
  </si>
  <si>
    <t>ded_type_entry</t>
  </si>
  <si>
    <t>ded_internal_external</t>
  </si>
  <si>
    <t>ded_internal_external_entry</t>
  </si>
  <si>
    <t>ded_laterality</t>
  </si>
  <si>
    <t>ded_laterality_entry</t>
  </si>
  <si>
    <t>ded_notes</t>
  </si>
  <si>
    <t>ded_status</t>
  </si>
  <si>
    <t>ded_status_entry</t>
  </si>
  <si>
    <t>dev_serial_number</t>
  </si>
  <si>
    <t>Cochlear Osia OSI200</t>
  </si>
  <si>
    <t>Device</t>
  </si>
  <si>
    <t>Cochlear Implantation</t>
  </si>
  <si>
    <t>Cochlear</t>
  </si>
  <si>
    <t>28/02/2025</t>
  </si>
  <si>
    <t>Internal</t>
  </si>
  <si>
    <t>Device added</t>
  </si>
  <si>
    <t>Implanted</t>
  </si>
  <si>
    <t>913748362</t>
  </si>
  <si>
    <t>dev_deleted_reason</t>
  </si>
  <si>
    <t>dev_ordering_status</t>
  </si>
  <si>
    <t>Tool</t>
  </si>
  <si>
    <t>SA Company</t>
  </si>
  <si>
    <t>Device deleted</t>
  </si>
  <si>
    <t>31/03/2025</t>
  </si>
  <si>
    <t>First Stage</t>
  </si>
  <si>
    <t>External</t>
  </si>
  <si>
    <t>Device edited</t>
  </si>
  <si>
    <t>awaitingapproval</t>
  </si>
  <si>
    <t>pattes_tests_question_que_name</t>
  </si>
  <si>
    <t>pattes_answer_0</t>
  </si>
  <si>
    <t>pattes_answer_1</t>
  </si>
  <si>
    <t>pattes_answer_2</t>
  </si>
  <si>
    <t>pattes_answer_3</t>
  </si>
  <si>
    <t>pattes_answer_4</t>
  </si>
  <si>
    <t>pattes_answer_5</t>
  </si>
  <si>
    <t>pattes_answer_6</t>
  </si>
  <si>
    <t>pattes_answer_7</t>
  </si>
  <si>
    <t>pattes_answer_8</t>
  </si>
  <si>
    <t>pattes_notes</t>
  </si>
  <si>
    <t>Pressure Ulcer Test</t>
  </si>
  <si>
    <t>Completely Limited</t>
  </si>
  <si>
    <t>Constantly Moist</t>
  </si>
  <si>
    <t>Chairfast</t>
  </si>
  <si>
    <t>Completely Immobile</t>
  </si>
  <si>
    <t>Probably Inadequate</t>
  </si>
  <si>
    <t>Potential Problem</t>
  </si>
  <si>
    <t>Add Pressure Ulcer Test</t>
  </si>
  <si>
    <t>Malnutrition universal screening Test</t>
  </si>
  <si>
    <t xml:space="preserve">&gt;20 </t>
  </si>
  <si>
    <t>&lt;5%</t>
  </si>
  <si>
    <t>Add Malnutrition universal screening Test</t>
  </si>
  <si>
    <t>Falls Risk Assessment Scale</t>
  </si>
  <si>
    <t>None in the last 12 months</t>
  </si>
  <si>
    <t>Not taking any of these</t>
  </si>
  <si>
    <t>Does not appear to have any of these</t>
  </si>
  <si>
    <t>AMTS 9-10 OR intact</t>
  </si>
  <si>
    <t>Add Falls Risk Assessment Scale</t>
  </si>
  <si>
    <t>PHQ-9</t>
  </si>
  <si>
    <t>Not at all</t>
  </si>
  <si>
    <t>Several days</t>
  </si>
  <si>
    <t>More than half the days</t>
  </si>
  <si>
    <t>Nearly every days</t>
  </si>
  <si>
    <t>Add PHQ-9 Test</t>
  </si>
  <si>
    <t>pattes_review_date</t>
  </si>
  <si>
    <t>pattes_last_reviewed</t>
  </si>
  <si>
    <t>Very Limited</t>
  </si>
  <si>
    <t>Very Moist</t>
  </si>
  <si>
    <t>Bedfast</t>
  </si>
  <si>
    <t>Slightly Limited</t>
  </si>
  <si>
    <t>Very Poor</t>
  </si>
  <si>
    <t>No Apparent Problem</t>
  </si>
  <si>
    <t>Edit Pressure Ulcer Test</t>
  </si>
  <si>
    <t>04/04/2025</t>
  </si>
  <si>
    <t>Delete Test</t>
  </si>
  <si>
    <t>&lt;18.5</t>
  </si>
  <si>
    <t>&gt;10%</t>
  </si>
  <si>
    <t>Edit Malnutrition universal screening Test</t>
  </si>
  <si>
    <t>One or more between 3 and 12 months ago</t>
  </si>
  <si>
    <t>Taking one</t>
  </si>
  <si>
    <t>Appears mildly affected by one or more</t>
  </si>
  <si>
    <t>AMTS 7-8 OR mildy impaired</t>
  </si>
  <si>
    <t>Edit Falls Risk Assessment Scale</t>
  </si>
  <si>
    <t>Edit PHQ-9 Test</t>
  </si>
  <si>
    <t>pattod_var_value_0</t>
  </si>
  <si>
    <t>pattod_var_value_1</t>
  </si>
  <si>
    <t>pattod_var_value_2</t>
  </si>
  <si>
    <t>pattod_var_value_3</t>
  </si>
  <si>
    <t>pattod_var_value_4</t>
  </si>
  <si>
    <t>pattod_var_value_5</t>
  </si>
  <si>
    <t>pattod_var_value_6</t>
  </si>
  <si>
    <t>pattod_var_value_7</t>
  </si>
  <si>
    <t>pattod_var_value_8</t>
  </si>
  <si>
    <t>pattod_var_value_9</t>
  </si>
  <si>
    <t>pattod_var_value_10</t>
  </si>
  <si>
    <t>pattod_var_value_11</t>
  </si>
  <si>
    <t>pattod_var_value_12</t>
  </si>
  <si>
    <t>patto_notes</t>
  </si>
  <si>
    <t>patto_notes_0</t>
  </si>
  <si>
    <t>patto_notes_1</t>
  </si>
  <si>
    <t>patto_notes_2</t>
  </si>
  <si>
    <t>patto_notes_3</t>
  </si>
  <si>
    <t>pattom_notes</t>
  </si>
  <si>
    <t>clinicItem</t>
  </si>
  <si>
    <t>Audiogram Tool</t>
  </si>
  <si>
    <t>VRA</t>
  </si>
  <si>
    <t>Pure tone</t>
  </si>
  <si>
    <t>Reliability Air Conduction</t>
  </si>
  <si>
    <t>Headphones</t>
  </si>
  <si>
    <t>Play Audiometry</t>
  </si>
  <si>
    <t>Warble</t>
  </si>
  <si>
    <t>Reliability Bone Conduction</t>
  </si>
  <si>
    <t>Behavioural Observation Audiometry</t>
  </si>
  <si>
    <t>Narrowband noise</t>
  </si>
  <si>
    <t>Reliability Unaided Soundfield</t>
  </si>
  <si>
    <t>Patient Response Button</t>
  </si>
  <si>
    <t>White noise</t>
  </si>
  <si>
    <t>Reliability Aided Soundfield</t>
  </si>
  <si>
    <t>Notes on Air Conduction</t>
  </si>
  <si>
    <t>Notes on Bone Conduction</t>
  </si>
  <si>
    <t>Notes on Unaided Soundfield</t>
  </si>
  <si>
    <t>Notes on Aided Soundfield</t>
  </si>
  <si>
    <t>DAS28</t>
  </si>
  <si>
    <t>33</t>
  </si>
  <si>
    <t>87</t>
  </si>
  <si>
    <t>DAS Examination notes</t>
  </si>
  <si>
    <t>Patient marker functionality test</t>
  </si>
  <si>
    <t>DAS 28 Examination Tool</t>
  </si>
  <si>
    <t>DAS78</t>
  </si>
  <si>
    <t>DAS 78 New tool</t>
  </si>
  <si>
    <t>Patient marker for DAS 78</t>
  </si>
  <si>
    <t>DAS 78 Examination Tool</t>
  </si>
  <si>
    <t>patto_review_date</t>
  </si>
  <si>
    <t>patto_last_reviewed</t>
  </si>
  <si>
    <t>Reliability Air Conduction Edited</t>
  </si>
  <si>
    <t>Speaker</t>
  </si>
  <si>
    <t>Reliability Bone Conduction Edited</t>
  </si>
  <si>
    <t>Reliability Unaided Soundfield Edited</t>
  </si>
  <si>
    <t>Reliability Aided Soundfield Edited</t>
  </si>
  <si>
    <t>Edit  Air Conduction</t>
  </si>
  <si>
    <t>Edit Bone Conduction</t>
  </si>
  <si>
    <t>Edit Unaided Soundfield</t>
  </si>
  <si>
    <t>Edit Aided Soundfield</t>
  </si>
  <si>
    <t>09/05/2025</t>
  </si>
  <si>
    <t>Delete Tool</t>
  </si>
  <si>
    <t>75</t>
  </si>
  <si>
    <t>67</t>
  </si>
  <si>
    <t>42</t>
  </si>
  <si>
    <t>6</t>
  </si>
  <si>
    <t>Edit tool test</t>
  </si>
  <si>
    <t>11</t>
  </si>
  <si>
    <t>18</t>
  </si>
  <si>
    <t>DAS 78 Edit Tool</t>
  </si>
  <si>
    <t>09/05/2026</t>
  </si>
  <si>
    <t>pac_consent_given_by</t>
  </si>
  <si>
    <t>pac_consent_type</t>
  </si>
  <si>
    <t>pac_consent_status</t>
  </si>
  <si>
    <t>pac_consent_start</t>
  </si>
  <si>
    <t>pac_consent_end</t>
  </si>
  <si>
    <t>pac_consent_file_path</t>
  </si>
  <si>
    <t>pac_consent_file</t>
  </si>
  <si>
    <t>pac_consent_file_type</t>
  </si>
  <si>
    <t>pac_notes</t>
  </si>
  <si>
    <t>pac_special_requirement</t>
  </si>
  <si>
    <t>pac_medical_term</t>
  </si>
  <si>
    <t>pac_intended_benefits</t>
  </si>
  <si>
    <t>pac_frequent_risks</t>
  </si>
  <si>
    <t>pac_blood_transfusion</t>
  </si>
  <si>
    <t>pac_procedures</t>
  </si>
  <si>
    <t>pac_risks</t>
  </si>
  <si>
    <t>pac_consent_details_json</t>
  </si>
  <si>
    <t>Wednesday Tester</t>
  </si>
  <si>
    <t>Contact by Email</t>
  </si>
  <si>
    <t>Given</t>
  </si>
  <si>
    <t>01/04/2025</t>
  </si>
  <si>
    <t>01/05/2025</t>
  </si>
  <si>
    <t>\consent\4\788397</t>
  </si>
  <si>
    <t>pac_4771_dummy.pdf</t>
  </si>
  <si>
    <t>pdf</t>
  </si>
  <si>
    <t>Data entry test.</t>
  </si>
  <si>
    <t>This is a special requirement</t>
  </si>
  <si>
    <t>Brief explanation of term used</t>
  </si>
  <si>
    <t>This is an intended benefit</t>
  </si>
  <si>
    <t>This is a risk that occurs often</t>
  </si>
  <si>
    <t>Details for blood transfusion</t>
  </si>
  <si>
    <t>Details of procedure</t>
  </si>
  <si>
    <t>These are risks</t>
  </si>
  <si>
    <t>{"patientDetails":{"patSurname":"Riomedtest","patFirstName":"AkaliA","patDateOfBirth":"08/09/2024","patGender":"M","patNhsNumber":"","patPid":"","specialRequirements":"This is a special requirement","proposedProcedures":{},"briefExplanationMedicalTerm":"Brief explanation of term used"},"statementOfHealthProfessional":{"explainedIntendedBenefits":"This is an intended benefit","significantUnavoidableRisks":"This is a risk that occurs often","extraProcedures":{"bloodTransfusion":true,"details":"Details for blood transfusion","proceduresChecked":true,"otherProcedures":[{},{"details":"Details of procedure"}]},"providedInformation":true,"details":"These are risks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Riomedtest","date":null}},"withdrawalOfConsentDetails":{"patientName":"AkaliA Riomedtest","date":null}}</t>
  </si>
  <si>
    <t>pac_consent_status_input</t>
  </si>
  <si>
    <t>pac_withdraw_date</t>
  </si>
  <si>
    <t>Withdrawn</t>
  </si>
  <si>
    <t>Record edit test</t>
  </si>
  <si>
    <t>Edited requirement</t>
  </si>
  <si>
    <t>No term explanation needed</t>
  </si>
  <si>
    <t>Benefit of knowledge</t>
  </si>
  <si>
    <t>No risks</t>
  </si>
  <si>
    <t>Blood transfusion was done</t>
  </si>
  <si>
    <t>No procedure</t>
  </si>
  <si>
    <t>Risk of boredom</t>
  </si>
  <si>
    <t>{"patientDetails":{"patSurname":"Riomedtest","patFirstName":"AkaliA","patDateOfBirth":"08/09/2024","patGender":"M","patNhsNumber":"","patPid":"","specialRequirements":"Edited requirement","proposedProcedures":{},"briefExplanationMedicalTerm":"No term explanation needed"},"statementOfHealthProfessional":{"explainedIntendedBenefits":"Benefit of knowledge","significantUnavoidableRisks":"No risks","extraProcedures":{"bloodTransfusion":false,"details":"Blood transfusion was done","proceduresChecked":true,"otherProcedures":[{},{"details":"No procedure"}]},"providedInformation":true,"details":"Risk of boredom","involvedProcedureDetails":{"generalAnaesthesia":false,"localAnaesthesia":false,"sedation":false,"responsibleHealthProfessional":{"name":"","jobTitle":"","registrationNumber":"","signature":""},"healthProfessionalName":"","jobTitle":"","date":"18/06/2025"}},"statementOfInterpreter":{"signature":"","interpreterName":"","date":"18/06/2025"},"statementOfParent":{"details":"","removelOfTissueOrBloodDuringOperation":"Yes","forResearchInConnectionWithDisorders":"Yes","forScientificOrMedicalInformation":"Yes","parentDetails":{"patientSignature":"","patientName":"AkaliA Riomedtest","date":null},"witnessDetails":{"patientSignature":"","patientName":"","date":null}},"confirmationOfConsent":{"healthProfessional":{"signature":"","name":"","jobTitle":"","date":null},"parent":{"signature":"","name":"AkaliA Riomedtest","date":null}},"withdrawalOfConsentDetails":{"withdrawnConsent":true,"patientName":"AkaliA Riomedtest","date":"18/06/2025"}}</t>
  </si>
  <si>
    <t>tablet</t>
  </si>
  <si>
    <t>06/07/2025</t>
  </si>
  <si>
    <t>08/07/2025</t>
  </si>
  <si>
    <t>release.manoj</t>
  </si>
  <si>
    <t>Manoj@2025</t>
  </si>
  <si>
    <t>Bone wax</t>
  </si>
  <si>
    <t xml:space="preserve">Forearm DEXA scan
 </t>
  </si>
  <si>
    <t>Hysteroscopy</t>
  </si>
  <si>
    <t>Smoking Status</t>
  </si>
  <si>
    <t>Paracetamol 125mg suppositories</t>
  </si>
  <si>
    <t>RFT</t>
  </si>
  <si>
    <t>Low risk</t>
  </si>
  <si>
    <t>01/01/2000</t>
  </si>
  <si>
    <t>Bone Pain</t>
  </si>
  <si>
    <t>Wednesday Tester (Next Of Kin)</t>
  </si>
  <si>
    <t>01/07/2025</t>
  </si>
  <si>
    <t>Skin lesion</t>
  </si>
  <si>
    <t>Forearm DEXA scan</t>
  </si>
  <si>
    <t>hosp2526</t>
  </si>
  <si>
    <t>releaseA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</si>
</sst>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  <font>
      <sz val="11"/>
      <color rgb="FFAF00D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4"/>
  <sheetViews>
    <sheetView workbookViewId="0">
      <selection activeCell="B2" sqref="B2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280</v>
      </c>
      <c r="B2" s="1" t="s">
        <v>426</v>
      </c>
    </row>
    <row r="3" spans="1:2" x14ac:dyDescent="0.25">
      <c r="A3" t="s">
        <v>369</v>
      </c>
      <c r="B3" s="1" t="s">
        <v>370</v>
      </c>
    </row>
    <row r="4" spans="1:2" x14ac:dyDescent="0.25">
      <c r="A4" t="s">
        <v>641</v>
      </c>
      <c r="B4" t="s">
        <v>642</v>
      </c>
    </row>
  </sheetData>
  <hyperlinks>
    <hyperlink ref="B2" r:id="rId1" xr:uid="{0C05B6B9-5554-4DE8-9F6A-6002C7FF4022}"/>
    <hyperlink ref="B3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122</v>
      </c>
    </row>
    <row r="2" spans="1:2" x14ac:dyDescent="0.25">
      <c r="A2" t="s">
        <v>199</v>
      </c>
      <c r="B2" t="s">
        <v>123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D3" sqref="D3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216</v>
      </c>
      <c r="C1" t="s">
        <v>68</v>
      </c>
      <c r="D1" t="s">
        <v>126</v>
      </c>
      <c r="E1" t="s">
        <v>165</v>
      </c>
      <c r="F1" t="s">
        <v>167</v>
      </c>
    </row>
    <row r="2" spans="1:6" x14ac:dyDescent="0.25">
      <c r="A2" t="s">
        <v>220</v>
      </c>
      <c r="B2" t="s">
        <v>219</v>
      </c>
      <c r="C2" t="s">
        <v>125</v>
      </c>
      <c r="D2" t="s">
        <v>130</v>
      </c>
      <c r="E2" s="6" t="s">
        <v>653</v>
      </c>
      <c r="F2" t="s">
        <v>168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B12" sqref="B1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126</v>
      </c>
      <c r="D1" t="s">
        <v>165</v>
      </c>
      <c r="E1" t="s">
        <v>167</v>
      </c>
    </row>
    <row r="2" spans="1:5" x14ac:dyDescent="0.25">
      <c r="A2" t="s">
        <v>220</v>
      </c>
      <c r="B2" t="s">
        <v>125</v>
      </c>
      <c r="C2" t="s">
        <v>130</v>
      </c>
      <c r="D2" s="6" t="s">
        <v>166</v>
      </c>
      <c r="E2" t="s">
        <v>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B12" sqref="B12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220</v>
      </c>
      <c r="B2" t="s">
        <v>125</v>
      </c>
      <c r="C2" t="s">
        <v>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ht="30" x14ac:dyDescent="0.25">
      <c r="A2" t="s">
        <v>148</v>
      </c>
      <c r="B2" t="s">
        <v>149</v>
      </c>
      <c r="C2" s="8">
        <v>45420</v>
      </c>
      <c r="D2" s="7" t="s">
        <v>136</v>
      </c>
      <c r="E2" s="9" t="s">
        <v>218</v>
      </c>
      <c r="F2" s="5" t="s">
        <v>217</v>
      </c>
      <c r="G2" s="3" t="s">
        <v>150</v>
      </c>
      <c r="H2" t="s">
        <v>151</v>
      </c>
      <c r="I2" t="s">
        <v>152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132</v>
      </c>
      <c r="D1" t="s">
        <v>95</v>
      </c>
      <c r="E1" t="s">
        <v>145</v>
      </c>
      <c r="F1" t="s">
        <v>146</v>
      </c>
      <c r="G1" t="s">
        <v>147</v>
      </c>
      <c r="H1" t="s">
        <v>126</v>
      </c>
      <c r="I1" t="s">
        <v>128</v>
      </c>
    </row>
    <row r="2" spans="1:9" x14ac:dyDescent="0.25">
      <c r="A2" t="s">
        <v>148</v>
      </c>
      <c r="B2" t="s">
        <v>149</v>
      </c>
      <c r="C2" s="9" t="s">
        <v>157</v>
      </c>
      <c r="D2" s="7" t="s">
        <v>153</v>
      </c>
      <c r="E2" s="9" t="s">
        <v>161</v>
      </c>
      <c r="F2" s="5" t="s">
        <v>82</v>
      </c>
      <c r="G2" s="3" t="s">
        <v>154</v>
      </c>
      <c r="H2" t="s">
        <v>155</v>
      </c>
      <c r="I2" t="s">
        <v>156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149</v>
      </c>
      <c r="B2" t="s">
        <v>123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  <c r="M1" t="s">
        <v>189</v>
      </c>
      <c r="N1" t="s">
        <v>200</v>
      </c>
    </row>
    <row r="2" spans="1:14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210</v>
      </c>
      <c r="F2" t="s">
        <v>158</v>
      </c>
      <c r="G2" t="s">
        <v>159</v>
      </c>
      <c r="I2" s="9" t="s">
        <v>371</v>
      </c>
      <c r="J2" s="9" t="s">
        <v>371</v>
      </c>
      <c r="K2" s="9" t="s">
        <v>157</v>
      </c>
      <c r="L2" t="s">
        <v>424</v>
      </c>
      <c r="M2" t="s">
        <v>188</v>
      </c>
      <c r="N2" s="8" t="s">
        <v>201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137</v>
      </c>
      <c r="F1" t="s">
        <v>138</v>
      </c>
      <c r="G1" t="s">
        <v>139</v>
      </c>
      <c r="H1" t="s">
        <v>140</v>
      </c>
      <c r="I1" t="s">
        <v>142</v>
      </c>
      <c r="J1" t="s">
        <v>141</v>
      </c>
      <c r="K1" t="s">
        <v>143</v>
      </c>
      <c r="L1" t="s">
        <v>144</v>
      </c>
    </row>
    <row r="2" spans="1:12" ht="18.75" customHeight="1" x14ac:dyDescent="0.25">
      <c r="A2" t="s">
        <v>133</v>
      </c>
      <c r="B2" t="s">
        <v>134</v>
      </c>
      <c r="C2" t="s">
        <v>135</v>
      </c>
      <c r="D2" t="s">
        <v>136</v>
      </c>
      <c r="E2" t="s">
        <v>162</v>
      </c>
      <c r="F2" t="s">
        <v>163</v>
      </c>
      <c r="G2" t="s">
        <v>164</v>
      </c>
      <c r="I2" s="9" t="s">
        <v>161</v>
      </c>
      <c r="J2" s="9" t="s">
        <v>161</v>
      </c>
      <c r="K2" s="9" t="s">
        <v>161</v>
      </c>
      <c r="L2" t="s">
        <v>160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134</v>
      </c>
      <c r="B2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H2" sqref="H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14" t="s">
        <v>656</v>
      </c>
      <c r="E2" s="3" t="s">
        <v>428</v>
      </c>
      <c r="F2" s="15" t="s">
        <v>657</v>
      </c>
      <c r="G2" s="3" t="s">
        <v>302</v>
      </c>
      <c r="H2" s="3" t="s">
        <v>50</v>
      </c>
      <c r="I2" s="6" t="s">
        <v>650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643</v>
      </c>
      <c r="C2" t="s">
        <v>131</v>
      </c>
      <c r="D2" s="7">
        <v>45453</v>
      </c>
      <c r="E2" s="3" t="s">
        <v>119</v>
      </c>
      <c r="F2" t="s">
        <v>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171</v>
      </c>
      <c r="D1" t="s">
        <v>132</v>
      </c>
      <c r="E1" t="s">
        <v>172</v>
      </c>
      <c r="F1" t="s">
        <v>126</v>
      </c>
    </row>
    <row r="2" spans="1:6" ht="18.75" customHeight="1" x14ac:dyDescent="0.25">
      <c r="A2" t="s">
        <v>170</v>
      </c>
      <c r="B2" t="s">
        <v>643</v>
      </c>
      <c r="C2" t="s">
        <v>117</v>
      </c>
      <c r="D2" s="7">
        <v>45453</v>
      </c>
      <c r="E2" s="3" t="s">
        <v>174</v>
      </c>
      <c r="F2" t="s">
        <v>173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170</v>
      </c>
      <c r="B2" t="s">
        <v>643</v>
      </c>
      <c r="C2" t="s">
        <v>123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9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197</v>
      </c>
      <c r="F2" t="s">
        <v>194</v>
      </c>
      <c r="G2" s="9" t="s">
        <v>281</v>
      </c>
      <c r="H2" s="9" t="s">
        <v>282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192</v>
      </c>
      <c r="D1" t="s">
        <v>132</v>
      </c>
      <c r="E1" t="s">
        <v>191</v>
      </c>
      <c r="F1" t="s">
        <v>126</v>
      </c>
      <c r="G1" t="s">
        <v>196</v>
      </c>
      <c r="H1" t="s">
        <v>195</v>
      </c>
    </row>
    <row r="2" spans="1:8" ht="18.75" customHeight="1" x14ac:dyDescent="0.25">
      <c r="A2" t="s">
        <v>193</v>
      </c>
      <c r="B2" t="s">
        <v>190</v>
      </c>
      <c r="C2" t="s">
        <v>163</v>
      </c>
      <c r="D2" s="6" t="str">
        <f ca="1">TEXT(TODAY(), "DD/MM/YYYY")</f>
        <v>20/07/2025</v>
      </c>
      <c r="E2" s="3" t="s">
        <v>198</v>
      </c>
      <c r="F2" t="s">
        <v>194</v>
      </c>
      <c r="G2" s="6" t="s">
        <v>282</v>
      </c>
      <c r="H2" s="6" t="s">
        <v>283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193</v>
      </c>
      <c r="B2" t="s">
        <v>190</v>
      </c>
      <c r="C2" t="s">
        <v>123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213</v>
      </c>
      <c r="D1" t="s">
        <v>206</v>
      </c>
      <c r="E1" t="s">
        <v>207</v>
      </c>
      <c r="F1" t="s">
        <v>208</v>
      </c>
      <c r="G1" t="s">
        <v>212</v>
      </c>
      <c r="H1" t="s">
        <v>209</v>
      </c>
      <c r="I1" t="s">
        <v>94</v>
      </c>
      <c r="J1" t="s">
        <v>126</v>
      </c>
      <c r="K1" t="s">
        <v>200</v>
      </c>
      <c r="L1" t="s">
        <v>203</v>
      </c>
      <c r="M1" t="s">
        <v>204</v>
      </c>
      <c r="N1" t="s">
        <v>200</v>
      </c>
    </row>
    <row r="2" spans="1:14" ht="18.75" customHeight="1" x14ac:dyDescent="0.25">
      <c r="A2" t="s">
        <v>211</v>
      </c>
      <c r="B2" t="s">
        <v>645</v>
      </c>
      <c r="C2" s="6" t="s">
        <v>368</v>
      </c>
      <c r="D2" s="6" t="s">
        <v>368</v>
      </c>
      <c r="E2" s="6" t="s">
        <v>103</v>
      </c>
      <c r="F2" s="6" t="s">
        <v>304</v>
      </c>
      <c r="G2" s="3" t="s">
        <v>214</v>
      </c>
      <c r="H2" s="3" t="s">
        <v>210</v>
      </c>
      <c r="I2" s="3" t="s">
        <v>205</v>
      </c>
      <c r="J2" t="s">
        <v>202</v>
      </c>
      <c r="K2" s="7" t="s">
        <v>201</v>
      </c>
      <c r="L2" t="s">
        <v>117</v>
      </c>
      <c r="M2" t="s">
        <v>205</v>
      </c>
      <c r="N2" s="8" t="s">
        <v>201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206</v>
      </c>
      <c r="D1" t="s">
        <v>207</v>
      </c>
      <c r="E1" t="s">
        <v>208</v>
      </c>
      <c r="F1" t="s">
        <v>212</v>
      </c>
      <c r="G1" t="s">
        <v>209</v>
      </c>
      <c r="H1" t="s">
        <v>94</v>
      </c>
      <c r="I1" t="s">
        <v>126</v>
      </c>
      <c r="J1" t="s">
        <v>200</v>
      </c>
      <c r="K1" t="s">
        <v>203</v>
      </c>
      <c r="L1" t="s">
        <v>204</v>
      </c>
    </row>
    <row r="2" spans="1:12" ht="18.75" customHeight="1" x14ac:dyDescent="0.25">
      <c r="A2" t="s">
        <v>211</v>
      </c>
      <c r="B2" t="s">
        <v>645</v>
      </c>
      <c r="C2" s="6">
        <f ca="1">TODAY()</f>
        <v>45858</v>
      </c>
      <c r="D2" s="6" t="s">
        <v>103</v>
      </c>
      <c r="E2" s="6" t="s">
        <v>304</v>
      </c>
      <c r="F2" s="3" t="s">
        <v>214</v>
      </c>
      <c r="G2" s="3" t="s">
        <v>210</v>
      </c>
      <c r="H2" s="3" t="s">
        <v>205</v>
      </c>
      <c r="I2" t="s">
        <v>202</v>
      </c>
      <c r="J2" s="7" t="s">
        <v>201</v>
      </c>
      <c r="K2" t="s">
        <v>117</v>
      </c>
      <c r="L2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211</v>
      </c>
      <c r="B2" t="s">
        <v>645</v>
      </c>
      <c r="C2" t="s">
        <v>123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B2" sqref="B2"/>
    </sheetView>
  </sheetViews>
  <sheetFormatPr defaultRowHeight="15" x14ac:dyDescent="0.25"/>
  <cols>
    <col min="4" max="4" width="15.42578125" customWidth="1"/>
    <col min="5" max="5" width="19" customWidth="1"/>
    <col min="6" max="6" width="16" customWidth="1"/>
    <col min="7" max="7" width="26.7109375" bestFit="1" customWidth="1"/>
    <col min="13" max="13" width="15.140625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223</v>
      </c>
      <c r="G1" t="s">
        <v>128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45" x14ac:dyDescent="0.25">
      <c r="A2" t="s">
        <v>230</v>
      </c>
      <c r="B2" s="16" t="s">
        <v>655</v>
      </c>
      <c r="C2" s="7" t="s">
        <v>136</v>
      </c>
      <c r="D2" s="3" t="s">
        <v>231</v>
      </c>
      <c r="E2" t="s">
        <v>232</v>
      </c>
      <c r="F2" t="s">
        <v>233</v>
      </c>
      <c r="G2">
        <v>57749615244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222</v>
      </c>
      <c r="E1" t="s">
        <v>126</v>
      </c>
      <c r="F1" t="s">
        <v>128</v>
      </c>
      <c r="G1" s="10" t="s">
        <v>223</v>
      </c>
      <c r="H1" s="10" t="s">
        <v>224</v>
      </c>
      <c r="I1" s="10" t="s">
        <v>225</v>
      </c>
      <c r="J1" s="10" t="s">
        <v>226</v>
      </c>
      <c r="K1" s="10" t="s">
        <v>227</v>
      </c>
      <c r="L1" t="s">
        <v>228</v>
      </c>
      <c r="M1" t="s">
        <v>229</v>
      </c>
    </row>
    <row r="2" spans="1:13" ht="30" x14ac:dyDescent="0.25">
      <c r="A2" t="s">
        <v>230</v>
      </c>
      <c r="B2" t="s">
        <v>655</v>
      </c>
      <c r="C2" s="7" t="s">
        <v>136</v>
      </c>
      <c r="D2" s="3" t="s">
        <v>237</v>
      </c>
      <c r="E2" t="s">
        <v>232</v>
      </c>
      <c r="F2">
        <v>57749615244</v>
      </c>
      <c r="G2" s="10" t="s">
        <v>233</v>
      </c>
      <c r="H2" s="11" t="s">
        <v>82</v>
      </c>
      <c r="I2" s="11" t="s">
        <v>217</v>
      </c>
      <c r="J2" s="11" t="s">
        <v>217</v>
      </c>
      <c r="K2" s="11" t="s">
        <v>234</v>
      </c>
      <c r="L2" t="s">
        <v>235</v>
      </c>
      <c r="M2" t="s">
        <v>236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B12" sqref="B12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ht="45" x14ac:dyDescent="0.25">
      <c r="A2" s="16" t="s">
        <v>644</v>
      </c>
      <c r="B2" t="s">
        <v>123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651</v>
      </c>
      <c r="C2" s="7" t="s">
        <v>136</v>
      </c>
      <c r="D2" s="3" t="s">
        <v>245</v>
      </c>
      <c r="E2" t="s">
        <v>246</v>
      </c>
      <c r="F2" s="11" t="s">
        <v>247</v>
      </c>
      <c r="G2" t="s">
        <v>248</v>
      </c>
      <c r="H2" s="11" t="s">
        <v>249</v>
      </c>
      <c r="I2" s="11" t="s">
        <v>250</v>
      </c>
      <c r="J2" s="11" t="s">
        <v>158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B2" sqref="B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238</v>
      </c>
      <c r="E1" t="s">
        <v>126</v>
      </c>
      <c r="F1" t="s">
        <v>239</v>
      </c>
      <c r="G1" t="s">
        <v>128</v>
      </c>
      <c r="H1" s="10" t="s">
        <v>240</v>
      </c>
      <c r="I1" s="10" t="s">
        <v>241</v>
      </c>
      <c r="J1" s="10" t="s">
        <v>242</v>
      </c>
      <c r="K1" s="10" t="s">
        <v>243</v>
      </c>
    </row>
    <row r="2" spans="1:11" ht="30" x14ac:dyDescent="0.25">
      <c r="A2" t="s">
        <v>244</v>
      </c>
      <c r="B2" s="5" t="s">
        <v>651</v>
      </c>
      <c r="C2" s="7" t="s">
        <v>136</v>
      </c>
      <c r="D2" s="3" t="s">
        <v>251</v>
      </c>
      <c r="E2" t="s">
        <v>246</v>
      </c>
      <c r="F2" s="11" t="s">
        <v>252</v>
      </c>
      <c r="G2" t="s">
        <v>248</v>
      </c>
      <c r="H2" s="11" t="s">
        <v>253</v>
      </c>
      <c r="I2" s="11" t="s">
        <v>254</v>
      </c>
      <c r="J2" s="11" t="s">
        <v>163</v>
      </c>
      <c r="K2" s="11" t="s">
        <v>177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122</v>
      </c>
    </row>
    <row r="2" spans="1:2" x14ac:dyDescent="0.25">
      <c r="A2" s="5" t="s">
        <v>651</v>
      </c>
      <c r="B2" t="s">
        <v>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256</v>
      </c>
      <c r="E1" t="s">
        <v>126</v>
      </c>
      <c r="F1" t="s">
        <v>128</v>
      </c>
    </row>
    <row r="2" spans="1:6" ht="30" x14ac:dyDescent="0.25">
      <c r="A2" t="s">
        <v>257</v>
      </c>
      <c r="B2" t="s">
        <v>257</v>
      </c>
      <c r="C2" s="7" t="s">
        <v>136</v>
      </c>
      <c r="D2" s="3" t="s">
        <v>258</v>
      </c>
      <c r="E2" t="s">
        <v>259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256</v>
      </c>
      <c r="D1" t="s">
        <v>126</v>
      </c>
    </row>
    <row r="2" spans="1:4" x14ac:dyDescent="0.25">
      <c r="A2" t="s">
        <v>257</v>
      </c>
      <c r="B2" t="s">
        <v>257</v>
      </c>
      <c r="C2" s="3" t="s">
        <v>260</v>
      </c>
      <c r="D2" t="s">
        <v>259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122</v>
      </c>
    </row>
    <row r="2" spans="1:2" x14ac:dyDescent="0.25">
      <c r="A2" t="s">
        <v>257</v>
      </c>
      <c r="B2" t="s">
        <v>123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262</v>
      </c>
      <c r="D2" t="s">
        <v>263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265</v>
      </c>
      <c r="D1" t="s">
        <v>126</v>
      </c>
    </row>
    <row r="2" spans="1:4" ht="45" x14ac:dyDescent="0.25">
      <c r="A2" t="s">
        <v>266</v>
      </c>
      <c r="B2" t="s">
        <v>261</v>
      </c>
      <c r="C2" s="3" t="s">
        <v>264</v>
      </c>
      <c r="D2" t="s"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7.14062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178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126</v>
      </c>
      <c r="AF1" t="s">
        <v>180</v>
      </c>
      <c r="AG1" t="s">
        <v>200</v>
      </c>
    </row>
    <row r="2" spans="1:33" x14ac:dyDescent="0.25">
      <c r="A2" t="s">
        <v>221</v>
      </c>
      <c r="B2" t="s">
        <v>647</v>
      </c>
      <c r="C2" s="5" t="s">
        <v>82</v>
      </c>
      <c r="D2" s="5" t="s">
        <v>638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639</v>
      </c>
      <c r="K2" s="6" t="s">
        <v>640</v>
      </c>
      <c r="L2" t="s">
        <v>176</v>
      </c>
      <c r="O2" t="s">
        <v>83</v>
      </c>
      <c r="P2" t="s">
        <v>98</v>
      </c>
      <c r="Q2" t="s">
        <v>179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177</v>
      </c>
      <c r="AA2" t="s">
        <v>109</v>
      </c>
      <c r="AB2" s="5" t="s">
        <v>113</v>
      </c>
      <c r="AC2">
        <v>5</v>
      </c>
      <c r="AD2" t="s">
        <v>111</v>
      </c>
      <c r="AE2" t="s">
        <v>175</v>
      </c>
      <c r="AF2" t="s">
        <v>181</v>
      </c>
      <c r="AG2" s="8" t="s">
        <v>201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266</v>
      </c>
      <c r="B2" t="s">
        <v>261</v>
      </c>
      <c r="C2" t="s">
        <v>123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649</v>
      </c>
      <c r="C2" s="3" t="s">
        <v>269</v>
      </c>
      <c r="D2" t="s">
        <v>268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12" sqref="B1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270</v>
      </c>
      <c r="D1" t="s">
        <v>126</v>
      </c>
    </row>
    <row r="2" spans="1:4" ht="30" x14ac:dyDescent="0.25">
      <c r="A2" t="s">
        <v>271</v>
      </c>
      <c r="B2" s="5" t="s">
        <v>649</v>
      </c>
      <c r="C2" s="3" t="s">
        <v>272</v>
      </c>
      <c r="D2" t="s">
        <v>268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267</v>
      </c>
      <c r="B2" s="5" t="s">
        <v>649</v>
      </c>
      <c r="C2" t="s">
        <v>273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646</v>
      </c>
      <c r="C2" s="3" t="s">
        <v>278</v>
      </c>
      <c r="D2" t="s">
        <v>274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275</v>
      </c>
      <c r="D1" t="s">
        <v>126</v>
      </c>
    </row>
    <row r="2" spans="1:4" ht="30" x14ac:dyDescent="0.25">
      <c r="A2" t="s">
        <v>276</v>
      </c>
      <c r="B2" t="s">
        <v>646</v>
      </c>
      <c r="C2" s="3" t="s">
        <v>277</v>
      </c>
      <c r="D2" t="s">
        <v>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B12" sqref="B12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276</v>
      </c>
      <c r="B2" t="s">
        <v>646</v>
      </c>
      <c r="C2" t="s">
        <v>279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648</v>
      </c>
      <c r="C2" s="3" t="s">
        <v>205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5" max="15" width="15.5703125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287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313</v>
      </c>
      <c r="S1" t="s">
        <v>314</v>
      </c>
      <c r="T1" t="s">
        <v>315</v>
      </c>
      <c r="U1" t="s">
        <v>315</v>
      </c>
    </row>
    <row r="2" spans="1:21" x14ac:dyDescent="0.25">
      <c r="A2" t="s">
        <v>284</v>
      </c>
      <c r="B2" t="s">
        <v>648</v>
      </c>
      <c r="C2" s="3" t="s">
        <v>310</v>
      </c>
      <c r="D2" t="s">
        <v>286</v>
      </c>
      <c r="F2" t="s">
        <v>309</v>
      </c>
      <c r="G2" t="s">
        <v>311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312</v>
      </c>
      <c r="R2" s="5" t="s">
        <v>316</v>
      </c>
      <c r="S2" s="5" t="s">
        <v>317</v>
      </c>
      <c r="T2" s="5" t="s">
        <v>316</v>
      </c>
      <c r="U2" s="5" t="s">
        <v>318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34.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325</v>
      </c>
      <c r="F2" t="s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2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427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126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221</v>
      </c>
      <c r="B2" t="str">
        <f>AddMedication!B2</f>
        <v>Paracetamol 125mg suppositories</v>
      </c>
      <c r="C2" s="5" t="s">
        <v>113</v>
      </c>
      <c r="D2" s="5" t="s">
        <v>638</v>
      </c>
      <c r="E2" t="s">
        <v>86</v>
      </c>
      <c r="F2" t="s">
        <v>73</v>
      </c>
      <c r="G2" t="s">
        <v>73</v>
      </c>
      <c r="H2" s="5" t="s">
        <v>184</v>
      </c>
      <c r="I2" s="5" t="s">
        <v>113</v>
      </c>
      <c r="J2" s="6" t="s">
        <v>182</v>
      </c>
      <c r="K2" s="6" t="s">
        <v>183</v>
      </c>
      <c r="L2" t="s">
        <v>89</v>
      </c>
      <c r="O2" t="s">
        <v>87</v>
      </c>
      <c r="P2" t="s">
        <v>88</v>
      </c>
      <c r="Q2" t="s">
        <v>175</v>
      </c>
      <c r="R2" t="s">
        <v>93</v>
      </c>
      <c r="S2" s="5" t="s">
        <v>113</v>
      </c>
      <c r="T2" s="5" t="s">
        <v>186</v>
      </c>
      <c r="U2" t="s">
        <v>185</v>
      </c>
      <c r="V2" t="s">
        <v>187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319</v>
      </c>
      <c r="D1" t="s">
        <v>132</v>
      </c>
      <c r="E1" t="s">
        <v>320</v>
      </c>
      <c r="F1" t="s">
        <v>126</v>
      </c>
    </row>
    <row r="2" spans="1:6" ht="18.75" customHeight="1" x14ac:dyDescent="0.25">
      <c r="A2" t="s">
        <v>321</v>
      </c>
      <c r="B2" t="s">
        <v>322</v>
      </c>
      <c r="C2" s="6" t="s">
        <v>323</v>
      </c>
      <c r="D2" s="6" t="s">
        <v>324</v>
      </c>
      <c r="E2" s="3" t="s">
        <v>327</v>
      </c>
      <c r="F2" t="s">
        <v>326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321</v>
      </c>
      <c r="B2" t="s">
        <v>322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126</v>
      </c>
      <c r="D1" t="s">
        <v>328</v>
      </c>
    </row>
    <row r="2" spans="1:4" x14ac:dyDescent="0.25">
      <c r="A2" t="s">
        <v>329</v>
      </c>
      <c r="B2" s="5" t="s">
        <v>330</v>
      </c>
      <c r="C2" t="s">
        <v>331</v>
      </c>
      <c r="D2" t="s">
        <v>332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329</v>
      </c>
      <c r="B2" s="5" t="s">
        <v>330</v>
      </c>
      <c r="C2" s="5" t="s">
        <v>333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B12" sqref="B1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334</v>
      </c>
      <c r="B1" t="s">
        <v>335</v>
      </c>
      <c r="C1" t="s">
        <v>336</v>
      </c>
      <c r="D1" t="s">
        <v>337</v>
      </c>
      <c r="E1" t="s">
        <v>338</v>
      </c>
      <c r="F1" t="s">
        <v>339</v>
      </c>
      <c r="G1" t="s">
        <v>340</v>
      </c>
      <c r="H1" t="s">
        <v>341</v>
      </c>
      <c r="I1" t="s">
        <v>342</v>
      </c>
      <c r="J1" t="s">
        <v>343</v>
      </c>
      <c r="K1" t="s">
        <v>344</v>
      </c>
      <c r="L1" t="s">
        <v>345</v>
      </c>
      <c r="M1" t="s">
        <v>346</v>
      </c>
      <c r="N1" t="s">
        <v>347</v>
      </c>
      <c r="O1" t="s">
        <v>348</v>
      </c>
    </row>
    <row r="2" spans="1:15" x14ac:dyDescent="0.25">
      <c r="A2" t="s">
        <v>349</v>
      </c>
      <c r="B2" s="9" t="s">
        <v>350</v>
      </c>
      <c r="C2" s="12" t="s">
        <v>351</v>
      </c>
      <c r="D2" s="12" t="s">
        <v>352</v>
      </c>
      <c r="E2" s="12" t="s">
        <v>353</v>
      </c>
      <c r="F2" t="s">
        <v>354</v>
      </c>
      <c r="G2" t="s">
        <v>367</v>
      </c>
      <c r="H2" t="s">
        <v>98</v>
      </c>
      <c r="I2" t="s">
        <v>355</v>
      </c>
      <c r="J2" t="s">
        <v>356</v>
      </c>
      <c r="K2" t="s">
        <v>357</v>
      </c>
      <c r="L2" t="s">
        <v>358</v>
      </c>
      <c r="M2" s="5" t="s">
        <v>318</v>
      </c>
      <c r="N2" s="5" t="s">
        <v>359</v>
      </c>
      <c r="O2" t="s">
        <v>360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B12" sqref="B12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361</v>
      </c>
      <c r="B1" t="s">
        <v>362</v>
      </c>
      <c r="C1" t="s">
        <v>339</v>
      </c>
      <c r="D1" t="s">
        <v>340</v>
      </c>
      <c r="E1" t="s">
        <v>341</v>
      </c>
      <c r="F1" t="s">
        <v>342</v>
      </c>
      <c r="G1" t="s">
        <v>363</v>
      </c>
      <c r="H1" t="s">
        <v>300</v>
      </c>
      <c r="I1" t="s">
        <v>346</v>
      </c>
      <c r="J1" t="s">
        <v>347</v>
      </c>
      <c r="K1" t="s">
        <v>348</v>
      </c>
    </row>
    <row r="2" spans="1:11" x14ac:dyDescent="0.25">
      <c r="A2" s="9" t="s">
        <v>364</v>
      </c>
      <c r="B2" s="12" t="s">
        <v>365</v>
      </c>
      <c r="C2" t="s">
        <v>354</v>
      </c>
      <c r="D2" t="s">
        <v>367</v>
      </c>
      <c r="E2" t="s">
        <v>98</v>
      </c>
      <c r="F2" t="s">
        <v>355</v>
      </c>
      <c r="G2" t="s">
        <v>357</v>
      </c>
      <c r="H2" t="s">
        <v>366</v>
      </c>
      <c r="I2" s="5" t="s">
        <v>318</v>
      </c>
      <c r="J2" s="5" t="s">
        <v>359</v>
      </c>
      <c r="K2" t="s">
        <v>360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385</v>
      </c>
      <c r="J1" t="s">
        <v>387</v>
      </c>
      <c r="K1" t="s">
        <v>389</v>
      </c>
      <c r="L1" t="s">
        <v>391</v>
      </c>
      <c r="M1" t="s">
        <v>393</v>
      </c>
      <c r="N1" t="s">
        <v>395</v>
      </c>
      <c r="O1" t="s">
        <v>396</v>
      </c>
    </row>
    <row r="2" spans="1:16" x14ac:dyDescent="0.25">
      <c r="A2" t="s">
        <v>398</v>
      </c>
      <c r="B2" t="s">
        <v>372</v>
      </c>
      <c r="C2" t="s">
        <v>379</v>
      </c>
      <c r="D2" t="s">
        <v>380</v>
      </c>
      <c r="E2" t="s">
        <v>381</v>
      </c>
      <c r="F2" t="s">
        <v>382</v>
      </c>
      <c r="G2" t="s">
        <v>383</v>
      </c>
      <c r="H2" t="s">
        <v>384</v>
      </c>
      <c r="I2" t="s">
        <v>386</v>
      </c>
      <c r="J2" t="s">
        <v>388</v>
      </c>
      <c r="K2" t="s">
        <v>390</v>
      </c>
      <c r="L2" t="s">
        <v>392</v>
      </c>
      <c r="M2" t="s">
        <v>394</v>
      </c>
      <c r="N2" t="s">
        <v>399</v>
      </c>
      <c r="O2" t="s">
        <v>397</v>
      </c>
      <c r="P2" t="s">
        <v>397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B12" sqref="B1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373</v>
      </c>
      <c r="D1" t="s">
        <v>374</v>
      </c>
      <c r="E1" t="s">
        <v>375</v>
      </c>
      <c r="F1" t="s">
        <v>376</v>
      </c>
      <c r="G1" t="s">
        <v>377</v>
      </c>
      <c r="H1" t="s">
        <v>378</v>
      </c>
      <c r="I1" t="s">
        <v>385</v>
      </c>
      <c r="J1" t="s">
        <v>387</v>
      </c>
      <c r="K1" t="s">
        <v>389</v>
      </c>
      <c r="L1" t="s">
        <v>391</v>
      </c>
      <c r="M1" t="s">
        <v>393</v>
      </c>
      <c r="N1" t="s">
        <v>395</v>
      </c>
      <c r="O1" t="s">
        <v>396</v>
      </c>
    </row>
    <row r="2" spans="1:16" x14ac:dyDescent="0.25">
      <c r="A2" t="s">
        <v>398</v>
      </c>
      <c r="B2" t="s">
        <v>372</v>
      </c>
      <c r="C2" t="s">
        <v>379</v>
      </c>
      <c r="D2" t="s">
        <v>380</v>
      </c>
      <c r="E2" t="s">
        <v>400</v>
      </c>
      <c r="F2" t="s">
        <v>382</v>
      </c>
      <c r="G2" t="s">
        <v>383</v>
      </c>
      <c r="H2" t="s">
        <v>401</v>
      </c>
      <c r="I2" t="s">
        <v>386</v>
      </c>
      <c r="J2" t="s">
        <v>388</v>
      </c>
      <c r="K2" t="s">
        <v>402</v>
      </c>
      <c r="L2" t="s">
        <v>392</v>
      </c>
      <c r="M2" t="s">
        <v>394</v>
      </c>
      <c r="N2" t="s">
        <v>403</v>
      </c>
      <c r="O2" t="s">
        <v>397</v>
      </c>
      <c r="P2" t="s">
        <v>397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>
      <selection activeCell="B12" sqref="B12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34.42578125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122</v>
      </c>
    </row>
    <row r="2" spans="1:3" x14ac:dyDescent="0.25">
      <c r="A2" t="s">
        <v>221</v>
      </c>
      <c r="B2" t="str">
        <f>EditMedication!B2</f>
        <v>Paracetamol 125mg suppositories</v>
      </c>
      <c r="C2" t="s">
        <v>123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B12" sqref="B1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404</v>
      </c>
      <c r="B1" t="s">
        <v>405</v>
      </c>
      <c r="C1" t="s">
        <v>406</v>
      </c>
      <c r="D1" t="s">
        <v>407</v>
      </c>
      <c r="E1" t="s">
        <v>408</v>
      </c>
      <c r="F1" t="s">
        <v>409</v>
      </c>
      <c r="G1" t="s">
        <v>412</v>
      </c>
      <c r="H1" t="s">
        <v>413</v>
      </c>
      <c r="I1" t="s">
        <v>414</v>
      </c>
      <c r="J1" t="s">
        <v>415</v>
      </c>
      <c r="K1" t="s">
        <v>416</v>
      </c>
      <c r="L1" t="s">
        <v>422</v>
      </c>
    </row>
    <row r="2" spans="1:12" x14ac:dyDescent="0.25">
      <c r="A2" s="6" t="s">
        <v>420</v>
      </c>
      <c r="B2" s="7" t="str">
        <f ca="1">TEXT(TODAY(), "DD/MM/YYYY")</f>
        <v>20/07/2025</v>
      </c>
      <c r="C2" t="s">
        <v>410</v>
      </c>
      <c r="D2" t="s">
        <v>411</v>
      </c>
      <c r="E2" t="s">
        <v>304</v>
      </c>
      <c r="F2" t="s">
        <v>117</v>
      </c>
      <c r="H2" t="s">
        <v>417</v>
      </c>
      <c r="I2" t="s">
        <v>418</v>
      </c>
      <c r="J2" t="s">
        <v>419</v>
      </c>
      <c r="K2" t="s">
        <v>421</v>
      </c>
      <c r="L2" t="s">
        <v>423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122</v>
      </c>
      <c r="D1" t="s">
        <v>126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293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</row>
    <row r="2" spans="1:17" x14ac:dyDescent="0.25">
      <c r="A2" t="s">
        <v>284</v>
      </c>
      <c r="B2" t="s">
        <v>285</v>
      </c>
      <c r="C2" s="3" t="s">
        <v>255</v>
      </c>
      <c r="D2" t="s">
        <v>286</v>
      </c>
      <c r="F2" t="s">
        <v>309</v>
      </c>
      <c r="G2" t="s">
        <v>308</v>
      </c>
      <c r="H2" t="s">
        <v>131</v>
      </c>
      <c r="I2" t="s">
        <v>100</v>
      </c>
      <c r="J2" s="5" t="s">
        <v>307</v>
      </c>
      <c r="K2" t="s">
        <v>98</v>
      </c>
      <c r="L2" s="5" t="s">
        <v>306</v>
      </c>
      <c r="M2" s="5" t="s">
        <v>305</v>
      </c>
      <c r="N2" t="s">
        <v>304</v>
      </c>
      <c r="O2" t="s">
        <v>303</v>
      </c>
      <c r="P2" t="s">
        <v>302</v>
      </c>
      <c r="Q2" t="s">
        <v>301</v>
      </c>
    </row>
  </sheetData>
  <pageMargins left="0.7" right="0.7" top="0.75" bottom="0.75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B2BB-3003-4319-BBC1-012DC5CD548F}">
  <dimension ref="A1:D2"/>
  <sheetViews>
    <sheetView workbookViewId="0">
      <selection activeCell="B12" sqref="B12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7.42578125" bestFit="1" customWidth="1"/>
    <col min="4" max="4" width="10.425781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s="3" t="s">
        <v>429</v>
      </c>
      <c r="B2" s="3" t="s">
        <v>430</v>
      </c>
      <c r="C2" s="3" t="s">
        <v>431</v>
      </c>
      <c r="D2" s="5" t="s">
        <v>432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B21E0-6337-4D24-89BA-CCC72B4CE178}">
  <dimension ref="A1:O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4.7109375" bestFit="1" customWidth="1"/>
    <col min="6" max="6" width="8.5703125" bestFit="1" customWidth="1"/>
    <col min="7" max="7" width="14.140625" bestFit="1" customWidth="1"/>
    <col min="8" max="8" width="19.42578125" bestFit="1" customWidth="1"/>
    <col min="9" max="9" width="24.85546875" bestFit="1" customWidth="1"/>
    <col min="10" max="10" width="12.28515625" bestFit="1" customWidth="1"/>
    <col min="11" max="11" width="17.85546875" bestFit="1" customWidth="1"/>
    <col min="12" max="12" width="12" bestFit="1" customWidth="1"/>
    <col min="13" max="13" width="10" bestFit="1" customWidth="1"/>
    <col min="14" max="14" width="15.42578125" bestFit="1" customWidth="1"/>
    <col min="15" max="15" width="17.140625" bestFit="1" customWidth="1"/>
  </cols>
  <sheetData>
    <row r="1" spans="1:15" x14ac:dyDescent="0.25">
      <c r="A1" t="s">
        <v>433</v>
      </c>
      <c r="B1" t="s">
        <v>434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446</v>
      </c>
      <c r="O1" t="s">
        <v>447</v>
      </c>
    </row>
    <row r="2" spans="1:15" x14ac:dyDescent="0.25">
      <c r="A2" t="s">
        <v>448</v>
      </c>
      <c r="B2" t="s">
        <v>449</v>
      </c>
      <c r="C2" t="s">
        <v>450</v>
      </c>
      <c r="D2" t="s">
        <v>451</v>
      </c>
      <c r="E2" s="6" t="s">
        <v>452</v>
      </c>
      <c r="F2" t="str">
        <f>LOWER(G2)</f>
        <v>primary</v>
      </c>
      <c r="G2" t="s">
        <v>210</v>
      </c>
      <c r="H2" t="str">
        <f>LOWER(I2)</f>
        <v>internal</v>
      </c>
      <c r="I2" t="s">
        <v>453</v>
      </c>
      <c r="J2" t="str">
        <f>LOWER(K2)</f>
        <v>left</v>
      </c>
      <c r="K2" t="s">
        <v>103</v>
      </c>
      <c r="L2" t="s">
        <v>454</v>
      </c>
      <c r="M2" t="str">
        <f>LOWER(N2)</f>
        <v>implanted</v>
      </c>
      <c r="N2" t="s">
        <v>455</v>
      </c>
      <c r="O2" s="5" t="s">
        <v>456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8773-1075-4167-9B69-BED932E2DB61}">
  <dimension ref="A1:P2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  <col min="2" max="2" width="8.42578125" bestFit="1" customWidth="1"/>
    <col min="3" max="3" width="19.42578125" bestFit="1" customWidth="1"/>
    <col min="4" max="4" width="16.42578125" bestFit="1" customWidth="1"/>
    <col min="5" max="5" width="18" bestFit="1" customWidth="1"/>
    <col min="6" max="6" width="14.7109375" bestFit="1" customWidth="1"/>
    <col min="7" max="7" width="8.5703125" bestFit="1" customWidth="1"/>
    <col min="8" max="8" width="14.140625" bestFit="1" customWidth="1"/>
    <col min="9" max="9" width="19.42578125" bestFit="1" customWidth="1"/>
    <col min="10" max="10" width="24.85546875" bestFit="1" customWidth="1"/>
    <col min="11" max="11" width="12.28515625" bestFit="1" customWidth="1"/>
    <col min="12" max="12" width="17.85546875" bestFit="1" customWidth="1"/>
    <col min="13" max="13" width="12" bestFit="1" customWidth="1"/>
    <col min="14" max="14" width="10" bestFit="1" customWidth="1"/>
    <col min="15" max="15" width="15.42578125" bestFit="1" customWidth="1"/>
    <col min="16" max="16" width="18.140625" bestFit="1" customWidth="1"/>
  </cols>
  <sheetData>
    <row r="1" spans="1:16" x14ac:dyDescent="0.25">
      <c r="A1" t="s">
        <v>433</v>
      </c>
      <c r="B1" t="s">
        <v>434</v>
      </c>
      <c r="C1" t="s">
        <v>435</v>
      </c>
      <c r="D1" t="s">
        <v>436</v>
      </c>
      <c r="E1" t="s">
        <v>457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M1" t="s">
        <v>444</v>
      </c>
      <c r="N1" t="s">
        <v>445</v>
      </c>
      <c r="O1" t="s">
        <v>446</v>
      </c>
      <c r="P1" t="s">
        <v>458</v>
      </c>
    </row>
    <row r="2" spans="1:16" x14ac:dyDescent="0.25">
      <c r="A2" t="s">
        <v>448</v>
      </c>
      <c r="B2" t="s">
        <v>459</v>
      </c>
      <c r="C2" t="s">
        <v>450</v>
      </c>
      <c r="D2" t="s">
        <v>460</v>
      </c>
      <c r="E2" t="s">
        <v>461</v>
      </c>
      <c r="F2" s="6" t="s">
        <v>462</v>
      </c>
      <c r="G2" t="str">
        <f>SUBSTITUTE(LOWER(H2)," ","")</f>
        <v>firststage</v>
      </c>
      <c r="H2" t="s">
        <v>463</v>
      </c>
      <c r="I2" t="str">
        <f>LOWER(J2)</f>
        <v>external</v>
      </c>
      <c r="J2" t="s">
        <v>464</v>
      </c>
      <c r="K2" t="str">
        <f>LOWER(L2)</f>
        <v>right</v>
      </c>
      <c r="L2" t="s">
        <v>184</v>
      </c>
      <c r="M2" t="s">
        <v>465</v>
      </c>
      <c r="N2" t="str">
        <f>LOWER(O2)</f>
        <v>requested</v>
      </c>
      <c r="O2" t="s">
        <v>205</v>
      </c>
      <c r="P2" t="s">
        <v>466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E407-BA0B-4688-BBAD-7DFB774DB5BC}">
  <dimension ref="A1:K7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23.85546875" bestFit="1" customWidth="1"/>
    <col min="3" max="3" width="20.85546875" bestFit="1" customWidth="1"/>
    <col min="4" max="4" width="33" bestFit="1" customWidth="1"/>
    <col min="5" max="5" width="19.5703125" bestFit="1" customWidth="1"/>
    <col min="6" max="6" width="18.85546875" bestFit="1" customWidth="1"/>
    <col min="7" max="7" width="16.5703125" bestFit="1" customWidth="1"/>
    <col min="8" max="8" width="21.28515625" bestFit="1" customWidth="1"/>
    <col min="9" max="10" width="21.28515625" customWidth="1"/>
    <col min="11" max="11" width="37.140625" bestFit="1" customWidth="1"/>
    <col min="12" max="12" width="12" bestFit="1" customWidth="1"/>
  </cols>
  <sheetData>
    <row r="1" spans="1:11" x14ac:dyDescent="0.25">
      <c r="A1" t="s">
        <v>467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476</v>
      </c>
      <c r="K1" t="s">
        <v>477</v>
      </c>
    </row>
    <row r="2" spans="1:11" x14ac:dyDescent="0.25">
      <c r="A2" t="s">
        <v>478</v>
      </c>
      <c r="B2" t="s">
        <v>479</v>
      </c>
      <c r="C2" t="s">
        <v>480</v>
      </c>
      <c r="D2" t="s">
        <v>481</v>
      </c>
      <c r="E2" t="s">
        <v>482</v>
      </c>
      <c r="F2" t="s">
        <v>483</v>
      </c>
      <c r="G2" t="s">
        <v>484</v>
      </c>
      <c r="K2" t="s">
        <v>485</v>
      </c>
    </row>
    <row r="3" spans="1:11" x14ac:dyDescent="0.25">
      <c r="A3" t="s">
        <v>486</v>
      </c>
      <c r="B3" t="s">
        <v>487</v>
      </c>
      <c r="C3" t="s">
        <v>488</v>
      </c>
      <c r="D3" t="s">
        <v>100</v>
      </c>
      <c r="K3" t="s">
        <v>489</v>
      </c>
    </row>
    <row r="4" spans="1:11" x14ac:dyDescent="0.25">
      <c r="A4" t="s">
        <v>490</v>
      </c>
      <c r="B4" t="s">
        <v>491</v>
      </c>
      <c r="C4" t="s">
        <v>492</v>
      </c>
      <c r="D4" t="s">
        <v>493</v>
      </c>
      <c r="E4" t="s">
        <v>494</v>
      </c>
      <c r="K4" t="s">
        <v>495</v>
      </c>
    </row>
    <row r="5" spans="1:11" x14ac:dyDescent="0.25">
      <c r="A5" t="s">
        <v>496</v>
      </c>
      <c r="B5" t="s">
        <v>497</v>
      </c>
      <c r="C5" s="3" t="s">
        <v>498</v>
      </c>
      <c r="D5" t="s">
        <v>499</v>
      </c>
      <c r="E5" t="s">
        <v>500</v>
      </c>
      <c r="F5" t="s">
        <v>497</v>
      </c>
      <c r="G5" t="s">
        <v>498</v>
      </c>
      <c r="H5" t="s">
        <v>499</v>
      </c>
      <c r="I5" t="s">
        <v>100</v>
      </c>
      <c r="J5" t="s">
        <v>100</v>
      </c>
      <c r="K5" t="s">
        <v>501</v>
      </c>
    </row>
    <row r="6" spans="1:11" x14ac:dyDescent="0.25">
      <c r="C6" s="3"/>
    </row>
    <row r="7" spans="1:11" x14ac:dyDescent="0.25">
      <c r="C7" s="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77F37-19B8-4D20-9C0F-A78F8917B3F1}">
  <dimension ref="A1:N5"/>
  <sheetViews>
    <sheetView workbookViewId="0">
      <selection activeCell="B12" sqref="B12"/>
    </sheetView>
  </sheetViews>
  <sheetFormatPr defaultRowHeight="15" x14ac:dyDescent="0.25"/>
  <cols>
    <col min="1" max="1" width="33.140625" bestFit="1" customWidth="1"/>
    <col min="2" max="2" width="38" bestFit="1" customWidth="1"/>
    <col min="3" max="3" width="21.28515625" bestFit="1" customWidth="1"/>
    <col min="4" max="4" width="35.140625" bestFit="1" customWidth="1"/>
    <col min="5" max="5" width="25.42578125" bestFit="1" customWidth="1"/>
    <col min="6" max="6" width="15.42578125" bestFit="1" customWidth="1"/>
    <col min="7" max="7" width="21.28515625" bestFit="1" customWidth="1"/>
    <col min="8" max="10" width="15.42578125" bestFit="1" customWidth="1"/>
    <col min="11" max="11" width="36.85546875" bestFit="1" customWidth="1"/>
    <col min="12" max="12" width="18.140625" bestFit="1" customWidth="1"/>
    <col min="13" max="13" width="19.42578125" bestFit="1" customWidth="1"/>
    <col min="14" max="14" width="18" bestFit="1" customWidth="1"/>
  </cols>
  <sheetData>
    <row r="1" spans="1:14" x14ac:dyDescent="0.25">
      <c r="A1" t="s">
        <v>467</v>
      </c>
      <c r="B1" t="s">
        <v>468</v>
      </c>
      <c r="C1" t="s">
        <v>469</v>
      </c>
      <c r="D1" t="s">
        <v>470</v>
      </c>
      <c r="E1" t="s">
        <v>471</v>
      </c>
      <c r="F1" t="s">
        <v>472</v>
      </c>
      <c r="G1" t="s">
        <v>473</v>
      </c>
      <c r="H1" t="s">
        <v>474</v>
      </c>
      <c r="I1" t="s">
        <v>475</v>
      </c>
      <c r="J1" t="s">
        <v>476</v>
      </c>
      <c r="K1" t="s">
        <v>477</v>
      </c>
      <c r="L1" t="s">
        <v>502</v>
      </c>
      <c r="M1" t="s">
        <v>503</v>
      </c>
      <c r="N1" t="s">
        <v>122</v>
      </c>
    </row>
    <row r="2" spans="1:14" x14ac:dyDescent="0.25">
      <c r="A2" t="s">
        <v>478</v>
      </c>
      <c r="B2" t="s">
        <v>504</v>
      </c>
      <c r="C2" t="s">
        <v>505</v>
      </c>
      <c r="D2" t="s">
        <v>506</v>
      </c>
      <c r="E2" t="s">
        <v>507</v>
      </c>
      <c r="F2" t="s">
        <v>508</v>
      </c>
      <c r="G2" t="s">
        <v>509</v>
      </c>
      <c r="K2" t="s">
        <v>510</v>
      </c>
      <c r="L2" s="5" t="s">
        <v>511</v>
      </c>
      <c r="M2" s="5" t="s">
        <v>511</v>
      </c>
      <c r="N2" t="s">
        <v>512</v>
      </c>
    </row>
    <row r="3" spans="1:14" x14ac:dyDescent="0.25">
      <c r="A3" t="s">
        <v>486</v>
      </c>
      <c r="B3" t="s">
        <v>513</v>
      </c>
      <c r="C3" t="s">
        <v>514</v>
      </c>
      <c r="D3" t="s">
        <v>60</v>
      </c>
      <c r="K3" t="s">
        <v>515</v>
      </c>
      <c r="L3" s="5" t="s">
        <v>511</v>
      </c>
      <c r="M3" s="5" t="s">
        <v>511</v>
      </c>
      <c r="N3" t="s">
        <v>512</v>
      </c>
    </row>
    <row r="4" spans="1:14" x14ac:dyDescent="0.25">
      <c r="A4" t="s">
        <v>490</v>
      </c>
      <c r="B4" t="s">
        <v>516</v>
      </c>
      <c r="C4" t="s">
        <v>517</v>
      </c>
      <c r="D4" t="s">
        <v>518</v>
      </c>
      <c r="E4" t="s">
        <v>519</v>
      </c>
      <c r="K4" t="s">
        <v>520</v>
      </c>
      <c r="L4" s="5" t="s">
        <v>511</v>
      </c>
      <c r="M4" s="5" t="s">
        <v>511</v>
      </c>
      <c r="N4" t="s">
        <v>512</v>
      </c>
    </row>
    <row r="5" spans="1:14" x14ac:dyDescent="0.25">
      <c r="A5" t="s">
        <v>496</v>
      </c>
      <c r="B5" s="3" t="s">
        <v>498</v>
      </c>
      <c r="C5" t="s">
        <v>499</v>
      </c>
      <c r="D5" t="s">
        <v>500</v>
      </c>
      <c r="E5" t="s">
        <v>497</v>
      </c>
      <c r="F5" t="s">
        <v>498</v>
      </c>
      <c r="G5" t="s">
        <v>499</v>
      </c>
      <c r="H5" t="s">
        <v>497</v>
      </c>
      <c r="I5" t="s">
        <v>60</v>
      </c>
      <c r="J5" t="s">
        <v>60</v>
      </c>
      <c r="K5" t="s">
        <v>521</v>
      </c>
      <c r="L5" s="5" t="s">
        <v>511</v>
      </c>
      <c r="M5" s="5" t="s">
        <v>511</v>
      </c>
      <c r="N5" t="s">
        <v>512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BF31-D55A-4984-AA77-9D15D13575B6}">
  <dimension ref="A1:U4"/>
  <sheetViews>
    <sheetView workbookViewId="0">
      <selection activeCell="B12" sqref="B12"/>
    </sheetView>
  </sheetViews>
  <sheetFormatPr defaultRowHeight="15" x14ac:dyDescent="0.25"/>
  <cols>
    <col min="1" max="1" width="14.42578125" bestFit="1" customWidth="1"/>
    <col min="2" max="3" width="17.5703125" bestFit="1" customWidth="1"/>
    <col min="4" max="4" width="21.85546875" bestFit="1" customWidth="1"/>
    <col min="5" max="7" width="17.5703125" customWidth="1"/>
    <col min="8" max="8" width="24" bestFit="1" customWidth="1"/>
    <col min="9" max="9" width="32.140625" bestFit="1" customWidth="1"/>
    <col min="10" max="10" width="17.5703125" customWidth="1"/>
    <col min="11" max="11" width="26" bestFit="1" customWidth="1"/>
    <col min="12" max="12" width="21.42578125" bestFit="1" customWidth="1"/>
    <col min="13" max="13" width="18.5703125" bestFit="1" customWidth="1"/>
    <col min="14" max="14" width="23.7109375" bestFit="1" customWidth="1"/>
    <col min="15" max="15" width="20.28515625" bestFit="1" customWidth="1"/>
    <col min="16" max="16" width="21.42578125" bestFit="1" customWidth="1"/>
    <col min="17" max="17" width="23.28515625" bestFit="1" customWidth="1"/>
    <col min="18" max="18" width="25.42578125" bestFit="1" customWidth="1"/>
    <col min="19" max="19" width="23.140625" bestFit="1" customWidth="1"/>
    <col min="20" max="20" width="27.85546875" bestFit="1" customWidth="1"/>
    <col min="21" max="21" width="21.85546875" bestFit="1" customWidth="1"/>
  </cols>
  <sheetData>
    <row r="1" spans="1:21" x14ac:dyDescent="0.25">
      <c r="A1" t="s">
        <v>68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540</v>
      </c>
      <c r="U1" t="s">
        <v>541</v>
      </c>
    </row>
    <row r="2" spans="1:21" x14ac:dyDescent="0.25">
      <c r="A2" t="s">
        <v>542</v>
      </c>
      <c r="B2" t="s">
        <v>543</v>
      </c>
      <c r="C2" t="s">
        <v>544</v>
      </c>
      <c r="D2" t="s">
        <v>545</v>
      </c>
      <c r="E2" t="s">
        <v>546</v>
      </c>
      <c r="F2" t="s">
        <v>547</v>
      </c>
      <c r="G2" t="s">
        <v>548</v>
      </c>
      <c r="H2" t="s">
        <v>549</v>
      </c>
      <c r="I2" t="s">
        <v>550</v>
      </c>
      <c r="J2" t="s">
        <v>551</v>
      </c>
      <c r="K2" t="s">
        <v>552</v>
      </c>
      <c r="L2" t="s">
        <v>553</v>
      </c>
      <c r="M2" t="s">
        <v>554</v>
      </c>
      <c r="N2" t="s">
        <v>555</v>
      </c>
      <c r="P2" t="s">
        <v>556</v>
      </c>
      <c r="Q2" t="s">
        <v>557</v>
      </c>
      <c r="R2" t="s">
        <v>558</v>
      </c>
      <c r="S2" t="s">
        <v>559</v>
      </c>
      <c r="U2" t="s">
        <v>542</v>
      </c>
    </row>
    <row r="3" spans="1:21" x14ac:dyDescent="0.25">
      <c r="A3" t="s">
        <v>560</v>
      </c>
      <c r="B3" t="s">
        <v>561</v>
      </c>
      <c r="C3" t="s">
        <v>562</v>
      </c>
      <c r="D3" t="s">
        <v>316</v>
      </c>
      <c r="O3" t="s">
        <v>563</v>
      </c>
      <c r="T3" t="s">
        <v>564</v>
      </c>
      <c r="U3" t="s">
        <v>565</v>
      </c>
    </row>
    <row r="4" spans="1:21" x14ac:dyDescent="0.25">
      <c r="A4" t="s">
        <v>566</v>
      </c>
      <c r="O4" t="s">
        <v>567</v>
      </c>
      <c r="T4" t="s">
        <v>568</v>
      </c>
      <c r="U4" t="s">
        <v>569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2F661-F5B3-473F-B72C-C78A4DEC965C}">
  <dimension ref="A1:X5"/>
  <sheetViews>
    <sheetView workbookViewId="0">
      <selection activeCell="B12" sqref="B12"/>
    </sheetView>
  </sheetViews>
  <sheetFormatPr defaultRowHeight="15" x14ac:dyDescent="0.25"/>
  <cols>
    <col min="1" max="1" width="14.5703125" customWidth="1"/>
    <col min="2" max="3" width="17.85546875" bestFit="1" customWidth="1"/>
    <col min="4" max="4" width="29" bestFit="1" customWidth="1"/>
    <col min="5" max="7" width="17.85546875" bestFit="1" customWidth="1"/>
    <col min="8" max="8" width="30.85546875" bestFit="1" customWidth="1"/>
    <col min="9" max="9" width="22.140625" bestFit="1" customWidth="1"/>
    <col min="10" max="10" width="17.85546875" bestFit="1" customWidth="1"/>
    <col min="11" max="11" width="33.42578125" bestFit="1" customWidth="1"/>
    <col min="12" max="12" width="33.140625" bestFit="1" customWidth="1"/>
    <col min="13" max="13" width="18.85546875" bestFit="1" customWidth="1"/>
    <col min="14" max="14" width="31.140625" bestFit="1" customWidth="1"/>
    <col min="15" max="15" width="14.5703125" bestFit="1" customWidth="1"/>
    <col min="16" max="16" width="17.85546875" bestFit="1" customWidth="1"/>
    <col min="17" max="17" width="19.42578125" bestFit="1" customWidth="1"/>
    <col min="18" max="18" width="21.85546875" bestFit="1" customWidth="1"/>
    <col min="19" max="19" width="19.5703125" bestFit="1" customWidth="1"/>
    <col min="20" max="20" width="22.140625" bestFit="1" customWidth="1"/>
    <col min="21" max="21" width="14.7109375" bestFit="1" customWidth="1"/>
    <col min="22" max="22" width="17.28515625" bestFit="1" customWidth="1"/>
    <col min="23" max="23" width="18.5703125" bestFit="1" customWidth="1"/>
    <col min="24" max="24" width="18" bestFit="1" customWidth="1"/>
  </cols>
  <sheetData>
    <row r="1" spans="1:24" x14ac:dyDescent="0.25">
      <c r="A1" t="s">
        <v>68</v>
      </c>
      <c r="B1" t="s">
        <v>522</v>
      </c>
      <c r="C1" t="s">
        <v>523</v>
      </c>
      <c r="D1" t="s">
        <v>524</v>
      </c>
      <c r="E1" t="s">
        <v>525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  <c r="N1" t="s">
        <v>534</v>
      </c>
      <c r="O1" t="s">
        <v>535</v>
      </c>
      <c r="P1" t="s">
        <v>536</v>
      </c>
      <c r="Q1" t="s">
        <v>537</v>
      </c>
      <c r="R1" t="s">
        <v>538</v>
      </c>
      <c r="S1" t="s">
        <v>539</v>
      </c>
      <c r="T1" t="s">
        <v>541</v>
      </c>
      <c r="U1" t="s">
        <v>132</v>
      </c>
      <c r="V1" t="s">
        <v>570</v>
      </c>
      <c r="W1" t="s">
        <v>571</v>
      </c>
      <c r="X1" t="s">
        <v>122</v>
      </c>
    </row>
    <row r="2" spans="1:24" x14ac:dyDescent="0.25">
      <c r="A2" t="s">
        <v>542</v>
      </c>
      <c r="B2" t="s">
        <v>547</v>
      </c>
      <c r="C2" t="s">
        <v>548</v>
      </c>
      <c r="D2" t="s">
        <v>572</v>
      </c>
      <c r="E2" t="s">
        <v>573</v>
      </c>
      <c r="F2" t="s">
        <v>543</v>
      </c>
      <c r="G2" t="s">
        <v>544</v>
      </c>
      <c r="H2" t="s">
        <v>574</v>
      </c>
      <c r="I2" t="s">
        <v>553</v>
      </c>
      <c r="J2" t="s">
        <v>554</v>
      </c>
      <c r="K2" t="s">
        <v>575</v>
      </c>
      <c r="L2" t="s">
        <v>550</v>
      </c>
      <c r="M2" t="s">
        <v>551</v>
      </c>
      <c r="N2" t="s">
        <v>576</v>
      </c>
      <c r="P2" t="s">
        <v>577</v>
      </c>
      <c r="Q2" t="s">
        <v>578</v>
      </c>
      <c r="R2" t="s">
        <v>579</v>
      </c>
      <c r="S2" t="s">
        <v>580</v>
      </c>
      <c r="T2" t="s">
        <v>542</v>
      </c>
      <c r="U2" s="5" t="s">
        <v>581</v>
      </c>
      <c r="V2" s="5" t="s">
        <v>581</v>
      </c>
      <c r="W2" s="5" t="s">
        <v>581</v>
      </c>
      <c r="X2" t="s">
        <v>582</v>
      </c>
    </row>
    <row r="3" spans="1:24" x14ac:dyDescent="0.25">
      <c r="A3" t="s">
        <v>560</v>
      </c>
      <c r="B3" s="5" t="s">
        <v>583</v>
      </c>
      <c r="C3" s="5" t="s">
        <v>584</v>
      </c>
      <c r="D3" s="5" t="s">
        <v>585</v>
      </c>
      <c r="E3" s="5" t="s">
        <v>186</v>
      </c>
      <c r="F3" s="5" t="s">
        <v>586</v>
      </c>
      <c r="G3" s="5"/>
      <c r="H3" s="5"/>
      <c r="I3" s="5"/>
      <c r="J3" s="5"/>
      <c r="K3" s="5"/>
      <c r="L3" s="5"/>
      <c r="M3" s="5"/>
      <c r="N3" s="5"/>
      <c r="O3" t="s">
        <v>587</v>
      </c>
      <c r="T3" t="s">
        <v>565</v>
      </c>
      <c r="V3" s="5" t="s">
        <v>581</v>
      </c>
      <c r="W3" s="5" t="s">
        <v>581</v>
      </c>
      <c r="X3" t="s">
        <v>582</v>
      </c>
    </row>
    <row r="4" spans="1:24" x14ac:dyDescent="0.25">
      <c r="A4" t="s">
        <v>566</v>
      </c>
      <c r="B4" s="5" t="s">
        <v>588</v>
      </c>
      <c r="C4" s="5" t="s">
        <v>589</v>
      </c>
      <c r="O4" t="s">
        <v>590</v>
      </c>
      <c r="T4" t="s">
        <v>569</v>
      </c>
      <c r="V4" s="5" t="s">
        <v>591</v>
      </c>
      <c r="W4" s="5" t="s">
        <v>591</v>
      </c>
      <c r="X4" t="s">
        <v>582</v>
      </c>
    </row>
    <row r="5" spans="1:24" x14ac:dyDescent="0.25">
      <c r="V5" s="5"/>
      <c r="W5" s="5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30C-7F9A-433E-9C84-B91C8DACEF30}">
  <dimension ref="A1:Q2"/>
  <sheetViews>
    <sheetView workbookViewId="0">
      <selection activeCell="A2" sqref="A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6.140625" bestFit="1" customWidth="1"/>
    <col min="5" max="5" width="15.5703125" bestFit="1" customWidth="1"/>
    <col min="6" max="6" width="19.85546875" bestFit="1" customWidth="1"/>
    <col min="7" max="8" width="19.5703125" bestFit="1" customWidth="1"/>
    <col min="9" max="9" width="13.7109375" bestFit="1" customWidth="1"/>
    <col min="10" max="10" width="24.5703125" bestFit="1" customWidth="1"/>
    <col min="11" max="11" width="26.42578125" bestFit="1" customWidth="1"/>
    <col min="12" max="12" width="23" bestFit="1" customWidth="1"/>
    <col min="13" max="13" width="25.5703125" bestFit="1" customWidth="1"/>
    <col min="14" max="14" width="24.85546875" bestFit="1" customWidth="1"/>
    <col min="15" max="15" width="17.85546875" bestFit="1" customWidth="1"/>
    <col min="16" max="16" width="13.140625" bestFit="1" customWidth="1"/>
    <col min="17" max="17" width="255.5703125" bestFit="1" customWidth="1"/>
  </cols>
  <sheetData>
    <row r="1" spans="1:17" x14ac:dyDescent="0.25">
      <c r="A1" t="s">
        <v>592</v>
      </c>
      <c r="B1" t="s">
        <v>593</v>
      </c>
      <c r="C1" t="s">
        <v>594</v>
      </c>
      <c r="D1" t="s">
        <v>595</v>
      </c>
      <c r="E1" t="s">
        <v>596</v>
      </c>
      <c r="F1" t="s">
        <v>597</v>
      </c>
      <c r="G1" t="s">
        <v>598</v>
      </c>
      <c r="H1" t="s">
        <v>599</v>
      </c>
      <c r="I1" t="s">
        <v>600</v>
      </c>
      <c r="J1" t="s">
        <v>601</v>
      </c>
      <c r="K1" t="s">
        <v>602</v>
      </c>
      <c r="L1" t="s">
        <v>603</v>
      </c>
      <c r="M1" t="s">
        <v>604</v>
      </c>
      <c r="N1" t="s">
        <v>605</v>
      </c>
      <c r="O1" t="s">
        <v>606</v>
      </c>
      <c r="P1" t="s">
        <v>607</v>
      </c>
      <c r="Q1" t="s">
        <v>608</v>
      </c>
    </row>
    <row r="2" spans="1:17" x14ac:dyDescent="0.25">
      <c r="A2" t="s">
        <v>652</v>
      </c>
      <c r="B2" t="s">
        <v>610</v>
      </c>
      <c r="C2" t="s">
        <v>611</v>
      </c>
      <c r="D2" s="6" t="s">
        <v>612</v>
      </c>
      <c r="E2" s="6" t="s">
        <v>613</v>
      </c>
      <c r="F2" t="s">
        <v>614</v>
      </c>
      <c r="G2" t="s">
        <v>615</v>
      </c>
      <c r="H2" t="s">
        <v>616</v>
      </c>
      <c r="I2" t="s">
        <v>617</v>
      </c>
      <c r="J2" t="s">
        <v>618</v>
      </c>
      <c r="K2" t="s">
        <v>619</v>
      </c>
      <c r="L2" t="s">
        <v>620</v>
      </c>
      <c r="M2" t="s">
        <v>621</v>
      </c>
      <c r="N2" t="s">
        <v>622</v>
      </c>
      <c r="O2" t="s">
        <v>623</v>
      </c>
      <c r="P2" t="s">
        <v>624</v>
      </c>
      <c r="Q2" s="10" t="s">
        <v>625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>
      <selection activeCell="B12" sqref="B12"/>
    </sheetView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50EAE-2668-49BB-BB00-38055CC0A139}">
  <dimension ref="A1:S2"/>
  <sheetViews>
    <sheetView workbookViewId="0">
      <selection activeCell="B12" sqref="B12"/>
    </sheetView>
  </sheetViews>
  <sheetFormatPr defaultRowHeight="15" x14ac:dyDescent="0.25"/>
  <cols>
    <col min="1" max="1" width="19.85546875" bestFit="1" customWidth="1"/>
    <col min="2" max="2" width="16" bestFit="1" customWidth="1"/>
    <col min="3" max="3" width="17.42578125" bestFit="1" customWidth="1"/>
    <col min="4" max="4" width="17.42578125" customWidth="1"/>
    <col min="5" max="5" width="16.140625" bestFit="1" customWidth="1"/>
    <col min="6" max="6" width="15.5703125" bestFit="1" customWidth="1"/>
    <col min="7" max="7" width="17.5703125" bestFit="1" customWidth="1"/>
    <col min="8" max="8" width="19.85546875" bestFit="1" customWidth="1"/>
    <col min="9" max="10" width="19.5703125" bestFit="1" customWidth="1"/>
    <col min="11" max="11" width="13.85546875" bestFit="1" customWidth="1"/>
    <col min="12" max="12" width="22.140625" bestFit="1" customWidth="1"/>
    <col min="13" max="13" width="24.85546875" bestFit="1" customWidth="1"/>
    <col min="14" max="14" width="20.140625" bestFit="1" customWidth="1"/>
    <col min="15" max="15" width="16.85546875" bestFit="1" customWidth="1"/>
    <col min="16" max="16" width="24.28515625" bestFit="1" customWidth="1"/>
    <col min="17" max="17" width="14.28515625" bestFit="1" customWidth="1"/>
    <col min="18" max="18" width="14.5703125" bestFit="1" customWidth="1"/>
  </cols>
  <sheetData>
    <row r="1" spans="1:19" x14ac:dyDescent="0.25">
      <c r="A1" t="s">
        <v>592</v>
      </c>
      <c r="B1" t="s">
        <v>593</v>
      </c>
      <c r="C1" t="s">
        <v>626</v>
      </c>
      <c r="D1" t="s">
        <v>594</v>
      </c>
      <c r="E1" t="s">
        <v>595</v>
      </c>
      <c r="F1" t="s">
        <v>596</v>
      </c>
      <c r="G1" t="s">
        <v>627</v>
      </c>
      <c r="H1" t="s">
        <v>597</v>
      </c>
      <c r="I1" t="s">
        <v>598</v>
      </c>
      <c r="J1" t="s">
        <v>599</v>
      </c>
      <c r="K1" t="s">
        <v>600</v>
      </c>
      <c r="L1" t="s">
        <v>601</v>
      </c>
      <c r="M1" t="s">
        <v>602</v>
      </c>
      <c r="N1" t="s">
        <v>603</v>
      </c>
      <c r="O1" t="s">
        <v>604</v>
      </c>
      <c r="P1" t="s">
        <v>605</v>
      </c>
      <c r="Q1" t="s">
        <v>606</v>
      </c>
      <c r="R1" t="s">
        <v>607</v>
      </c>
      <c r="S1" t="s">
        <v>608</v>
      </c>
    </row>
    <row r="2" spans="1:19" x14ac:dyDescent="0.25">
      <c r="A2" t="s">
        <v>609</v>
      </c>
      <c r="B2" t="s">
        <v>610</v>
      </c>
      <c r="C2" t="s">
        <v>628</v>
      </c>
      <c r="D2" t="str">
        <f>LOWER(C2)</f>
        <v>withdrawn</v>
      </c>
      <c r="E2" s="6" t="s">
        <v>612</v>
      </c>
      <c r="F2" s="6" t="s">
        <v>425</v>
      </c>
      <c r="G2" s="6" t="s">
        <v>425</v>
      </c>
      <c r="H2" t="s">
        <v>614</v>
      </c>
      <c r="I2" t="s">
        <v>615</v>
      </c>
      <c r="J2" t="s">
        <v>616</v>
      </c>
      <c r="K2" t="s">
        <v>629</v>
      </c>
      <c r="L2" t="s">
        <v>630</v>
      </c>
      <c r="M2" t="s">
        <v>631</v>
      </c>
      <c r="N2" t="s">
        <v>632</v>
      </c>
      <c r="O2" t="s">
        <v>633</v>
      </c>
      <c r="P2" t="s">
        <v>634</v>
      </c>
      <c r="Q2" t="s">
        <v>635</v>
      </c>
      <c r="R2" t="s">
        <v>636</v>
      </c>
      <c r="S2" s="10" t="s">
        <v>637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C2" sqref="C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216</v>
      </c>
      <c r="C1" t="s">
        <v>68</v>
      </c>
      <c r="D1" t="s">
        <v>124</v>
      </c>
      <c r="E1" t="s">
        <v>116</v>
      </c>
      <c r="F1" t="s">
        <v>132</v>
      </c>
      <c r="G1" t="s">
        <v>118</v>
      </c>
      <c r="H1" t="s">
        <v>126</v>
      </c>
      <c r="I1" t="s">
        <v>128</v>
      </c>
    </row>
    <row r="2" spans="1:9" ht="18.75" customHeight="1" x14ac:dyDescent="0.25">
      <c r="A2" t="s">
        <v>199</v>
      </c>
      <c r="B2" t="s">
        <v>215</v>
      </c>
      <c r="C2" s="5" t="s">
        <v>654</v>
      </c>
      <c r="D2" t="s">
        <v>125</v>
      </c>
      <c r="E2" t="s">
        <v>117</v>
      </c>
      <c r="F2" s="7">
        <v>45407</v>
      </c>
      <c r="G2" s="3" t="s">
        <v>119</v>
      </c>
      <c r="H2" t="s">
        <v>127</v>
      </c>
      <c r="I2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124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199</v>
      </c>
      <c r="B2" s="5" t="s">
        <v>654</v>
      </c>
      <c r="C2" t="s">
        <v>125</v>
      </c>
      <c r="D2" t="s">
        <v>131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  <vt:lpstr>DevicePatientDetails</vt:lpstr>
      <vt:lpstr>AddDevice</vt:lpstr>
      <vt:lpstr>EditDevice</vt:lpstr>
      <vt:lpstr>AddTest</vt:lpstr>
      <vt:lpstr>EditTest</vt:lpstr>
      <vt:lpstr>AddTool</vt:lpstr>
      <vt:lpstr>EditTool</vt:lpstr>
      <vt:lpstr>AddPatientConsent</vt:lpstr>
      <vt:lpstr>EditPatientConsent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2025-07-20T14:17:43Z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