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nev\Desktop\AE_Y2\Q1\AE System Designs\Python\"/>
    </mc:Choice>
  </mc:AlternateContent>
  <bookViews>
    <workbookView xWindow="0" yWindow="0" windowWidth="23040" windowHeight="9072" activeTab="2"/>
  </bookViews>
  <sheets>
    <sheet name="1.0" sheetId="2" r:id="rId1"/>
    <sheet name="Sheet1" sheetId="3" r:id="rId2"/>
    <sheet name="Sheet2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4" i="3"/>
  <c r="G5" i="3" l="1"/>
  <c r="G6" i="3"/>
  <c r="G7" i="3"/>
  <c r="G8" i="3"/>
  <c r="G9" i="3"/>
  <c r="G10" i="3"/>
  <c r="G11" i="3"/>
  <c r="G4" i="3"/>
  <c r="E6" i="2" l="1"/>
  <c r="D5" i="2"/>
  <c r="E5" i="2"/>
  <c r="E4" i="2"/>
</calcChain>
</file>

<file path=xl/sharedStrings.xml><?xml version="1.0" encoding="utf-8"?>
<sst xmlns="http://schemas.openxmlformats.org/spreadsheetml/2006/main" count="45" uniqueCount="37">
  <si>
    <t>A320</t>
  </si>
  <si>
    <t>B737</t>
  </si>
  <si>
    <t>A330</t>
  </si>
  <si>
    <t>B757</t>
  </si>
  <si>
    <t>A320-200</t>
  </si>
  <si>
    <t>A321-200</t>
  </si>
  <si>
    <t>B737-800</t>
  </si>
  <si>
    <t>B737 - 900ER</t>
  </si>
  <si>
    <t>A330-300</t>
  </si>
  <si>
    <t>A330-200</t>
  </si>
  <si>
    <t>B757-200</t>
  </si>
  <si>
    <t>B757-300</t>
  </si>
  <si>
    <t>MTOW [kg]</t>
  </si>
  <si>
    <t>OEW [kg]</t>
  </si>
  <si>
    <t>Range(Max payload) [km]</t>
  </si>
  <si>
    <t>Payload [kg]</t>
  </si>
  <si>
    <t>Take-Off distance(MTOW, ISA, S.L.) [m]</t>
  </si>
  <si>
    <t>2652(at 20C+)</t>
  </si>
  <si>
    <t>-</t>
  </si>
  <si>
    <t>Landing distance(MLW, ISA, S.L.) [m]</t>
  </si>
  <si>
    <t>Thrust (1 engine) [kN]</t>
  </si>
  <si>
    <t>Cruise Mach number [-]</t>
  </si>
  <si>
    <t>Wing surface area [m2]</t>
  </si>
  <si>
    <t>Aspect ratio</t>
  </si>
  <si>
    <t>9.26</t>
  </si>
  <si>
    <t>Taper Ratio</t>
  </si>
  <si>
    <t>Sweep(c/4) [degr]</t>
  </si>
  <si>
    <t>Flap surface area[m2]</t>
  </si>
  <si>
    <t>Leading Edge Flaps Area[m2]</t>
  </si>
  <si>
    <t>Span [m]</t>
  </si>
  <si>
    <t>Max power load [kg/kN]</t>
  </si>
  <si>
    <t>Max wing load [kg/m2]</t>
  </si>
  <si>
    <t>Thrust[kN]</t>
  </si>
  <si>
    <t>Weight[N]</t>
  </si>
  <si>
    <t>T/W</t>
  </si>
  <si>
    <t>S[m2]</t>
  </si>
  <si>
    <t>W/S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</si>
</sst>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Book Antiqua"/>
    </font>
    <font>
      <sz val="11"/>
      <color rgb="FFFFFFFF"/>
      <name val="Book Antiqua"/>
    </font>
    <font>
      <sz val="10"/>
      <color rgb="FF121212"/>
      <name val="Book Antiqua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1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3" sqref="B3:I3"/>
    </sheetView>
  </sheetViews>
  <sheetFormatPr defaultRowHeight="14.4" x14ac:dyDescent="0.3"/>
  <cols>
    <col min="1" max="1" width="45.5546875" customWidth="1"/>
    <col min="3" max="3" width="8.6640625" bestFit="1" customWidth="1"/>
    <col min="4" max="4" width="12.33203125" customWidth="1"/>
    <col min="5" max="5" width="11.33203125" customWidth="1"/>
    <col min="7" max="7" width="12.33203125" customWidth="1"/>
  </cols>
  <sheetData>
    <row r="1" spans="1:9" x14ac:dyDescent="0.3">
      <c r="A1" s="1"/>
      <c r="B1" s="8" t="s">
        <v>0</v>
      </c>
      <c r="C1" s="8"/>
      <c r="D1" s="8" t="s">
        <v>1</v>
      </c>
      <c r="E1" s="8"/>
      <c r="F1" s="8" t="s">
        <v>2</v>
      </c>
      <c r="G1" s="8"/>
      <c r="H1" s="8" t="s">
        <v>3</v>
      </c>
      <c r="I1" s="8"/>
    </row>
    <row r="2" spans="1:9" x14ac:dyDescent="0.3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9" x14ac:dyDescent="0.3">
      <c r="A3" s="1" t="s">
        <v>12</v>
      </c>
      <c r="B3" s="1">
        <v>73500</v>
      </c>
      <c r="C3" s="1">
        <v>89000</v>
      </c>
      <c r="D3" s="1">
        <v>79000</v>
      </c>
      <c r="E3" s="1">
        <v>85139</v>
      </c>
      <c r="F3" s="1">
        <v>217000</v>
      </c>
      <c r="G3" s="1">
        <v>230000</v>
      </c>
      <c r="H3" s="1">
        <v>115900</v>
      </c>
      <c r="I3" s="1">
        <v>122470</v>
      </c>
    </row>
    <row r="4" spans="1:9" x14ac:dyDescent="0.3">
      <c r="A4" s="1" t="s">
        <v>13</v>
      </c>
      <c r="B4" s="1">
        <v>41310</v>
      </c>
      <c r="C4" s="1">
        <v>48000</v>
      </c>
      <c r="D4" s="1">
        <v>41870</v>
      </c>
      <c r="E4" s="3">
        <f>0.537*E3</f>
        <v>45719.643000000004</v>
      </c>
      <c r="F4" s="1">
        <v>118189</v>
      </c>
      <c r="G4" s="1">
        <v>120200</v>
      </c>
      <c r="H4" s="1">
        <v>58040</v>
      </c>
      <c r="I4" s="1">
        <v>65980</v>
      </c>
    </row>
    <row r="5" spans="1:9" x14ac:dyDescent="0.3">
      <c r="A5" s="1" t="s">
        <v>14</v>
      </c>
      <c r="B5" s="1">
        <v>1147</v>
      </c>
      <c r="C5" s="1">
        <v>1955</v>
      </c>
      <c r="D5" s="1">
        <f>4000*1.852</f>
        <v>7408</v>
      </c>
      <c r="E5" s="3">
        <f>3200*1.852</f>
        <v>5926.4000000000005</v>
      </c>
      <c r="F5" s="1">
        <v>6998</v>
      </c>
      <c r="G5" s="1">
        <v>7796.92</v>
      </c>
      <c r="H5" s="1">
        <v>7060</v>
      </c>
      <c r="I5" s="1">
        <v>5417.1</v>
      </c>
    </row>
    <row r="6" spans="1:9" x14ac:dyDescent="0.3">
      <c r="A6" s="1" t="s">
        <v>15</v>
      </c>
      <c r="B6" s="1">
        <v>19190</v>
      </c>
      <c r="C6" s="1">
        <v>22780</v>
      </c>
      <c r="D6" s="1">
        <v>20540</v>
      </c>
      <c r="E6" s="3">
        <f>20240</f>
        <v>20240</v>
      </c>
      <c r="F6" s="1">
        <v>48400</v>
      </c>
      <c r="G6" s="1">
        <v>36400</v>
      </c>
      <c r="H6" s="1">
        <v>25690</v>
      </c>
      <c r="I6" s="1">
        <v>29470</v>
      </c>
    </row>
    <row r="7" spans="1:9" x14ac:dyDescent="0.3">
      <c r="A7" s="1" t="s">
        <v>16</v>
      </c>
      <c r="B7" s="3">
        <v>2180</v>
      </c>
      <c r="C7" s="1">
        <v>2000</v>
      </c>
      <c r="D7" s="1" t="s">
        <v>17</v>
      </c>
      <c r="E7" s="1" t="s">
        <v>18</v>
      </c>
      <c r="F7" s="1">
        <v>2320</v>
      </c>
      <c r="G7" s="1">
        <v>2470</v>
      </c>
      <c r="H7" s="1">
        <v>2226</v>
      </c>
      <c r="I7" s="1">
        <v>2550</v>
      </c>
    </row>
    <row r="8" spans="1:9" x14ac:dyDescent="0.3">
      <c r="A8" s="1" t="s">
        <v>19</v>
      </c>
      <c r="B8" s="1">
        <v>1440</v>
      </c>
      <c r="C8" s="1">
        <v>1580</v>
      </c>
      <c r="D8" s="1">
        <v>1634</v>
      </c>
      <c r="E8" s="1">
        <v>1704</v>
      </c>
      <c r="F8" s="1">
        <v>1600</v>
      </c>
      <c r="G8" s="1">
        <v>1750</v>
      </c>
      <c r="H8" s="4">
        <v>1564</v>
      </c>
      <c r="I8" s="1">
        <v>1700</v>
      </c>
    </row>
    <row r="9" spans="1:9" x14ac:dyDescent="0.3">
      <c r="A9" s="1" t="s">
        <v>20</v>
      </c>
      <c r="B9" s="1">
        <v>111</v>
      </c>
      <c r="C9" s="1">
        <v>142</v>
      </c>
      <c r="D9" s="1">
        <v>107</v>
      </c>
      <c r="E9" s="1">
        <v>117.3</v>
      </c>
      <c r="F9" s="1">
        <v>300</v>
      </c>
      <c r="G9" s="1">
        <v>310</v>
      </c>
      <c r="H9" s="1">
        <v>191.3</v>
      </c>
      <c r="I9" s="1">
        <v>192</v>
      </c>
    </row>
    <row r="10" spans="1:9" x14ac:dyDescent="0.3">
      <c r="A10" s="1" t="s">
        <v>21</v>
      </c>
      <c r="B10" s="1">
        <v>0.78</v>
      </c>
      <c r="C10" s="1">
        <v>0.78</v>
      </c>
      <c r="D10" s="5">
        <v>0.79</v>
      </c>
      <c r="E10" s="5">
        <v>0.79</v>
      </c>
      <c r="F10" s="1">
        <v>0.82</v>
      </c>
      <c r="G10" s="1">
        <v>0.82</v>
      </c>
      <c r="H10" s="1">
        <v>0.8</v>
      </c>
      <c r="I10" s="1">
        <v>0.8</v>
      </c>
    </row>
    <row r="11" spans="1:9" x14ac:dyDescent="0.3">
      <c r="A11" s="1"/>
      <c r="B11" s="5"/>
      <c r="C11" s="5"/>
      <c r="D11" s="5"/>
      <c r="E11" s="5"/>
      <c r="F11" s="5"/>
      <c r="G11" s="1"/>
      <c r="H11" s="1"/>
      <c r="I11" s="1"/>
    </row>
    <row r="12" spans="1:9" x14ac:dyDescent="0.3">
      <c r="A12" s="1" t="s">
        <v>22</v>
      </c>
      <c r="B12" s="1">
        <v>122.4</v>
      </c>
      <c r="C12" s="1">
        <v>122.4</v>
      </c>
      <c r="D12" s="1">
        <v>124.85</v>
      </c>
      <c r="E12" s="1">
        <v>124.85</v>
      </c>
      <c r="F12" s="5">
        <v>363.1</v>
      </c>
      <c r="G12" s="1">
        <v>363.1</v>
      </c>
      <c r="H12" s="4">
        <v>185.25</v>
      </c>
      <c r="I12" s="1">
        <v>185.25</v>
      </c>
    </row>
    <row r="13" spans="1:9" x14ac:dyDescent="0.3">
      <c r="A13" s="1" t="s">
        <v>23</v>
      </c>
      <c r="B13" s="1">
        <v>9.39</v>
      </c>
      <c r="C13" s="1">
        <v>9.39</v>
      </c>
      <c r="D13" s="1">
        <v>9.4499999999999993</v>
      </c>
      <c r="E13" s="1">
        <v>9.4499999999999993</v>
      </c>
      <c r="F13" s="1">
        <v>9.26</v>
      </c>
      <c r="G13" s="1" t="s">
        <v>24</v>
      </c>
      <c r="H13" s="1">
        <v>7.82</v>
      </c>
      <c r="I13" s="1">
        <v>7.83</v>
      </c>
    </row>
    <row r="14" spans="1:9" x14ac:dyDescent="0.3">
      <c r="A14" s="1" t="s">
        <v>25</v>
      </c>
      <c r="B14" s="1">
        <v>0.24</v>
      </c>
      <c r="C14" s="1">
        <v>0.24</v>
      </c>
      <c r="D14" s="1">
        <v>0.159</v>
      </c>
      <c r="E14" s="1">
        <v>0.159</v>
      </c>
      <c r="F14" s="1">
        <v>0.251</v>
      </c>
      <c r="G14" s="1">
        <v>0.251</v>
      </c>
      <c r="H14" s="1">
        <v>0.24299999999999999</v>
      </c>
      <c r="I14" s="1">
        <v>0.24299999999999999</v>
      </c>
    </row>
    <row r="15" spans="1:9" x14ac:dyDescent="0.3">
      <c r="A15" s="1" t="s">
        <v>26</v>
      </c>
      <c r="B15" s="5">
        <v>25</v>
      </c>
      <c r="C15" s="5">
        <v>25</v>
      </c>
      <c r="D15" s="1">
        <v>25.02</v>
      </c>
      <c r="E15" s="1">
        <v>25.02</v>
      </c>
      <c r="F15" s="1">
        <v>29.7</v>
      </c>
      <c r="G15" s="1">
        <v>29.7</v>
      </c>
      <c r="H15" s="1">
        <v>39</v>
      </c>
      <c r="I15" s="1">
        <v>39</v>
      </c>
    </row>
    <row r="16" spans="1:9" x14ac:dyDescent="0.3">
      <c r="A16" s="1" t="s">
        <v>27</v>
      </c>
      <c r="B16" s="5">
        <v>21.1</v>
      </c>
      <c r="C16" s="5">
        <v>21.1</v>
      </c>
      <c r="D16" s="1" t="s">
        <v>18</v>
      </c>
      <c r="E16" s="1" t="s">
        <v>18</v>
      </c>
      <c r="F16" s="1" t="s">
        <v>18</v>
      </c>
      <c r="G16" s="1" t="s">
        <v>18</v>
      </c>
      <c r="H16" s="1">
        <v>30.38</v>
      </c>
      <c r="I16" s="1">
        <v>30.39</v>
      </c>
    </row>
    <row r="17" spans="1:9" x14ac:dyDescent="0.3">
      <c r="A17" s="1" t="s">
        <v>28</v>
      </c>
      <c r="B17" s="5">
        <v>12.64</v>
      </c>
      <c r="C17" s="5">
        <v>12.64</v>
      </c>
      <c r="D17" s="5" t="s">
        <v>18</v>
      </c>
      <c r="E17" s="5" t="s">
        <v>18</v>
      </c>
      <c r="F17" s="5" t="s">
        <v>18</v>
      </c>
      <c r="G17" s="1" t="s">
        <v>18</v>
      </c>
      <c r="H17" s="1">
        <v>18.39</v>
      </c>
      <c r="I17" s="1">
        <v>18.399999999999999</v>
      </c>
    </row>
    <row r="18" spans="1:9" x14ac:dyDescent="0.3">
      <c r="A18" s="1" t="s">
        <v>29</v>
      </c>
      <c r="B18" s="1">
        <v>33.909999999999997</v>
      </c>
      <c r="C18" s="1">
        <v>33.909999999999997</v>
      </c>
      <c r="D18" s="1">
        <v>34.32</v>
      </c>
      <c r="E18" s="1">
        <v>34.32</v>
      </c>
      <c r="F18" s="5">
        <v>58</v>
      </c>
      <c r="G18" s="1">
        <v>58</v>
      </c>
      <c r="H18" s="1">
        <v>38.049999999999997</v>
      </c>
      <c r="I18" s="1">
        <v>38.06</v>
      </c>
    </row>
    <row r="19" spans="1:9" x14ac:dyDescent="0.3">
      <c r="A19" s="1"/>
      <c r="B19" s="5"/>
      <c r="C19" s="5"/>
      <c r="D19" s="5"/>
      <c r="E19" s="5"/>
      <c r="F19" s="5"/>
      <c r="G19" s="1"/>
      <c r="H19" s="1"/>
      <c r="I19" s="1"/>
    </row>
    <row r="20" spans="1:9" x14ac:dyDescent="0.3">
      <c r="A20" s="1" t="s">
        <v>30</v>
      </c>
      <c r="B20" s="1">
        <v>330.49</v>
      </c>
      <c r="C20" s="1">
        <v>313.38</v>
      </c>
      <c r="D20" s="1">
        <v>365.51</v>
      </c>
      <c r="E20" s="5">
        <v>336.79</v>
      </c>
      <c r="F20" s="1">
        <v>361.67</v>
      </c>
      <c r="G20" s="1">
        <v>370.97</v>
      </c>
      <c r="H20" s="1">
        <v>302.93</v>
      </c>
      <c r="I20" s="1">
        <v>318.93</v>
      </c>
    </row>
    <row r="21" spans="1:9" x14ac:dyDescent="0.3">
      <c r="A21" s="1" t="s">
        <v>31</v>
      </c>
      <c r="B21" s="1">
        <v>600.49</v>
      </c>
      <c r="C21" s="1">
        <v>600.49</v>
      </c>
      <c r="D21" s="1">
        <v>627.77</v>
      </c>
      <c r="E21" s="5">
        <v>634.11</v>
      </c>
      <c r="F21" s="1">
        <v>597.63</v>
      </c>
      <c r="G21" s="1">
        <v>633.42999999999995</v>
      </c>
      <c r="H21" s="1">
        <v>625.64</v>
      </c>
      <c r="I21" s="1">
        <v>661.11</v>
      </c>
    </row>
    <row r="37" spans="1:2" x14ac:dyDescent="0.3">
      <c r="A37" s="6"/>
    </row>
    <row r="38" spans="1:2" x14ac:dyDescent="0.3">
      <c r="A38" s="6"/>
    </row>
    <row r="39" spans="1:2" x14ac:dyDescent="0.3">
      <c r="A39" s="6"/>
    </row>
    <row r="40" spans="1:2" x14ac:dyDescent="0.3">
      <c r="A40" s="6"/>
    </row>
    <row r="41" spans="1:2" x14ac:dyDescent="0.3">
      <c r="A41" s="6"/>
    </row>
    <row r="42" spans="1:2" x14ac:dyDescent="0.3">
      <c r="A42" s="6"/>
    </row>
    <row r="43" spans="1:2" x14ac:dyDescent="0.3">
      <c r="B43" s="7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G4" sqref="G4:G11"/>
    </sheetView>
  </sheetViews>
  <sheetFormatPr defaultRowHeight="14.4" x14ac:dyDescent="0.3"/>
  <sheetData>
    <row r="3" spans="2:7" x14ac:dyDescent="0.3">
      <c r="B3" t="s">
        <v>32</v>
      </c>
      <c r="C3" t="s">
        <v>33</v>
      </c>
      <c r="D3" t="s">
        <v>34</v>
      </c>
      <c r="F3" t="s">
        <v>35</v>
      </c>
      <c r="G3" t="s">
        <v>36</v>
      </c>
    </row>
    <row r="4" spans="2:7" x14ac:dyDescent="0.3">
      <c r="B4" s="1">
        <v>111</v>
      </c>
      <c r="C4" s="1">
        <v>73500</v>
      </c>
      <c r="D4">
        <f>2*(B4*1000)/(C4*9.81)</f>
        <v>0.30789074039401693</v>
      </c>
      <c r="F4" s="1">
        <v>122.4</v>
      </c>
      <c r="G4">
        <f>(C4*9.81)/F4</f>
        <v>5890.8088235294117</v>
      </c>
    </row>
    <row r="5" spans="2:7" x14ac:dyDescent="0.3">
      <c r="B5" s="1">
        <v>142</v>
      </c>
      <c r="C5" s="1">
        <v>89000</v>
      </c>
      <c r="D5">
        <f t="shared" ref="D5:D11" si="0">2*(B5*1000)/(C5*9.81)</f>
        <v>0.3252814715550516</v>
      </c>
      <c r="F5" s="1">
        <v>122.4</v>
      </c>
      <c r="G5">
        <f t="shared" ref="G5:G11" si="1">(C5*9.81)/F5</f>
        <v>7133.0882352941171</v>
      </c>
    </row>
    <row r="6" spans="2:7" x14ac:dyDescent="0.3">
      <c r="B6" s="1">
        <v>107</v>
      </c>
      <c r="C6" s="1">
        <v>79000</v>
      </c>
      <c r="D6">
        <f t="shared" si="0"/>
        <v>0.27613259525929368</v>
      </c>
      <c r="F6" s="1">
        <v>124.85</v>
      </c>
      <c r="G6">
        <f t="shared" si="1"/>
        <v>6207.3688426111339</v>
      </c>
    </row>
    <row r="7" spans="2:7" x14ac:dyDescent="0.3">
      <c r="B7" s="1">
        <v>117.3</v>
      </c>
      <c r="C7" s="1">
        <v>85139</v>
      </c>
      <c r="D7">
        <f t="shared" si="0"/>
        <v>0.28088623414281366</v>
      </c>
      <c r="F7" s="1">
        <v>124.85</v>
      </c>
      <c r="G7">
        <f t="shared" si="1"/>
        <v>6689.7364036844219</v>
      </c>
    </row>
    <row r="8" spans="2:7" x14ac:dyDescent="0.3">
      <c r="B8" s="1">
        <v>300</v>
      </c>
      <c r="C8" s="1">
        <v>217000</v>
      </c>
      <c r="D8">
        <f t="shared" si="0"/>
        <v>0.28185290097098326</v>
      </c>
      <c r="F8" s="5">
        <v>363.1</v>
      </c>
      <c r="G8">
        <f t="shared" si="1"/>
        <v>5862.7650784907737</v>
      </c>
    </row>
    <row r="9" spans="2:7" x14ac:dyDescent="0.3">
      <c r="B9" s="1">
        <v>310</v>
      </c>
      <c r="C9" s="1">
        <v>230000</v>
      </c>
      <c r="D9">
        <f t="shared" si="0"/>
        <v>0.27478615432344988</v>
      </c>
      <c r="F9" s="1">
        <v>363.1</v>
      </c>
      <c r="G9">
        <f t="shared" si="1"/>
        <v>6213.9906361883777</v>
      </c>
    </row>
    <row r="10" spans="2:7" x14ac:dyDescent="0.3">
      <c r="B10" s="1">
        <v>191.3</v>
      </c>
      <c r="C10" s="1">
        <v>115900</v>
      </c>
      <c r="D10">
        <f t="shared" si="0"/>
        <v>0.33650577539250942</v>
      </c>
      <c r="F10" s="4">
        <v>185.25</v>
      </c>
      <c r="G10">
        <f t="shared" si="1"/>
        <v>6137.5384615384619</v>
      </c>
    </row>
    <row r="11" spans="2:7" x14ac:dyDescent="0.3">
      <c r="B11" s="1">
        <v>192</v>
      </c>
      <c r="C11" s="1">
        <v>122470</v>
      </c>
      <c r="D11">
        <f t="shared" si="0"/>
        <v>0.31961893432555039</v>
      </c>
      <c r="F11" s="1">
        <v>185.25</v>
      </c>
      <c r="G11">
        <f t="shared" si="1"/>
        <v>6485.4558704453439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>
        <v>0.30789074039401693</v>
      </c>
      <c r="B1">
        <v>5890.8088235294117</v>
      </c>
    </row>
    <row r="2" spans="1:2" x14ac:dyDescent="0.3">
      <c r="A2">
        <v>0.3252814715550516</v>
      </c>
      <c r="B2">
        <v>7133.0882352941171</v>
      </c>
    </row>
    <row r="3" spans="1:2" x14ac:dyDescent="0.3">
      <c r="A3">
        <v>0.27613259525929368</v>
      </c>
      <c r="B3">
        <v>6207.3688426111339</v>
      </c>
    </row>
    <row r="4" spans="1:2" x14ac:dyDescent="0.3">
      <c r="A4">
        <v>0.28088623414281366</v>
      </c>
      <c r="B4">
        <v>6689.7364036844219</v>
      </c>
    </row>
    <row r="5" spans="1:2" x14ac:dyDescent="0.3">
      <c r="A5">
        <v>0.28185290097098326</v>
      </c>
      <c r="B5">
        <v>5862.7650784907737</v>
      </c>
    </row>
    <row r="6" spans="1:2" x14ac:dyDescent="0.3">
      <c r="A6">
        <v>0.27478615432344988</v>
      </c>
      <c r="B6">
        <v>6213.9906361883777</v>
      </c>
    </row>
    <row r="7" spans="1:2" x14ac:dyDescent="0.3">
      <c r="A7">
        <v>0.33650577539250942</v>
      </c>
      <c r="B7">
        <v>6137.5384615384619</v>
      </c>
    </row>
    <row r="8" spans="1:2" x14ac:dyDescent="0.3">
      <c r="A8">
        <v>0.31961893432555039</v>
      </c>
      <c r="B8">
        <v>6485.4558704453439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f1b917-482b-4b3e-a802-497619ee47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D1BBABD256B48B85A6B6C4067D598" ma:contentTypeVersion="6" ma:contentTypeDescription="Een nieuw document maken." ma:contentTypeScope="" ma:versionID="098f8890a04bb2f78636b808764f32d8">
  <xsd:schema xmlns:xsd="http://www.w3.org/2001/XMLSchema" xmlns:xs="http://www.w3.org/2001/XMLSchema" xmlns:p="http://schemas.microsoft.com/office/2006/metadata/properties" xmlns:ns3="0ef1b917-482b-4b3e-a802-497619ee4755" xmlns:ns4="665b1fbd-ed26-4372-a892-b3d46f96e17e" targetNamespace="http://schemas.microsoft.com/office/2006/metadata/properties" ma:root="true" ma:fieldsID="cf7cbc7542109b15b87f38c8193fba13" ns3:_="" ns4:_="">
    <xsd:import namespace="0ef1b917-482b-4b3e-a802-497619ee4755"/>
    <xsd:import namespace="665b1fbd-ed26-4372-a892-b3d46f96e1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1b917-482b-4b3e-a802-497619ee47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b1fbd-ed26-4372-a892-b3d46f96e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36145-3ACB-4292-BA9A-9558EB482DE9}">
  <ds:schemaRefs>
    <ds:schemaRef ds:uri="http://schemas.microsoft.com/office/2006/metadata/properties"/>
    <ds:schemaRef ds:uri="http://schemas.microsoft.com/office/infopath/2007/PartnerControls"/>
    <ds:schemaRef ds:uri="0ef1b917-482b-4b3e-a802-497619ee4755"/>
  </ds:schemaRefs>
</ds:datastoreItem>
</file>

<file path=customXml/itemProps2.xml><?xml version="1.0" encoding="utf-8"?>
<ds:datastoreItem xmlns:ds="http://schemas.openxmlformats.org/officeDocument/2006/customXml" ds:itemID="{2F3CA5BF-2437-4EE3-B6DD-CDDF18B0FE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8D1931-AE72-4801-8AF8-02FBC07A0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1b917-482b-4b3e-a802-497619ee4755"/>
    <ds:schemaRef ds:uri="665b1fbd-ed26-4372-a892-b3d46f96e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1.0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Stijn Cuppers</dc:creator>
  <cp:keywords/>
  <dc:description/>
  <cp:lastModifiedBy>Manol Banev</cp:lastModifiedBy>
  <cp:revision/>
  <dcterms:created xsi:type="dcterms:W3CDTF">2023-09-05T12:19:36Z</dcterms:created>
  <dcterms:modified xsi:type="dcterms:W3CDTF">2023-09-12T12:25:22Z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0x010100425D1BBABD256B48B85A6B6C4067D598</vt:lpwstr>
  </property>
</Properties>
</file>