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onstantinos\Downloads\"/>
    </mc:Choice>
  </mc:AlternateContent>
  <xr:revisionPtr revIDLastSave="0" documentId="13_ncr:1_{B1FE2480-A7DC-434B-A211-6751D6C4F97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esults" sheetId="1" r:id="rId1"/>
    <sheet name="Sheet1" sheetId="4" r:id="rId2"/>
  </sheets>
  <calcPr calcId="181029"/>
  <pivotCaches>
    <pivotCache cacheId="32" r:id="rId3"/>
  </pivotCaches>
  <extLst>
    <ext uri="GoogleSheetsCustomDataVersion2">
      <go:sheetsCustomData xmlns:go="http://customooxmlschemas.google.com/" r:id="rId9" roundtripDataChecksum="yknNmz0IP4Fxy4ZcPfn5hzjBwVCx4dGlBqJEXsJ6ocw="/>
    </ext>
  </extLst>
</workbook>
</file>

<file path=xl/calcChain.xml><?xml version="1.0" encoding="utf-8"?>
<calcChain xmlns="http://schemas.openxmlformats.org/spreadsheetml/2006/main">
  <c r="M17" i="4" l="1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O129" i="1"/>
  <c r="M129" i="1"/>
  <c r="P129" i="1" s="1"/>
  <c r="L129" i="1"/>
  <c r="N129" i="1" s="1"/>
  <c r="K129" i="1"/>
  <c r="O128" i="1"/>
  <c r="M128" i="1"/>
  <c r="P128" i="1" s="1"/>
  <c r="L128" i="1"/>
  <c r="N128" i="1" s="1"/>
  <c r="K128" i="1"/>
  <c r="P127" i="1"/>
  <c r="O127" i="1"/>
  <c r="N127" i="1"/>
  <c r="M127" i="1"/>
  <c r="L127" i="1"/>
  <c r="K127" i="1"/>
  <c r="O126" i="1"/>
  <c r="M126" i="1"/>
  <c r="P126" i="1" s="1"/>
  <c r="L126" i="1"/>
  <c r="N126" i="1" s="1"/>
  <c r="K126" i="1"/>
  <c r="O125" i="1"/>
  <c r="M125" i="1"/>
  <c r="P125" i="1" s="1"/>
  <c r="L125" i="1"/>
  <c r="N125" i="1" s="1"/>
  <c r="K125" i="1"/>
  <c r="P124" i="1"/>
  <c r="O124" i="1"/>
  <c r="M124" i="1"/>
  <c r="L124" i="1"/>
  <c r="N124" i="1" s="1"/>
  <c r="K124" i="1"/>
  <c r="O123" i="1"/>
  <c r="M123" i="1"/>
  <c r="P123" i="1" s="1"/>
  <c r="L123" i="1"/>
  <c r="N123" i="1" s="1"/>
  <c r="K123" i="1"/>
  <c r="O122" i="1"/>
  <c r="M122" i="1"/>
  <c r="P122" i="1" s="1"/>
  <c r="L122" i="1"/>
  <c r="K122" i="1"/>
  <c r="O121" i="1"/>
  <c r="M121" i="1"/>
  <c r="P121" i="1" s="1"/>
  <c r="L121" i="1"/>
  <c r="N121" i="1" s="1"/>
  <c r="K121" i="1"/>
  <c r="O120" i="1"/>
  <c r="M120" i="1"/>
  <c r="P120" i="1" s="1"/>
  <c r="L120" i="1"/>
  <c r="N120" i="1" s="1"/>
  <c r="K120" i="1"/>
  <c r="O119" i="1"/>
  <c r="P119" i="1" s="1"/>
  <c r="N119" i="1"/>
  <c r="M119" i="1"/>
  <c r="L119" i="1"/>
  <c r="K119" i="1"/>
  <c r="O118" i="1"/>
  <c r="M118" i="1"/>
  <c r="P118" i="1" s="1"/>
  <c r="L118" i="1"/>
  <c r="K118" i="1"/>
  <c r="O117" i="1"/>
  <c r="M117" i="1"/>
  <c r="P117" i="1" s="1"/>
  <c r="L117" i="1"/>
  <c r="N117" i="1" s="1"/>
  <c r="K117" i="1"/>
  <c r="P116" i="1"/>
  <c r="O116" i="1"/>
  <c r="M116" i="1"/>
  <c r="L116" i="1"/>
  <c r="N116" i="1" s="1"/>
  <c r="K116" i="1"/>
  <c r="O115" i="1"/>
  <c r="P115" i="1" s="1"/>
  <c r="N115" i="1"/>
  <c r="M115" i="1"/>
  <c r="L115" i="1"/>
  <c r="K115" i="1"/>
  <c r="O114" i="1"/>
  <c r="M114" i="1"/>
  <c r="P114" i="1" s="1"/>
  <c r="L114" i="1"/>
  <c r="K114" i="1"/>
  <c r="O113" i="1"/>
  <c r="M113" i="1"/>
  <c r="P113" i="1" s="1"/>
  <c r="L113" i="1"/>
  <c r="N113" i="1" s="1"/>
  <c r="K113" i="1"/>
  <c r="O112" i="1"/>
  <c r="P112" i="1" s="1"/>
  <c r="N112" i="1"/>
  <c r="M112" i="1"/>
  <c r="L112" i="1"/>
  <c r="K112" i="1"/>
  <c r="O111" i="1"/>
  <c r="P111" i="1" s="1"/>
  <c r="N111" i="1"/>
  <c r="M111" i="1"/>
  <c r="L111" i="1"/>
  <c r="K111" i="1"/>
  <c r="O110" i="1"/>
  <c r="M110" i="1"/>
  <c r="P110" i="1" s="1"/>
  <c r="L110" i="1"/>
  <c r="K110" i="1"/>
  <c r="O109" i="1"/>
  <c r="P109" i="1" s="1"/>
  <c r="M109" i="1"/>
  <c r="L109" i="1"/>
  <c r="N109" i="1" s="1"/>
  <c r="K109" i="1"/>
  <c r="P108" i="1"/>
  <c r="O108" i="1"/>
  <c r="M108" i="1"/>
  <c r="L108" i="1"/>
  <c r="N108" i="1" s="1"/>
  <c r="K108" i="1"/>
  <c r="O107" i="1"/>
  <c r="M107" i="1"/>
  <c r="P107" i="1" s="1"/>
  <c r="L107" i="1"/>
  <c r="N107" i="1" s="1"/>
  <c r="K107" i="1"/>
  <c r="P106" i="1"/>
  <c r="O106" i="1"/>
  <c r="M106" i="1"/>
  <c r="N106" i="1" s="1"/>
  <c r="L106" i="1"/>
  <c r="K106" i="1"/>
  <c r="O105" i="1"/>
  <c r="M105" i="1"/>
  <c r="P105" i="1" s="1"/>
  <c r="L105" i="1"/>
  <c r="N105" i="1" s="1"/>
  <c r="K105" i="1"/>
  <c r="O104" i="1"/>
  <c r="M104" i="1"/>
  <c r="P104" i="1" s="1"/>
  <c r="L104" i="1"/>
  <c r="N104" i="1" s="1"/>
  <c r="K104" i="1"/>
  <c r="P103" i="1"/>
  <c r="O103" i="1"/>
  <c r="N103" i="1"/>
  <c r="M103" i="1"/>
  <c r="L103" i="1"/>
  <c r="K103" i="1"/>
  <c r="O102" i="1"/>
  <c r="M102" i="1"/>
  <c r="P102" i="1" s="1"/>
  <c r="L102" i="1"/>
  <c r="N102" i="1" s="1"/>
  <c r="K102" i="1"/>
  <c r="O101" i="1"/>
  <c r="M101" i="1"/>
  <c r="P101" i="1" s="1"/>
  <c r="L101" i="1"/>
  <c r="N101" i="1" s="1"/>
  <c r="K101" i="1"/>
  <c r="P100" i="1"/>
  <c r="O100" i="1"/>
  <c r="M100" i="1"/>
  <c r="L100" i="1"/>
  <c r="N100" i="1" s="1"/>
  <c r="K100" i="1"/>
  <c r="O99" i="1"/>
  <c r="M99" i="1"/>
  <c r="P99" i="1" s="1"/>
  <c r="L99" i="1"/>
  <c r="N99" i="1" s="1"/>
  <c r="K99" i="1"/>
  <c r="O98" i="1"/>
  <c r="M98" i="1"/>
  <c r="P98" i="1" s="1"/>
  <c r="L98" i="1"/>
  <c r="K98" i="1"/>
  <c r="O97" i="1"/>
  <c r="M97" i="1"/>
  <c r="P97" i="1" s="1"/>
  <c r="L97" i="1"/>
  <c r="N97" i="1" s="1"/>
  <c r="K97" i="1"/>
  <c r="O96" i="1"/>
  <c r="M96" i="1"/>
  <c r="P96" i="1" s="1"/>
  <c r="L96" i="1"/>
  <c r="N96" i="1" s="1"/>
  <c r="K96" i="1"/>
  <c r="P95" i="1"/>
  <c r="O95" i="1"/>
  <c r="N95" i="1"/>
  <c r="M95" i="1"/>
  <c r="L95" i="1"/>
  <c r="K95" i="1"/>
  <c r="O94" i="1"/>
  <c r="M94" i="1"/>
  <c r="P94" i="1" s="1"/>
  <c r="L94" i="1"/>
  <c r="N94" i="1" s="1"/>
  <c r="K94" i="1"/>
  <c r="O93" i="1"/>
  <c r="M93" i="1"/>
  <c r="P93" i="1" s="1"/>
  <c r="L93" i="1"/>
  <c r="N93" i="1" s="1"/>
  <c r="K93" i="1"/>
  <c r="P92" i="1"/>
  <c r="O92" i="1"/>
  <c r="M92" i="1"/>
  <c r="L92" i="1"/>
  <c r="N92" i="1" s="1"/>
  <c r="K92" i="1"/>
  <c r="O91" i="1"/>
  <c r="M91" i="1"/>
  <c r="P91" i="1" s="1"/>
  <c r="L91" i="1"/>
  <c r="N91" i="1" s="1"/>
  <c r="K91" i="1"/>
  <c r="O90" i="1"/>
  <c r="M90" i="1"/>
  <c r="P90" i="1" s="1"/>
  <c r="L90" i="1"/>
  <c r="K90" i="1"/>
  <c r="O89" i="1"/>
  <c r="M89" i="1"/>
  <c r="P89" i="1" s="1"/>
  <c r="L89" i="1"/>
  <c r="N89" i="1" s="1"/>
  <c r="K89" i="1"/>
  <c r="O88" i="1"/>
  <c r="M88" i="1"/>
  <c r="P88" i="1" s="1"/>
  <c r="L88" i="1"/>
  <c r="N88" i="1" s="1"/>
  <c r="K88" i="1"/>
  <c r="O87" i="1"/>
  <c r="P87" i="1" s="1"/>
  <c r="N87" i="1"/>
  <c r="M87" i="1"/>
  <c r="L87" i="1"/>
  <c r="K87" i="1"/>
  <c r="O86" i="1"/>
  <c r="M86" i="1"/>
  <c r="P86" i="1" s="1"/>
  <c r="L86" i="1"/>
  <c r="K86" i="1"/>
  <c r="O85" i="1"/>
  <c r="M85" i="1"/>
  <c r="P85" i="1" s="1"/>
  <c r="L85" i="1"/>
  <c r="N85" i="1" s="1"/>
  <c r="K85" i="1"/>
  <c r="P84" i="1"/>
  <c r="O84" i="1"/>
  <c r="M84" i="1"/>
  <c r="L84" i="1"/>
  <c r="N84" i="1" s="1"/>
  <c r="K84" i="1"/>
  <c r="O83" i="1"/>
  <c r="P83" i="1" s="1"/>
  <c r="N83" i="1"/>
  <c r="M83" i="1"/>
  <c r="L83" i="1"/>
  <c r="K83" i="1"/>
  <c r="O82" i="1"/>
  <c r="M82" i="1"/>
  <c r="P82" i="1" s="1"/>
  <c r="L82" i="1"/>
  <c r="K82" i="1"/>
  <c r="O81" i="1"/>
  <c r="M81" i="1"/>
  <c r="P81" i="1" s="1"/>
  <c r="L81" i="1"/>
  <c r="N81" i="1" s="1"/>
  <c r="K81" i="1"/>
  <c r="O80" i="1"/>
  <c r="P80" i="1" s="1"/>
  <c r="N80" i="1"/>
  <c r="M80" i="1"/>
  <c r="L80" i="1"/>
  <c r="K80" i="1"/>
  <c r="O79" i="1"/>
  <c r="P79" i="1" s="1"/>
  <c r="N79" i="1"/>
  <c r="M79" i="1"/>
  <c r="L79" i="1"/>
  <c r="K79" i="1"/>
  <c r="O78" i="1"/>
  <c r="M78" i="1"/>
  <c r="P78" i="1" s="1"/>
  <c r="L78" i="1"/>
  <c r="K78" i="1"/>
  <c r="O77" i="1"/>
  <c r="P77" i="1" s="1"/>
  <c r="M77" i="1"/>
  <c r="L77" i="1"/>
  <c r="N77" i="1" s="1"/>
  <c r="K77" i="1"/>
  <c r="P76" i="1"/>
  <c r="O76" i="1"/>
  <c r="M76" i="1"/>
  <c r="L76" i="1"/>
  <c r="N76" i="1" s="1"/>
  <c r="K76" i="1"/>
  <c r="O75" i="1"/>
  <c r="M75" i="1"/>
  <c r="P75" i="1" s="1"/>
  <c r="L75" i="1"/>
  <c r="N75" i="1" s="1"/>
  <c r="K75" i="1"/>
  <c r="P74" i="1"/>
  <c r="O74" i="1"/>
  <c r="M74" i="1"/>
  <c r="N74" i="1" s="1"/>
  <c r="L74" i="1"/>
  <c r="K74" i="1"/>
  <c r="O73" i="1"/>
  <c r="M73" i="1"/>
  <c r="P73" i="1" s="1"/>
  <c r="L73" i="1"/>
  <c r="N73" i="1" s="1"/>
  <c r="K73" i="1"/>
  <c r="O72" i="1"/>
  <c r="M72" i="1"/>
  <c r="P72" i="1" s="1"/>
  <c r="L72" i="1"/>
  <c r="N72" i="1" s="1"/>
  <c r="K72" i="1"/>
  <c r="P71" i="1"/>
  <c r="O71" i="1"/>
  <c r="N71" i="1"/>
  <c r="M71" i="1"/>
  <c r="L71" i="1"/>
  <c r="K71" i="1"/>
  <c r="O70" i="1"/>
  <c r="M70" i="1"/>
  <c r="P70" i="1" s="1"/>
  <c r="L70" i="1"/>
  <c r="N70" i="1" s="1"/>
  <c r="K70" i="1"/>
  <c r="O69" i="1"/>
  <c r="M69" i="1"/>
  <c r="P69" i="1" s="1"/>
  <c r="L69" i="1"/>
  <c r="N69" i="1" s="1"/>
  <c r="K69" i="1"/>
  <c r="P68" i="1"/>
  <c r="O68" i="1"/>
  <c r="M68" i="1"/>
  <c r="L68" i="1"/>
  <c r="N68" i="1" s="1"/>
  <c r="K68" i="1"/>
  <c r="O67" i="1"/>
  <c r="N67" i="1"/>
  <c r="M67" i="1"/>
  <c r="P67" i="1" s="1"/>
  <c r="L67" i="1"/>
  <c r="K67" i="1"/>
  <c r="O66" i="1"/>
  <c r="M66" i="1"/>
  <c r="P66" i="1" s="1"/>
  <c r="L66" i="1"/>
  <c r="K66" i="1"/>
  <c r="O65" i="1"/>
  <c r="M65" i="1"/>
  <c r="P65" i="1" s="1"/>
  <c r="L65" i="1"/>
  <c r="N65" i="1" s="1"/>
  <c r="K65" i="1"/>
  <c r="O64" i="1"/>
  <c r="N64" i="1"/>
  <c r="M64" i="1"/>
  <c r="P64" i="1" s="1"/>
  <c r="L64" i="1"/>
  <c r="K64" i="1"/>
  <c r="P63" i="1"/>
  <c r="O63" i="1"/>
  <c r="N63" i="1"/>
  <c r="M63" i="1"/>
  <c r="L63" i="1"/>
  <c r="K63" i="1"/>
  <c r="O62" i="1"/>
  <c r="M62" i="1"/>
  <c r="P62" i="1" s="1"/>
  <c r="L62" i="1"/>
  <c r="N62" i="1" s="1"/>
  <c r="K62" i="1"/>
  <c r="O61" i="1"/>
  <c r="M61" i="1"/>
  <c r="P61" i="1" s="1"/>
  <c r="L61" i="1"/>
  <c r="N61" i="1" s="1"/>
  <c r="K61" i="1"/>
  <c r="P60" i="1"/>
  <c r="O60" i="1"/>
  <c r="M60" i="1"/>
  <c r="L60" i="1"/>
  <c r="N60" i="1" s="1"/>
  <c r="K60" i="1"/>
  <c r="O59" i="1"/>
  <c r="M59" i="1"/>
  <c r="P59" i="1" s="1"/>
  <c r="L59" i="1"/>
  <c r="N59" i="1" s="1"/>
  <c r="K59" i="1"/>
  <c r="O58" i="1"/>
  <c r="M58" i="1"/>
  <c r="P58" i="1" s="1"/>
  <c r="L58" i="1"/>
  <c r="N58" i="1" s="1"/>
  <c r="K58" i="1"/>
  <c r="O57" i="1"/>
  <c r="M57" i="1"/>
  <c r="P57" i="1" s="1"/>
  <c r="L57" i="1"/>
  <c r="N57" i="1" s="1"/>
  <c r="K57" i="1"/>
  <c r="O56" i="1"/>
  <c r="M56" i="1"/>
  <c r="P56" i="1" s="1"/>
  <c r="L56" i="1"/>
  <c r="N56" i="1" s="1"/>
  <c r="K56" i="1"/>
  <c r="P55" i="1"/>
  <c r="O55" i="1"/>
  <c r="N55" i="1"/>
  <c r="M55" i="1"/>
  <c r="L55" i="1"/>
  <c r="K55" i="1"/>
  <c r="O54" i="1"/>
  <c r="M54" i="1"/>
  <c r="P54" i="1" s="1"/>
  <c r="L54" i="1"/>
  <c r="K54" i="1"/>
  <c r="O53" i="1"/>
  <c r="M53" i="1"/>
  <c r="P53" i="1" s="1"/>
  <c r="L53" i="1"/>
  <c r="N53" i="1" s="1"/>
  <c r="K53" i="1"/>
  <c r="P52" i="1"/>
  <c r="O52" i="1"/>
  <c r="M52" i="1"/>
  <c r="L52" i="1"/>
  <c r="N52" i="1" s="1"/>
  <c r="K52" i="1"/>
  <c r="O51" i="1"/>
  <c r="P51" i="1" s="1"/>
  <c r="N51" i="1"/>
  <c r="M51" i="1"/>
  <c r="L51" i="1"/>
  <c r="K51" i="1"/>
  <c r="O50" i="1"/>
  <c r="M50" i="1"/>
  <c r="P50" i="1" s="1"/>
  <c r="L50" i="1"/>
  <c r="N50" i="1" s="1"/>
  <c r="K50" i="1"/>
  <c r="O49" i="1"/>
  <c r="M49" i="1"/>
  <c r="P49" i="1" s="1"/>
  <c r="L49" i="1"/>
  <c r="N49" i="1" s="1"/>
  <c r="K49" i="1"/>
  <c r="O48" i="1"/>
  <c r="P48" i="1" s="1"/>
  <c r="N48" i="1"/>
  <c r="M48" i="1"/>
  <c r="L48" i="1"/>
  <c r="K48" i="1"/>
  <c r="O47" i="1"/>
  <c r="P47" i="1" s="1"/>
  <c r="N47" i="1"/>
  <c r="M47" i="1"/>
  <c r="L47" i="1"/>
  <c r="K47" i="1"/>
  <c r="O46" i="1"/>
  <c r="M46" i="1"/>
  <c r="P46" i="1" s="1"/>
  <c r="L46" i="1"/>
  <c r="K46" i="1"/>
  <c r="O45" i="1"/>
  <c r="P45" i="1" s="1"/>
  <c r="M45" i="1"/>
  <c r="L45" i="1"/>
  <c r="N45" i="1" s="1"/>
  <c r="K45" i="1"/>
  <c r="P44" i="1"/>
  <c r="O44" i="1"/>
  <c r="M44" i="1"/>
  <c r="L44" i="1"/>
  <c r="N44" i="1" s="1"/>
  <c r="K44" i="1"/>
  <c r="O43" i="1"/>
  <c r="N43" i="1"/>
  <c r="M43" i="1"/>
  <c r="P43" i="1" s="1"/>
  <c r="L43" i="1"/>
  <c r="K43" i="1"/>
  <c r="P42" i="1"/>
  <c r="O42" i="1"/>
  <c r="M42" i="1"/>
  <c r="L42" i="1"/>
  <c r="N42" i="1" s="1"/>
  <c r="K42" i="1"/>
  <c r="O41" i="1"/>
  <c r="M41" i="1"/>
  <c r="P41" i="1" s="1"/>
  <c r="L41" i="1"/>
  <c r="N41" i="1" s="1"/>
  <c r="K41" i="1"/>
  <c r="O40" i="1"/>
  <c r="N40" i="1"/>
  <c r="M40" i="1"/>
  <c r="P40" i="1" s="1"/>
  <c r="L40" i="1"/>
  <c r="K40" i="1"/>
  <c r="P39" i="1"/>
  <c r="O39" i="1"/>
  <c r="N39" i="1"/>
  <c r="M39" i="1"/>
  <c r="L39" i="1"/>
  <c r="K39" i="1"/>
  <c r="O38" i="1"/>
  <c r="M38" i="1"/>
  <c r="P38" i="1" s="1"/>
  <c r="L38" i="1"/>
  <c r="N38" i="1" s="1"/>
  <c r="K38" i="1"/>
  <c r="O37" i="1"/>
  <c r="M37" i="1"/>
  <c r="P37" i="1" s="1"/>
  <c r="L37" i="1"/>
  <c r="N37" i="1" s="1"/>
  <c r="K37" i="1"/>
  <c r="P36" i="1"/>
  <c r="O36" i="1"/>
  <c r="M36" i="1"/>
  <c r="L36" i="1"/>
  <c r="N36" i="1" s="1"/>
  <c r="K36" i="1"/>
  <c r="O35" i="1"/>
  <c r="N35" i="1"/>
  <c r="M35" i="1"/>
  <c r="P35" i="1" s="1"/>
  <c r="L35" i="1"/>
  <c r="K35" i="1"/>
  <c r="O34" i="1"/>
  <c r="M34" i="1"/>
  <c r="P34" i="1" s="1"/>
  <c r="L34" i="1"/>
  <c r="N34" i="1" s="1"/>
  <c r="K34" i="1"/>
  <c r="X33" i="1"/>
  <c r="W33" i="1"/>
  <c r="V33" i="1"/>
  <c r="AD33" i="1" s="1"/>
  <c r="U33" i="1"/>
  <c r="AA33" i="1" s="1"/>
  <c r="O33" i="1"/>
  <c r="M33" i="1"/>
  <c r="P33" i="1" s="1"/>
  <c r="L33" i="1"/>
  <c r="K33" i="1"/>
  <c r="AA32" i="1"/>
  <c r="Z32" i="1"/>
  <c r="AB32" i="1" s="1"/>
  <c r="X32" i="1"/>
  <c r="W32" i="1"/>
  <c r="V32" i="1"/>
  <c r="AD32" i="1" s="1"/>
  <c r="U32" i="1"/>
  <c r="Y32" i="1" s="1"/>
  <c r="O32" i="1"/>
  <c r="N32" i="1"/>
  <c r="M32" i="1"/>
  <c r="P32" i="1" s="1"/>
  <c r="L32" i="1"/>
  <c r="K32" i="1"/>
  <c r="X31" i="1"/>
  <c r="AA31" i="1" s="1"/>
  <c r="W31" i="1"/>
  <c r="Z31" i="1" s="1"/>
  <c r="AB31" i="1" s="1"/>
  <c r="V31" i="1"/>
  <c r="U31" i="1"/>
  <c r="O31" i="1"/>
  <c r="M31" i="1"/>
  <c r="P31" i="1" s="1"/>
  <c r="L31" i="1"/>
  <c r="N31" i="1" s="1"/>
  <c r="K31" i="1"/>
  <c r="X30" i="1"/>
  <c r="W30" i="1"/>
  <c r="V30" i="1"/>
  <c r="AD30" i="1" s="1"/>
  <c r="U30" i="1"/>
  <c r="AA30" i="1" s="1"/>
  <c r="P30" i="1"/>
  <c r="O30" i="1"/>
  <c r="M30" i="1"/>
  <c r="L30" i="1"/>
  <c r="N30" i="1" s="1"/>
  <c r="K30" i="1"/>
  <c r="X29" i="1"/>
  <c r="W29" i="1"/>
  <c r="V29" i="1"/>
  <c r="AD29" i="1" s="1"/>
  <c r="U29" i="1"/>
  <c r="AA29" i="1" s="1"/>
  <c r="O29" i="1"/>
  <c r="M29" i="1"/>
  <c r="N29" i="1" s="1"/>
  <c r="L29" i="1"/>
  <c r="K29" i="1"/>
  <c r="X28" i="1"/>
  <c r="W28" i="1"/>
  <c r="V28" i="1"/>
  <c r="U28" i="1"/>
  <c r="AA28" i="1" s="1"/>
  <c r="O28" i="1"/>
  <c r="N28" i="1"/>
  <c r="M28" i="1"/>
  <c r="P28" i="1" s="1"/>
  <c r="L28" i="1"/>
  <c r="K28" i="1"/>
  <c r="AA27" i="1"/>
  <c r="X27" i="1"/>
  <c r="W27" i="1"/>
  <c r="V27" i="1"/>
  <c r="AD27" i="1" s="1"/>
  <c r="U27" i="1"/>
  <c r="Z27" i="1" s="1"/>
  <c r="AB27" i="1" s="1"/>
  <c r="O27" i="1"/>
  <c r="M27" i="1"/>
  <c r="P27" i="1" s="1"/>
  <c r="L27" i="1"/>
  <c r="N27" i="1" s="1"/>
  <c r="K27" i="1"/>
  <c r="Z26" i="1"/>
  <c r="X26" i="1"/>
  <c r="AA26" i="1" s="1"/>
  <c r="W26" i="1"/>
  <c r="V26" i="1"/>
  <c r="AD26" i="1" s="1"/>
  <c r="U26" i="1"/>
  <c r="O26" i="1"/>
  <c r="M26" i="1"/>
  <c r="P26" i="1" s="1"/>
  <c r="L26" i="1"/>
  <c r="N26" i="1" s="1"/>
  <c r="K26" i="1"/>
  <c r="X25" i="1"/>
  <c r="W25" i="1"/>
  <c r="V25" i="1"/>
  <c r="AD25" i="1" s="1"/>
  <c r="U25" i="1"/>
  <c r="AA25" i="1" s="1"/>
  <c r="O25" i="1"/>
  <c r="M25" i="1"/>
  <c r="P25" i="1" s="1"/>
  <c r="L25" i="1"/>
  <c r="N25" i="1" s="1"/>
  <c r="K25" i="1"/>
  <c r="X24" i="1"/>
  <c r="W24" i="1"/>
  <c r="V24" i="1"/>
  <c r="AD24" i="1" s="1"/>
  <c r="U24" i="1"/>
  <c r="AA24" i="1" s="1"/>
  <c r="O24" i="1"/>
  <c r="P24" i="1" s="1"/>
  <c r="N24" i="1"/>
  <c r="M24" i="1"/>
  <c r="L24" i="1"/>
  <c r="K24" i="1"/>
  <c r="X23" i="1"/>
  <c r="W23" i="1"/>
  <c r="V23" i="1"/>
  <c r="U23" i="1"/>
  <c r="AA23" i="1" s="1"/>
  <c r="O23" i="1"/>
  <c r="M23" i="1"/>
  <c r="P23" i="1" s="1"/>
  <c r="L23" i="1"/>
  <c r="N23" i="1" s="1"/>
  <c r="K23" i="1"/>
  <c r="X22" i="1"/>
  <c r="W22" i="1"/>
  <c r="V22" i="1"/>
  <c r="U22" i="1"/>
  <c r="AA22" i="1" s="1"/>
  <c r="P22" i="1"/>
  <c r="O22" i="1"/>
  <c r="M22" i="1"/>
  <c r="L22" i="1"/>
  <c r="N22" i="1" s="1"/>
  <c r="K22" i="1"/>
  <c r="AA21" i="1"/>
  <c r="Z21" i="1"/>
  <c r="AB21" i="1" s="1"/>
  <c r="Y21" i="1"/>
  <c r="X21" i="1"/>
  <c r="W21" i="1"/>
  <c r="V21" i="1"/>
  <c r="U21" i="1"/>
  <c r="O21" i="1"/>
  <c r="M21" i="1"/>
  <c r="N21" i="1" s="1"/>
  <c r="L21" i="1"/>
  <c r="K21" i="1"/>
  <c r="X20" i="1"/>
  <c r="AA20" i="1" s="1"/>
  <c r="W20" i="1"/>
  <c r="Z20" i="1" s="1"/>
  <c r="V20" i="1"/>
  <c r="AD20" i="1" s="1"/>
  <c r="U20" i="1"/>
  <c r="O20" i="1"/>
  <c r="M20" i="1"/>
  <c r="P20" i="1" s="1"/>
  <c r="L20" i="1"/>
  <c r="N20" i="1" s="1"/>
  <c r="K20" i="1"/>
  <c r="X19" i="1"/>
  <c r="W19" i="1"/>
  <c r="V19" i="1"/>
  <c r="AD19" i="1" s="1"/>
  <c r="U19" i="1"/>
  <c r="AA19" i="1" s="1"/>
  <c r="P19" i="1"/>
  <c r="O19" i="1"/>
  <c r="M19" i="1"/>
  <c r="L19" i="1"/>
  <c r="N19" i="1" s="1"/>
  <c r="K19" i="1"/>
  <c r="Z18" i="1"/>
  <c r="X18" i="1"/>
  <c r="W18" i="1"/>
  <c r="V18" i="1"/>
  <c r="AD18" i="1" s="1"/>
  <c r="U18" i="1"/>
  <c r="AA18" i="1" s="1"/>
  <c r="O18" i="1"/>
  <c r="P18" i="1" s="1"/>
  <c r="N18" i="1"/>
  <c r="M18" i="1"/>
  <c r="L18" i="1"/>
  <c r="K18" i="1"/>
  <c r="Z17" i="1"/>
  <c r="AB17" i="1" s="1"/>
  <c r="X17" i="1"/>
  <c r="W17" i="1"/>
  <c r="V17" i="1"/>
  <c r="AD17" i="1" s="1"/>
  <c r="U17" i="1"/>
  <c r="AA17" i="1" s="1"/>
  <c r="O17" i="1"/>
  <c r="P17" i="1" s="1"/>
  <c r="N17" i="1"/>
  <c r="M17" i="1"/>
  <c r="L17" i="1"/>
  <c r="K17" i="1"/>
  <c r="X16" i="1"/>
  <c r="W16" i="1"/>
  <c r="V16" i="1"/>
  <c r="AD16" i="1" s="1"/>
  <c r="U16" i="1"/>
  <c r="AA16" i="1" s="1"/>
  <c r="O16" i="1"/>
  <c r="P16" i="1" s="1"/>
  <c r="N16" i="1"/>
  <c r="M16" i="1"/>
  <c r="L16" i="1"/>
  <c r="K16" i="1"/>
  <c r="X15" i="1"/>
  <c r="W15" i="1"/>
  <c r="V15" i="1"/>
  <c r="AD15" i="1" s="1"/>
  <c r="U15" i="1"/>
  <c r="AA15" i="1" s="1"/>
  <c r="P15" i="1"/>
  <c r="O15" i="1"/>
  <c r="N15" i="1"/>
  <c r="M15" i="1"/>
  <c r="L15" i="1"/>
  <c r="K15" i="1"/>
  <c r="X14" i="1"/>
  <c r="W14" i="1"/>
  <c r="V14" i="1"/>
  <c r="AD14" i="1" s="1"/>
  <c r="AC14" i="1" s="1"/>
  <c r="U14" i="1"/>
  <c r="AA14" i="1" s="1"/>
  <c r="P14" i="1"/>
  <c r="O14" i="1"/>
  <c r="M14" i="1"/>
  <c r="L14" i="1"/>
  <c r="N14" i="1" s="1"/>
  <c r="K14" i="1"/>
  <c r="X13" i="1"/>
  <c r="W13" i="1"/>
  <c r="V13" i="1"/>
  <c r="AD13" i="1" s="1"/>
  <c r="U13" i="1"/>
  <c r="AA13" i="1" s="1"/>
  <c r="O13" i="1"/>
  <c r="M13" i="1"/>
  <c r="P13" i="1" s="1"/>
  <c r="L13" i="1"/>
  <c r="K13" i="1"/>
  <c r="X12" i="1"/>
  <c r="AA12" i="1" s="1"/>
  <c r="W12" i="1"/>
  <c r="Z12" i="1" s="1"/>
  <c r="AB12" i="1" s="1"/>
  <c r="V12" i="1"/>
  <c r="AD12" i="1" s="1"/>
  <c r="AC12" i="1" s="1"/>
  <c r="U12" i="1"/>
  <c r="O12" i="1"/>
  <c r="M12" i="1"/>
  <c r="P12" i="1" s="1"/>
  <c r="L12" i="1"/>
  <c r="N12" i="1" s="1"/>
  <c r="K12" i="1"/>
  <c r="X11" i="1"/>
  <c r="AA11" i="1" s="1"/>
  <c r="W11" i="1"/>
  <c r="AD11" i="1" s="1"/>
  <c r="AC11" i="1" s="1"/>
  <c r="V11" i="1"/>
  <c r="U11" i="1"/>
  <c r="O11" i="1"/>
  <c r="M11" i="1"/>
  <c r="L11" i="1"/>
  <c r="N11" i="1" s="1"/>
  <c r="K11" i="1"/>
  <c r="AD10" i="1"/>
  <c r="Z10" i="1"/>
  <c r="X10" i="1"/>
  <c r="AA10" i="1" s="1"/>
  <c r="W10" i="1"/>
  <c r="V10" i="1"/>
  <c r="U10" i="1"/>
  <c r="P10" i="1"/>
  <c r="O10" i="1"/>
  <c r="M10" i="1"/>
  <c r="L10" i="1"/>
  <c r="N10" i="1" s="1"/>
  <c r="K10" i="1"/>
  <c r="AD9" i="1"/>
  <c r="X9" i="1"/>
  <c r="W9" i="1"/>
  <c r="V9" i="1"/>
  <c r="U9" i="1"/>
  <c r="Y9" i="1" s="1"/>
  <c r="O9" i="1"/>
  <c r="M9" i="1"/>
  <c r="P9" i="1" s="1"/>
  <c r="L9" i="1"/>
  <c r="N9" i="1" s="1"/>
  <c r="K9" i="1"/>
  <c r="X8" i="1"/>
  <c r="W8" i="1"/>
  <c r="V8" i="1"/>
  <c r="AD8" i="1" s="1"/>
  <c r="U8" i="1"/>
  <c r="Y8" i="1" s="1"/>
  <c r="O8" i="1"/>
  <c r="M8" i="1"/>
  <c r="P8" i="1" s="1"/>
  <c r="L8" i="1"/>
  <c r="N8" i="1" s="1"/>
  <c r="K8" i="1"/>
  <c r="X7" i="1"/>
  <c r="W7" i="1"/>
  <c r="V7" i="1"/>
  <c r="AD7" i="1" s="1"/>
  <c r="U7" i="1"/>
  <c r="P7" i="1"/>
  <c r="O7" i="1"/>
  <c r="M7" i="1"/>
  <c r="L7" i="1"/>
  <c r="N7" i="1" s="1"/>
  <c r="K7" i="1"/>
  <c r="X6" i="1"/>
  <c r="W6" i="1"/>
  <c r="V6" i="1"/>
  <c r="AD6" i="1" s="1"/>
  <c r="U6" i="1"/>
  <c r="O6" i="1"/>
  <c r="P6" i="1" s="1"/>
  <c r="N6" i="1"/>
  <c r="M6" i="1"/>
  <c r="L6" i="1"/>
  <c r="K6" i="1"/>
  <c r="X5" i="1"/>
  <c r="W5" i="1"/>
  <c r="V5" i="1"/>
  <c r="AD5" i="1" s="1"/>
  <c r="U5" i="1"/>
  <c r="O5" i="1"/>
  <c r="M5" i="1"/>
  <c r="P5" i="1" s="1"/>
  <c r="L5" i="1"/>
  <c r="N5" i="1" s="1"/>
  <c r="K5" i="1"/>
  <c r="X4" i="1"/>
  <c r="W4" i="1"/>
  <c r="V4" i="1"/>
  <c r="AD4" i="1" s="1"/>
  <c r="AC4" i="1" s="1"/>
  <c r="U4" i="1"/>
  <c r="AA4" i="1" s="1"/>
  <c r="O4" i="1"/>
  <c r="N4" i="1"/>
  <c r="M4" i="1"/>
  <c r="P4" i="1" s="1"/>
  <c r="L4" i="1"/>
  <c r="K4" i="1"/>
  <c r="X3" i="1"/>
  <c r="W3" i="1"/>
  <c r="V3" i="1"/>
  <c r="U3" i="1"/>
  <c r="AA3" i="1" s="1"/>
  <c r="O3" i="1"/>
  <c r="M3" i="1"/>
  <c r="P3" i="1" s="1"/>
  <c r="L3" i="1"/>
  <c r="N3" i="1" s="1"/>
  <c r="K3" i="1"/>
  <c r="AA2" i="1"/>
  <c r="X2" i="1"/>
  <c r="W2" i="1"/>
  <c r="V2" i="1"/>
  <c r="AD2" i="1" s="1"/>
  <c r="U2" i="1"/>
  <c r="Z2" i="1" s="1"/>
  <c r="AB2" i="1" s="1"/>
  <c r="O2" i="1"/>
  <c r="M2" i="1"/>
  <c r="P2" i="1" s="1"/>
  <c r="L2" i="1"/>
  <c r="N2" i="1" s="1"/>
  <c r="K2" i="1"/>
  <c r="AC16" i="1" l="1"/>
  <c r="AC13" i="1"/>
  <c r="AC15" i="1"/>
  <c r="AB18" i="1"/>
  <c r="AB20" i="1"/>
  <c r="AC8" i="1"/>
  <c r="AC10" i="1"/>
  <c r="AB10" i="1"/>
  <c r="AC17" i="1"/>
  <c r="Y26" i="1"/>
  <c r="N54" i="1"/>
  <c r="AC19" i="1"/>
  <c r="AB26" i="1"/>
  <c r="AC30" i="1"/>
  <c r="Y31" i="1"/>
  <c r="N66" i="1"/>
  <c r="N98" i="1"/>
  <c r="AC20" i="1"/>
  <c r="Y7" i="1"/>
  <c r="Z7" i="1"/>
  <c r="AB7" i="1" s="1"/>
  <c r="N86" i="1"/>
  <c r="Z6" i="1"/>
  <c r="Y6" i="1"/>
  <c r="AA6" i="1"/>
  <c r="AC6" i="1" s="1"/>
  <c r="Y20" i="1"/>
  <c r="P29" i="1"/>
  <c r="Z8" i="1"/>
  <c r="AB8" i="1" s="1"/>
  <c r="Y13" i="1"/>
  <c r="Y14" i="1"/>
  <c r="AC18" i="1"/>
  <c r="AC24" i="1"/>
  <c r="Y25" i="1"/>
  <c r="AA5" i="1"/>
  <c r="AC5" i="1" s="1"/>
  <c r="Z5" i="1"/>
  <c r="AB5" i="1" s="1"/>
  <c r="AA7" i="1"/>
  <c r="AC7" i="1" s="1"/>
  <c r="AA8" i="1"/>
  <c r="Z9" i="1"/>
  <c r="AB9" i="1" s="1"/>
  <c r="Y10" i="1"/>
  <c r="Y11" i="1"/>
  <c r="Y12" i="1"/>
  <c r="Z13" i="1"/>
  <c r="AB13" i="1" s="1"/>
  <c r="Z14" i="1"/>
  <c r="AB14" i="1" s="1"/>
  <c r="Y15" i="1"/>
  <c r="Y19" i="1"/>
  <c r="Z25" i="1"/>
  <c r="AB25" i="1" s="1"/>
  <c r="AC29" i="1"/>
  <c r="Y30" i="1"/>
  <c r="N33" i="1"/>
  <c r="N46" i="1"/>
  <c r="N78" i="1"/>
  <c r="N110" i="1"/>
  <c r="AA9" i="1"/>
  <c r="AC9" i="1" s="1"/>
  <c r="Z11" i="1"/>
  <c r="AB11" i="1" s="1"/>
  <c r="Z15" i="1"/>
  <c r="AB15" i="1" s="1"/>
  <c r="Y16" i="1"/>
  <c r="Z19" i="1"/>
  <c r="AB19" i="1" s="1"/>
  <c r="Z30" i="1"/>
  <c r="AB30" i="1" s="1"/>
  <c r="N90" i="1"/>
  <c r="N122" i="1"/>
  <c r="AC25" i="1"/>
  <c r="Z16" i="1"/>
  <c r="AB16" i="1" s="1"/>
  <c r="Y17" i="1"/>
  <c r="Y18" i="1"/>
  <c r="AD23" i="1"/>
  <c r="AC23" i="1" s="1"/>
  <c r="Y24" i="1"/>
  <c r="Z24" i="1"/>
  <c r="AB24" i="1" s="1"/>
  <c r="AD28" i="1"/>
  <c r="AC28" i="1" s="1"/>
  <c r="Y29" i="1"/>
  <c r="Z29" i="1"/>
  <c r="AB29" i="1" s="1"/>
  <c r="AC33" i="1"/>
  <c r="AD3" i="1"/>
  <c r="AC3" i="1" s="1"/>
  <c r="AD22" i="1"/>
  <c r="AC22" i="1" s="1"/>
  <c r="Y23" i="1"/>
  <c r="N82" i="1"/>
  <c r="N114" i="1"/>
  <c r="AC2" i="1"/>
  <c r="Y4" i="1"/>
  <c r="P21" i="1"/>
  <c r="Z23" i="1"/>
  <c r="AB23" i="1" s="1"/>
  <c r="AC27" i="1"/>
  <c r="Y28" i="1"/>
  <c r="N118" i="1"/>
  <c r="Y5" i="1"/>
  <c r="Z4" i="1"/>
  <c r="AB4" i="1" s="1"/>
  <c r="Z28" i="1"/>
  <c r="AB28" i="1" s="1"/>
  <c r="AC32" i="1"/>
  <c r="Y33" i="1"/>
  <c r="Y3" i="1"/>
  <c r="N13" i="1"/>
  <c r="AD21" i="1"/>
  <c r="AC21" i="1" s="1"/>
  <c r="Y22" i="1"/>
  <c r="Z33" i="1"/>
  <c r="AB33" i="1" s="1"/>
  <c r="Y2" i="1"/>
  <c r="Z3" i="1"/>
  <c r="AB3" i="1" s="1"/>
  <c r="P11" i="1"/>
  <c r="Z22" i="1"/>
  <c r="AB22" i="1" s="1"/>
  <c r="AC26" i="1"/>
  <c r="Y27" i="1"/>
  <c r="AD31" i="1"/>
  <c r="AC31" i="1" s="1"/>
  <c r="AB6" i="1" l="1"/>
</calcChain>
</file>

<file path=xl/sharedStrings.xml><?xml version="1.0" encoding="utf-8"?>
<sst xmlns="http://schemas.openxmlformats.org/spreadsheetml/2006/main" count="663" uniqueCount="40">
  <si>
    <t>Classifier Name</t>
  </si>
  <si>
    <t>Main or test set</t>
  </si>
  <si>
    <t>Balanced or unbalanced main set</t>
  </si>
  <si>
    <t>Number of main samples</t>
  </si>
  <si>
    <t>Number of non-healthy companies in main sample</t>
  </si>
  <si>
    <t>True positives TP</t>
  </si>
  <si>
    <t>True negatives TN</t>
  </si>
  <si>
    <t>False positives FP</t>
  </si>
  <si>
    <t>False negatives FN</t>
  </si>
  <si>
    <t>ROC-AUC</t>
  </si>
  <si>
    <t>Accuracy</t>
  </si>
  <si>
    <t>Precision</t>
  </si>
  <si>
    <t>Recall</t>
  </si>
  <si>
    <t>F1 Score</t>
  </si>
  <si>
    <t>Negative Predictive Value</t>
  </si>
  <si>
    <t>Balanced accuracy</t>
  </si>
  <si>
    <t>F1-Score</t>
  </si>
  <si>
    <t>Balanced Accuracy (BA)</t>
  </si>
  <si>
    <t>Linear Discriminant Analysis</t>
  </si>
  <si>
    <t>Main</t>
  </si>
  <si>
    <t>InBalanced</t>
  </si>
  <si>
    <t>Decision Trees</t>
  </si>
  <si>
    <t>Test</t>
  </si>
  <si>
    <t xml:space="preserve">Balanced </t>
  </si>
  <si>
    <t>Gradient Boosting (XGBoost)</t>
  </si>
  <si>
    <t>Logistic Regression</t>
  </si>
  <si>
    <t>k-Nearest Neighbors</t>
  </si>
  <si>
    <t>Balanced</t>
  </si>
  <si>
    <t>Naive Bayes</t>
  </si>
  <si>
    <t>Random Forest</t>
  </si>
  <si>
    <t>Support Vector Machines</t>
  </si>
  <si>
    <t xml:space="preserve"> Accuracy</t>
  </si>
  <si>
    <t xml:space="preserve"> Precision</t>
  </si>
  <si>
    <t xml:space="preserve"> Recall</t>
  </si>
  <si>
    <t xml:space="preserve"> F1-Score</t>
  </si>
  <si>
    <t>Row Labels</t>
  </si>
  <si>
    <t>Column Labels</t>
  </si>
  <si>
    <t>Imbalanced</t>
  </si>
  <si>
    <t xml:space="preserve"> Balanced Accuracy (BA)</t>
  </si>
  <si>
    <t xml:space="preserve"> Negative Predictive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</si>
</sst>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2" fillId="2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3" fillId="3" borderId="3" xfId="0" applyFont="1" applyFill="1" applyBorder="1"/>
    <xf numFmtId="0" fontId="3" fillId="3" borderId="3" xfId="0" applyFont="1" applyFill="1" applyBorder="1" applyAlignment="1">
      <alignment horizontal="right"/>
    </xf>
    <xf numFmtId="2" fontId="3" fillId="3" borderId="3" xfId="0" applyNumberFormat="1" applyFont="1" applyFill="1" applyBorder="1" applyAlignment="1">
      <alignment horizontal="right"/>
    </xf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4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[results-4.0.xlsx]Sheet1!PivotTable1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Sheet1!$A$21:$A$23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Decision Trees</c:v>
                  </c:pt>
                </c:lvl>
              </c:multiLvlStrCache>
            </c:multiLvlStrRef>
          </c:cat>
          <c:val>
            <c:numRef>
              <c:f>Sheet1!$B$21:$B$23</c:f>
              <c:numCache>
                <c:formatCode>0.00</c:formatCode>
                <c:ptCount val="2"/>
                <c:pt idx="0">
                  <c:v>0.83361328854050021</c:v>
                </c:pt>
                <c:pt idx="1">
                  <c:v>0.98030981709593135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DC4-A5D1-482A8EAB3407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Sheet1!$A$21:$A$23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Decision Trees</c:v>
                  </c:pt>
                </c:lvl>
              </c:multiLvlStrCache>
            </c:multiLvlStrRef>
          </c:cat>
          <c:val>
            <c:numRef>
              <c:f>Sheet1!$C$21:$C$23</c:f>
              <c:numCache>
                <c:formatCode>0.00</c:formatCode>
                <c:ptCount val="2"/>
                <c:pt idx="0">
                  <c:v>9.1102823654768253E-2</c:v>
                </c:pt>
                <c:pt idx="1">
                  <c:v>0.5658362989323843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5-4DC4-A5D1-482A8EAB3407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Sheet1!$A$21:$A$23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Decision Trees</c:v>
                  </c:pt>
                </c:lvl>
              </c:multiLvlStrCache>
            </c:multiLvlStrRef>
          </c:cat>
          <c:val>
            <c:numRef>
              <c:f>Sheet1!$D$21:$D$23</c:f>
              <c:numCache>
                <c:formatCode>0.00</c:formatCode>
                <c:ptCount val="2"/>
                <c:pt idx="0">
                  <c:v>0.68951612903225812</c:v>
                </c:pt>
                <c:pt idx="1">
                  <c:v>0.6411290322580645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5-4DC4-A5D1-482A8EAB3407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 Negative Predictive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Sheet1!$A$21:$A$23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Decision Trees</c:v>
                  </c:pt>
                </c:lvl>
              </c:multiLvlStrCache>
            </c:multiLvlStrRef>
          </c:cat>
          <c:val>
            <c:numRef>
              <c:f>Sheet1!$E$21:$E$23</c:f>
              <c:numCache>
                <c:formatCode>0.00</c:formatCode>
                <c:ptCount val="2"/>
                <c:pt idx="0">
                  <c:v>0.83702713030187237</c:v>
                </c:pt>
                <c:pt idx="1">
                  <c:v>0.98834543370271299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5-4DC4-A5D1-482A8EAB3407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 Balanced Accuracy (BA)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Sheet1!$A$21:$A$23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Decision Trees</c:v>
                  </c:pt>
                </c:lvl>
              </c:multiLvlStrCache>
            </c:multiLvlStrRef>
          </c:cat>
          <c:val>
            <c:numRef>
              <c:f>Sheet1!$F$21:$F$23</c:f>
              <c:numCache>
                <c:formatCode>0.00</c:formatCode>
                <c:ptCount val="2"/>
                <c:pt idx="0">
                  <c:v>0.76327162966706519</c:v>
                </c:pt>
                <c:pt idx="1">
                  <c:v>0.8147372329803888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45-4DC4-A5D1-482A8EAB3407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  <c:pt idx="0">
                  <c:v> F1-Score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Sheet1!$A$21:$A$23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Decision Trees</c:v>
                  </c:pt>
                </c:lvl>
              </c:multiLvlStrCache>
            </c:multiLvlStrRef>
          </c:cat>
          <c:val>
            <c:numRef>
              <c:f>Sheet1!$G$21:$G$23</c:f>
              <c:numCache>
                <c:formatCode>0.00</c:formatCode>
                <c:ptCount val="2"/>
                <c:pt idx="0">
                  <c:v>0.16094117647058825</c:v>
                </c:pt>
                <c:pt idx="1">
                  <c:v>0.60113421550094515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45-4DC4-A5D1-482A8EAB3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406320"/>
        <c:axId val="742409200"/>
      </c:barChart>
      <c:catAx>
        <c:axId val="7424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409200"/>
        <c:crosses val="autoZero"/>
        <c:auto val="1"/>
        <c:lblAlgn val="ctr"/>
        <c:lblOffset val="100"/>
        <c:noMultiLvlLbl val="0"/>
      </c:catAx>
      <c:valAx>
        <c:axId val="7424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4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[results-4.0.xlsx]Sheet1!PivotTable2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Sheet1!$A$47:$A$49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Gradient Boosting (XGBoost)</c:v>
                  </c:pt>
                </c:lvl>
              </c:multiLvlStrCache>
            </c:multiLvlStrRef>
          </c:cat>
          <c:val>
            <c:numRef>
              <c:f>Sheet1!$B$47:$B$49</c:f>
              <c:numCache>
                <c:formatCode>0.00</c:formatCode>
                <c:ptCount val="2"/>
                <c:pt idx="0">
                  <c:v>0.87616648002986186</c:v>
                </c:pt>
                <c:pt idx="1">
                  <c:v>0.97741694662187384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8-437F-9C88-349FED6B5E87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Sheet1!$A$47:$A$49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Gradient Boosting (XGBoost)</c:v>
                  </c:pt>
                </c:lvl>
              </c:multiLvlStrCache>
            </c:multiLvlStrRef>
          </c:cat>
          <c:val>
            <c:numRef>
              <c:f>Sheet1!$C$47:$C$49</c:f>
              <c:numCache>
                <c:formatCode>0.00</c:formatCode>
                <c:ptCount val="2"/>
                <c:pt idx="0">
                  <c:v>9.5273818454613649E-2</c:v>
                </c:pt>
                <c:pt idx="1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A8-437F-9C88-349FED6B5E87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Sheet1!$A$47:$A$49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Gradient Boosting (XGBoost)</c:v>
                  </c:pt>
                </c:lvl>
              </c:multiLvlStrCache>
            </c:multiLvlStrRef>
          </c:cat>
          <c:val>
            <c:numRef>
              <c:f>Sheet1!$D$47:$D$49</c:f>
              <c:numCache>
                <c:formatCode>0.00</c:formatCode>
                <c:ptCount val="2"/>
                <c:pt idx="0">
                  <c:v>0.51209677419354838</c:v>
                </c:pt>
                <c:pt idx="1">
                  <c:v>6.4516129032258063E-2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8-437F-9C88-349FED6B5E87}"/>
            </c:ext>
          </c:extLst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 Negative Predictive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Sheet1!$A$47:$A$49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Gradient Boosting (XGBoost)</c:v>
                  </c:pt>
                </c:lvl>
              </c:multiLvlStrCache>
            </c:multiLvlStrRef>
          </c:cat>
          <c:val>
            <c:numRef>
              <c:f>Sheet1!$E$47:$E$49</c:f>
              <c:numCache>
                <c:formatCode>0.00</c:formatCode>
                <c:ptCount val="2"/>
                <c:pt idx="0">
                  <c:v>0.88479174627435997</c:v>
                </c:pt>
                <c:pt idx="1">
                  <c:v>0.9990447076805502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A8-437F-9C88-349FED6B5E87}"/>
            </c:ext>
          </c:extLst>
        </c:ser>
        <c:ser>
          <c:idx val="4"/>
          <c:order val="4"/>
          <c:tx>
            <c:strRef>
              <c:f>Sheet1!$F$46</c:f>
              <c:strCache>
                <c:ptCount val="1"/>
                <c:pt idx="0">
                  <c:v> Balanced Accuracy (BA)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Sheet1!$A$47:$A$49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Gradient Boosting (XGBoost)</c:v>
                  </c:pt>
                </c:lvl>
              </c:multiLvlStrCache>
            </c:multiLvlStrRef>
          </c:cat>
          <c:val>
            <c:numRef>
              <c:f>Sheet1!$F$47:$F$49</c:f>
              <c:numCache>
                <c:formatCode>0.00</c:formatCode>
                <c:ptCount val="2"/>
                <c:pt idx="0">
                  <c:v>0.69844426023395423</c:v>
                </c:pt>
                <c:pt idx="1">
                  <c:v>0.53178041835640411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A8-437F-9C88-349FED6B5E87}"/>
            </c:ext>
          </c:extLst>
        </c:ser>
        <c:ser>
          <c:idx val="5"/>
          <c:order val="5"/>
          <c:tx>
            <c:strRef>
              <c:f>Sheet1!$G$46</c:f>
              <c:strCache>
                <c:ptCount val="1"/>
                <c:pt idx="0">
                  <c:v> F1-Score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Sheet1!$A$47:$A$49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Gradient Boosting (XGBoost)</c:v>
                  </c:pt>
                </c:lvl>
              </c:multiLvlStrCache>
            </c:multiLvlStrRef>
          </c:cat>
          <c:val>
            <c:numRef>
              <c:f>Sheet1!$G$47:$G$49</c:f>
              <c:numCache>
                <c:formatCode>0.00</c:formatCode>
                <c:ptCount val="2"/>
                <c:pt idx="0">
                  <c:v>0.16065781151170144</c:v>
                </c:pt>
                <c:pt idx="1">
                  <c:v>0.11678832116788322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A8-437F-9C88-349FED6B5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0230424"/>
        <c:axId val="750227184"/>
      </c:barChart>
      <c:catAx>
        <c:axId val="7502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50227184"/>
        <c:crosses val="autoZero"/>
        <c:auto val="1"/>
        <c:lblAlgn val="ctr"/>
        <c:lblOffset val="100"/>
        <c:noMultiLvlLbl val="0"/>
      </c:catAx>
      <c:valAx>
        <c:axId val="7502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502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[results-4.0.xlsx]Sheet1!PivotTable3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Sheet1!$A$73:$A$75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k-Nearest Neighbors</c:v>
                  </c:pt>
                </c:lvl>
              </c:multiLvlStrCache>
            </c:multiLvlStrRef>
          </c:cat>
          <c:val>
            <c:numRef>
              <c:f>Sheet1!$B$73:$B$75</c:f>
              <c:numCache>
                <c:formatCode>0.00</c:formatCode>
                <c:ptCount val="2"/>
                <c:pt idx="0">
                  <c:v>0.90108249346771185</c:v>
                </c:pt>
                <c:pt idx="1">
                  <c:v>0.98982829413960438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0-43E6-85AD-9A39AEFAE586}"/>
            </c:ext>
          </c:extLst>
        </c:ser>
        <c:ser>
          <c:idx val="1"/>
          <c:order val="1"/>
          <c:tx>
            <c:strRef>
              <c:f>Sheet1!$C$72</c:f>
              <c:strCache>
                <c:ptCount val="1"/>
                <c:pt idx="0">
                  <c:v>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Sheet1!$A$73:$A$75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k-Nearest Neighbors</c:v>
                  </c:pt>
                </c:lvl>
              </c:multiLvlStrCache>
            </c:multiLvlStrRef>
          </c:cat>
          <c:val>
            <c:numRef>
              <c:f>Sheet1!$C$73:$C$75</c:f>
              <c:numCache>
                <c:formatCode>0.00</c:formatCode>
                <c:ptCount val="2"/>
                <c:pt idx="0">
                  <c:v>0.16666666666666666</c:v>
                </c:pt>
                <c:pt idx="1">
                  <c:v>0.89714285714285713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0-43E6-85AD-9A39AEFAE586}"/>
            </c:ext>
          </c:extLst>
        </c:ser>
        <c:ser>
          <c:idx val="2"/>
          <c:order val="2"/>
          <c:tx>
            <c:strRef>
              <c:f>Sheet1!$D$72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Sheet1!$A$73:$A$75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k-Nearest Neighbors</c:v>
                  </c:pt>
                </c:lvl>
              </c:multiLvlStrCache>
            </c:multiLvlStrRef>
          </c:cat>
          <c:val>
            <c:numRef>
              <c:f>Sheet1!$D$73:$D$75</c:f>
              <c:numCache>
                <c:formatCode>0.00</c:formatCode>
                <c:ptCount val="2"/>
                <c:pt idx="0">
                  <c:v>0.81854838709677424</c:v>
                </c:pt>
                <c:pt idx="1">
                  <c:v>0.63306451612903225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0-43E6-85AD-9A39AEFAE586}"/>
            </c:ext>
          </c:extLst>
        </c:ser>
        <c:ser>
          <c:idx val="3"/>
          <c:order val="3"/>
          <c:tx>
            <c:strRef>
              <c:f>Sheet1!$E$72</c:f>
              <c:strCache>
                <c:ptCount val="1"/>
                <c:pt idx="0">
                  <c:v> Negative Predictive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Sheet1!$A$73:$A$75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k-Nearest Neighbors</c:v>
                  </c:pt>
                </c:lvl>
              </c:multiLvlStrCache>
            </c:multiLvlStrRef>
          </c:cat>
          <c:val>
            <c:numRef>
              <c:f>Sheet1!$E$73:$E$75</c:f>
              <c:numCache>
                <c:formatCode>0.00</c:formatCode>
                <c:ptCount val="2"/>
                <c:pt idx="0">
                  <c:v>0.90303782957585021</c:v>
                </c:pt>
                <c:pt idx="1">
                  <c:v>0.99828047382499041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0-43E6-85AD-9A39AEFAE586}"/>
            </c:ext>
          </c:extLst>
        </c:ser>
        <c:ser>
          <c:idx val="4"/>
          <c:order val="4"/>
          <c:tx>
            <c:strRef>
              <c:f>Sheet1!$F$72</c:f>
              <c:strCache>
                <c:ptCount val="1"/>
                <c:pt idx="0">
                  <c:v> Balanced Accuracy (BA)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Sheet1!$A$73:$A$75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k-Nearest Neighbors</c:v>
                  </c:pt>
                </c:lvl>
              </c:multiLvlStrCache>
            </c:multiLvlStrRef>
          </c:cat>
          <c:val>
            <c:numRef>
              <c:f>Sheet1!$F$73:$F$75</c:f>
              <c:numCache>
                <c:formatCode>0.00</c:formatCode>
                <c:ptCount val="2"/>
                <c:pt idx="0">
                  <c:v>0.86079310833631228</c:v>
                </c:pt>
                <c:pt idx="1">
                  <c:v>0.81567249497701133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40-43E6-85AD-9A39AEFAE586}"/>
            </c:ext>
          </c:extLst>
        </c:ser>
        <c:ser>
          <c:idx val="5"/>
          <c:order val="5"/>
          <c:tx>
            <c:strRef>
              <c:f>Sheet1!$G$72</c:f>
              <c:strCache>
                <c:ptCount val="1"/>
                <c:pt idx="0">
                  <c:v> F1-Score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Sheet1!$A$73:$A$75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k-Nearest Neighbors</c:v>
                  </c:pt>
                </c:lvl>
              </c:multiLvlStrCache>
            </c:multiLvlStrRef>
          </c:cat>
          <c:val>
            <c:numRef>
              <c:f>Sheet1!$G$73:$G$75</c:f>
              <c:numCache>
                <c:formatCode>0.00</c:formatCode>
                <c:ptCount val="2"/>
                <c:pt idx="0">
                  <c:v>0.27694406548431105</c:v>
                </c:pt>
                <c:pt idx="1">
                  <c:v>0.74231678486997632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40-43E6-85AD-9A39AEFAE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9557416"/>
        <c:axId val="859553456"/>
      </c:barChart>
      <c:catAx>
        <c:axId val="85955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59553456"/>
        <c:crosses val="autoZero"/>
        <c:auto val="1"/>
        <c:lblAlgn val="ctr"/>
        <c:lblOffset val="100"/>
        <c:noMultiLvlLbl val="0"/>
      </c:catAx>
      <c:valAx>
        <c:axId val="8595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5955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[results-4.0.xlsx]Sheet1!PivotTable4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Sheet1!$A$99:$A$101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Linear Discriminant Analysis</c:v>
                  </c:pt>
                </c:lvl>
              </c:multiLvlStrCache>
            </c:multiLvlStrRef>
          </c:cat>
          <c:val>
            <c:numRef>
              <c:f>Sheet1!$B$99:$B$101</c:f>
              <c:numCache>
                <c:formatCode>0.00</c:formatCode>
                <c:ptCount val="2"/>
                <c:pt idx="0">
                  <c:v>0.82026875699888013</c:v>
                </c:pt>
                <c:pt idx="1">
                  <c:v>0.96360582306830911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2-43FB-B483-70D8CB2790B6}"/>
            </c:ext>
          </c:extLst>
        </c:ser>
        <c:ser>
          <c:idx val="1"/>
          <c:order val="1"/>
          <c:tx>
            <c:strRef>
              <c:f>Sheet1!$C$98</c:f>
              <c:strCache>
                <c:ptCount val="1"/>
                <c:pt idx="0">
                  <c:v>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Sheet1!$A$99:$A$101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Linear Discriminant Analysis</c:v>
                  </c:pt>
                </c:lvl>
              </c:multiLvlStrCache>
            </c:multiLvlStrRef>
          </c:cat>
          <c:val>
            <c:numRef>
              <c:f>Sheet1!$C$99:$C$101</c:f>
              <c:numCache>
                <c:formatCode>0.00</c:formatCode>
                <c:ptCount val="2"/>
                <c:pt idx="0">
                  <c:v>7.1063394683026582E-2</c:v>
                </c:pt>
                <c:pt idx="1">
                  <c:v>0.12631578947368421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2-43FB-B483-70D8CB2790B6}"/>
            </c:ext>
          </c:extLst>
        </c:ser>
        <c:ser>
          <c:idx val="2"/>
          <c:order val="2"/>
          <c:tx>
            <c:strRef>
              <c:f>Sheet1!$D$98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Sheet1!$A$99:$A$101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Linear Discriminant Analysis</c:v>
                  </c:pt>
                </c:lvl>
              </c:multiLvlStrCache>
            </c:multiLvlStrRef>
          </c:cat>
          <c:val>
            <c:numRef>
              <c:f>Sheet1!$D$99:$D$101</c:f>
              <c:numCache>
                <c:formatCode>0.00</c:formatCode>
                <c:ptCount val="2"/>
                <c:pt idx="0">
                  <c:v>0.56048387096774188</c:v>
                </c:pt>
                <c:pt idx="1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2-43FB-B483-70D8CB2790B6}"/>
            </c:ext>
          </c:extLst>
        </c:ser>
        <c:ser>
          <c:idx val="3"/>
          <c:order val="3"/>
          <c:tx>
            <c:strRef>
              <c:f>Sheet1!$E$98</c:f>
              <c:strCache>
                <c:ptCount val="1"/>
                <c:pt idx="0">
                  <c:v> Negative Predictive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Sheet1!$A$99:$A$101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Linear Discriminant Analysis</c:v>
                  </c:pt>
                </c:lvl>
              </c:multiLvlStrCache>
            </c:multiLvlStrRef>
          </c:cat>
          <c:val>
            <c:numRef>
              <c:f>Sheet1!$E$99:$E$101</c:f>
              <c:numCache>
                <c:formatCode>0.00</c:formatCode>
                <c:ptCount val="2"/>
                <c:pt idx="0">
                  <c:v>0.82642338555598016</c:v>
                </c:pt>
                <c:pt idx="1">
                  <c:v>0.98414214749713413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2-43FB-B483-70D8CB2790B6}"/>
            </c:ext>
          </c:extLst>
        </c:ser>
        <c:ser>
          <c:idx val="4"/>
          <c:order val="4"/>
          <c:tx>
            <c:strRef>
              <c:f>Sheet1!$F$98</c:f>
              <c:strCache>
                <c:ptCount val="1"/>
                <c:pt idx="0">
                  <c:v> Balanced Accuracy (BA)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Sheet1!$A$99:$A$101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Linear Discriminant Analysis</c:v>
                  </c:pt>
                </c:lvl>
              </c:multiLvlStrCache>
            </c:multiLvlStrRef>
          </c:cat>
          <c:val>
            <c:numRef>
              <c:f>Sheet1!$F$99:$F$101</c:f>
              <c:numCache>
                <c:formatCode>0.00</c:formatCode>
                <c:ptCount val="2"/>
                <c:pt idx="0">
                  <c:v>0.69345362826186108</c:v>
                </c:pt>
                <c:pt idx="1">
                  <c:v>0.54045817052276057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2-43FB-B483-70D8CB2790B6}"/>
            </c:ext>
          </c:extLst>
        </c:ser>
        <c:ser>
          <c:idx val="5"/>
          <c:order val="5"/>
          <c:tx>
            <c:strRef>
              <c:f>Sheet1!$G$98</c:f>
              <c:strCache>
                <c:ptCount val="1"/>
                <c:pt idx="0">
                  <c:v> F1-Score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Sheet1!$A$99:$A$101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Linear Discriminant Analysis</c:v>
                  </c:pt>
                </c:lvl>
              </c:multiLvlStrCache>
            </c:multiLvlStrRef>
          </c:cat>
          <c:val>
            <c:numRef>
              <c:f>Sheet1!$G$99:$G$101</c:f>
              <c:numCache>
                <c:formatCode>0.00</c:formatCode>
                <c:ptCount val="2"/>
                <c:pt idx="0">
                  <c:v>0.12613430127041741</c:v>
                </c:pt>
                <c:pt idx="1">
                  <c:v>0.1095890410958904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82-43FB-B483-70D8CB2790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444528"/>
        <c:axId val="486447048"/>
      </c:barChart>
      <c:catAx>
        <c:axId val="4864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6447048"/>
        <c:crosses val="autoZero"/>
        <c:auto val="1"/>
        <c:lblAlgn val="ctr"/>
        <c:lblOffset val="100"/>
        <c:noMultiLvlLbl val="0"/>
      </c:catAx>
      <c:valAx>
        <c:axId val="4864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64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[results-4.0.xlsx]Sheet1!PivotTable5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Sheet1!$B$124</c:f>
              <c:strCache>
                <c:ptCount val="1"/>
                <c:pt idx="0">
                  <c:v>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Sheet1!$A$125:$A$127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Sheet1!$B$125:$B$127</c:f>
              <c:numCache>
                <c:formatCode>0.00</c:formatCode>
                <c:ptCount val="2"/>
                <c:pt idx="0">
                  <c:v>0.89604329973870844</c:v>
                </c:pt>
                <c:pt idx="1">
                  <c:v>0.9749906681597611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3-4B6C-85CF-508B54078F88}"/>
            </c:ext>
          </c:extLst>
        </c:ser>
        <c:ser>
          <c:idx val="1"/>
          <c:order val="1"/>
          <c:tx>
            <c:strRef>
              <c:f>Sheet1!$C$124</c:f>
              <c:strCache>
                <c:ptCount val="1"/>
                <c:pt idx="0">
                  <c:v>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Sheet1!$A$125:$A$127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Sheet1!$C$125:$C$127</c:f>
              <c:numCache>
                <c:formatCode>0.00</c:formatCode>
                <c:ptCount val="2"/>
                <c:pt idx="0">
                  <c:v>0.11061151079136691</c:v>
                </c:pt>
                <c:pt idx="1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3-4B6C-85CF-508B54078F88}"/>
            </c:ext>
          </c:extLst>
        </c:ser>
        <c:ser>
          <c:idx val="2"/>
          <c:order val="2"/>
          <c:tx>
            <c:strRef>
              <c:f>Sheet1!$D$124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Sheet1!$A$125:$A$127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Sheet1!$D$125:$D$127</c:f>
              <c:numCache>
                <c:formatCode>0.00</c:formatCode>
                <c:ptCount val="2"/>
                <c:pt idx="0">
                  <c:v>0.49596774193548387</c:v>
                </c:pt>
                <c:pt idx="1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3-4B6C-85CF-508B54078F88}"/>
            </c:ext>
          </c:extLst>
        </c:ser>
        <c:ser>
          <c:idx val="3"/>
          <c:order val="3"/>
          <c:tx>
            <c:strRef>
              <c:f>Sheet1!$E$124</c:f>
              <c:strCache>
                <c:ptCount val="1"/>
                <c:pt idx="0">
                  <c:v> Negative Predictive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Sheet1!$A$125:$A$127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Sheet1!$E$125:$E$127</c:f>
              <c:numCache>
                <c:formatCode>0.00</c:formatCode>
                <c:ptCount val="2"/>
                <c:pt idx="0">
                  <c:v>0.9055215896064196</c:v>
                </c:pt>
                <c:pt idx="1">
                  <c:v>0.99770729843332062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3-4B6C-85CF-508B54078F88}"/>
            </c:ext>
          </c:extLst>
        </c:ser>
        <c:ser>
          <c:idx val="4"/>
          <c:order val="4"/>
          <c:tx>
            <c:strRef>
              <c:f>Sheet1!$F$124</c:f>
              <c:strCache>
                <c:ptCount val="1"/>
                <c:pt idx="0">
                  <c:v> Balanced Accuracy (BA)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Sheet1!$A$125:$A$127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Sheet1!$F$125:$F$127</c:f>
              <c:numCache>
                <c:formatCode>0.00</c:formatCode>
                <c:ptCount val="2"/>
                <c:pt idx="0">
                  <c:v>0.70074466577095174</c:v>
                </c:pt>
                <c:pt idx="1">
                  <c:v>0.50691816534569256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3-4B6C-85CF-508B54078F88}"/>
            </c:ext>
          </c:extLst>
        </c:ser>
        <c:ser>
          <c:idx val="5"/>
          <c:order val="5"/>
          <c:tx>
            <c:strRef>
              <c:f>Sheet1!$G$124</c:f>
              <c:strCache>
                <c:ptCount val="1"/>
                <c:pt idx="0">
                  <c:v> F1-Score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Sheet1!$A$125:$A$127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Sheet1!$G$125:$G$127</c:f>
              <c:numCache>
                <c:formatCode>0.00</c:formatCode>
                <c:ptCount val="2"/>
                <c:pt idx="0">
                  <c:v>0.18088235294117647</c:v>
                </c:pt>
                <c:pt idx="1">
                  <c:v>2.8985507246376815E-2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3-4B6C-85CF-508B54078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426840"/>
        <c:axId val="742423600"/>
      </c:barChart>
      <c:catAx>
        <c:axId val="7424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423600"/>
        <c:crosses val="autoZero"/>
        <c:auto val="1"/>
        <c:lblAlgn val="ctr"/>
        <c:lblOffset val="100"/>
        <c:noMultiLvlLbl val="0"/>
      </c:catAx>
      <c:valAx>
        <c:axId val="7424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4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[results-4.0.xlsx]Sheet1!PivotTable6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Sheet1!$B$150</c:f>
              <c:strCache>
                <c:ptCount val="1"/>
                <c:pt idx="0">
                  <c:v>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Sheet1!$A$151:$A$153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Naive Bayes</c:v>
                  </c:pt>
                </c:lvl>
              </c:multiLvlStrCache>
            </c:multiLvlStrRef>
          </c:cat>
          <c:val>
            <c:numRef>
              <c:f>Sheet1!$B$151:$B$153</c:f>
              <c:numCache>
                <c:formatCode>0.00</c:formatCode>
                <c:ptCount val="2"/>
                <c:pt idx="0">
                  <c:v>0.86254199328107506</c:v>
                </c:pt>
                <c:pt idx="1">
                  <c:v>0.92730496453900713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9-46CA-93BA-F0136B767823}"/>
            </c:ext>
          </c:extLst>
        </c:ser>
        <c:ser>
          <c:idx val="1"/>
          <c:order val="1"/>
          <c:tx>
            <c:strRef>
              <c:f>Sheet1!$C$150</c:f>
              <c:strCache>
                <c:ptCount val="1"/>
                <c:pt idx="0">
                  <c:v>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Sheet1!$A$151:$A$153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Naive Bayes</c:v>
                  </c:pt>
                </c:lvl>
              </c:multiLvlStrCache>
            </c:multiLvlStrRef>
          </c:cat>
          <c:val>
            <c:numRef>
              <c:f>Sheet1!$C$151:$C$153</c:f>
              <c:numCache>
                <c:formatCode>0.00</c:formatCode>
                <c:ptCount val="2"/>
                <c:pt idx="0">
                  <c:v>9.0848363393453577E-2</c:v>
                </c:pt>
                <c:pt idx="1">
                  <c:v>9.3415007656967836E-2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9-46CA-93BA-F0136B767823}"/>
            </c:ext>
          </c:extLst>
        </c:ser>
        <c:ser>
          <c:idx val="2"/>
          <c:order val="2"/>
          <c:tx>
            <c:strRef>
              <c:f>Sheet1!$D$150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Sheet1!$A$151:$A$153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Naive Bayes</c:v>
                  </c:pt>
                </c:lvl>
              </c:multiLvlStrCache>
            </c:multiLvlStrRef>
          </c:cat>
          <c:val>
            <c:numRef>
              <c:f>Sheet1!$D$151:$D$153</c:f>
              <c:numCache>
                <c:formatCode>0.00</c:formatCode>
                <c:ptCount val="2"/>
                <c:pt idx="0">
                  <c:v>0.54838709677419351</c:v>
                </c:pt>
                <c:pt idx="1">
                  <c:v>0.24596774193548387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9-46CA-93BA-F0136B767823}"/>
            </c:ext>
          </c:extLst>
        </c:ser>
        <c:ser>
          <c:idx val="3"/>
          <c:order val="3"/>
          <c:tx>
            <c:strRef>
              <c:f>Sheet1!$E$150</c:f>
              <c:strCache>
                <c:ptCount val="1"/>
                <c:pt idx="0">
                  <c:v> Negative Predictive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Sheet1!$A$151:$A$153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Naive Bayes</c:v>
                  </c:pt>
                </c:lvl>
              </c:multiLvlStrCache>
            </c:multiLvlStrRef>
          </c:cat>
          <c:val>
            <c:numRef>
              <c:f>Sheet1!$E$151:$E$153</c:f>
              <c:numCache>
                <c:formatCode>0.00</c:formatCode>
                <c:ptCount val="2"/>
                <c:pt idx="0">
                  <c:v>0.86998471532288879</c:v>
                </c:pt>
                <c:pt idx="1">
                  <c:v>0.94344669468857467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9-46CA-93BA-F0136B767823}"/>
            </c:ext>
          </c:extLst>
        </c:ser>
        <c:ser>
          <c:idx val="4"/>
          <c:order val="4"/>
          <c:tx>
            <c:strRef>
              <c:f>Sheet1!$F$150</c:f>
              <c:strCache>
                <c:ptCount val="1"/>
                <c:pt idx="0">
                  <c:v> Balanced Accuracy (BA)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Sheet1!$A$151:$A$153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Naive Bayes</c:v>
                  </c:pt>
                </c:lvl>
              </c:multiLvlStrCache>
            </c:multiLvlStrRef>
          </c:cat>
          <c:val>
            <c:numRef>
              <c:f>Sheet1!$F$151:$F$153</c:f>
              <c:numCache>
                <c:formatCode>0.00</c:formatCode>
                <c:ptCount val="2"/>
                <c:pt idx="0">
                  <c:v>0.70918590604854115</c:v>
                </c:pt>
                <c:pt idx="1">
                  <c:v>0.59470721831202922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9-46CA-93BA-F0136B767823}"/>
            </c:ext>
          </c:extLst>
        </c:ser>
        <c:ser>
          <c:idx val="5"/>
          <c:order val="5"/>
          <c:tx>
            <c:strRef>
              <c:f>Sheet1!$G$150</c:f>
              <c:strCache>
                <c:ptCount val="1"/>
                <c:pt idx="0">
                  <c:v> F1-Score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Sheet1!$A$151:$A$153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Naive Bayes</c:v>
                  </c:pt>
                </c:lvl>
              </c:multiLvlStrCache>
            </c:multiLvlStrRef>
          </c:cat>
          <c:val>
            <c:numRef>
              <c:f>Sheet1!$G$151:$G$153</c:f>
              <c:numCache>
                <c:formatCode>0.00</c:formatCode>
                <c:ptCount val="2"/>
                <c:pt idx="0">
                  <c:v>0.15587392550143264</c:v>
                </c:pt>
                <c:pt idx="1">
                  <c:v>0.13540510543840176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9-46CA-93BA-F0136B767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378144"/>
        <c:axId val="389378504"/>
      </c:barChart>
      <c:catAx>
        <c:axId val="3893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378504"/>
        <c:crosses val="autoZero"/>
        <c:auto val="1"/>
        <c:lblAlgn val="ctr"/>
        <c:lblOffset val="100"/>
        <c:noMultiLvlLbl val="0"/>
      </c:catAx>
      <c:valAx>
        <c:axId val="38937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3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[results-4.0.xlsx]Sheet1!PivotTable7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Sheet1!$B$176</c:f>
              <c:strCache>
                <c:ptCount val="1"/>
                <c:pt idx="0">
                  <c:v>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Sheet1!$A$177:$A$179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Random Forest</c:v>
                  </c:pt>
                </c:lvl>
              </c:multiLvlStrCache>
            </c:multiLvlStrRef>
          </c:cat>
          <c:val>
            <c:numRef>
              <c:f>Sheet1!$B$177:$B$179</c:f>
              <c:numCache>
                <c:formatCode>0.00</c:formatCode>
                <c:ptCount val="2"/>
                <c:pt idx="0">
                  <c:v>0.92114594998133636</c:v>
                </c:pt>
                <c:pt idx="1">
                  <c:v>0.98693542366554687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4-4826-9B56-F06C32A61960}"/>
            </c:ext>
          </c:extLst>
        </c:ser>
        <c:ser>
          <c:idx val="1"/>
          <c:order val="1"/>
          <c:tx>
            <c:strRef>
              <c:f>Sheet1!$C$176</c:f>
              <c:strCache>
                <c:ptCount val="1"/>
                <c:pt idx="0">
                  <c:v>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Sheet1!$A$177:$A$179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Random Forest</c:v>
                  </c:pt>
                </c:lvl>
              </c:multiLvlStrCache>
            </c:multiLvlStrRef>
          </c:cat>
          <c:val>
            <c:numRef>
              <c:f>Sheet1!$C$177:$C$179</c:f>
              <c:numCache>
                <c:formatCode>0.00</c:formatCode>
                <c:ptCount val="2"/>
                <c:pt idx="0">
                  <c:v>0.20357497517378351</c:v>
                </c:pt>
                <c:pt idx="1">
                  <c:v>0.99090909090909096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4-4826-9B56-F06C32A61960}"/>
            </c:ext>
          </c:extLst>
        </c:ser>
        <c:ser>
          <c:idx val="2"/>
          <c:order val="2"/>
          <c:tx>
            <c:strRef>
              <c:f>Sheet1!$D$176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Sheet1!$A$177:$A$179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Random Forest</c:v>
                  </c:pt>
                </c:lvl>
              </c:multiLvlStrCache>
            </c:multiLvlStrRef>
          </c:cat>
          <c:val>
            <c:numRef>
              <c:f>Sheet1!$D$177:$D$179</c:f>
              <c:numCache>
                <c:formatCode>0.00</c:formatCode>
                <c:ptCount val="2"/>
                <c:pt idx="0">
                  <c:v>0.82661290322580649</c:v>
                </c:pt>
                <c:pt idx="1">
                  <c:v>0.43951612903225806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F4-4826-9B56-F06C32A61960}"/>
            </c:ext>
          </c:extLst>
        </c:ser>
        <c:ser>
          <c:idx val="3"/>
          <c:order val="3"/>
          <c:tx>
            <c:strRef>
              <c:f>Sheet1!$E$176</c:f>
              <c:strCache>
                <c:ptCount val="1"/>
                <c:pt idx="0">
                  <c:v> Negative Predictive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Sheet1!$A$177:$A$179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Random Forest</c:v>
                  </c:pt>
                </c:lvl>
              </c:multiLvlStrCache>
            </c:multiLvlStrRef>
          </c:cat>
          <c:val>
            <c:numRef>
              <c:f>Sheet1!$E$177:$E$179</c:f>
              <c:numCache>
                <c:formatCode>0.00</c:formatCode>
                <c:ptCount val="2"/>
                <c:pt idx="0">
                  <c:v>0.92338555598012995</c:v>
                </c:pt>
                <c:pt idx="1">
                  <c:v>0.999904470768055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F4-4826-9B56-F06C32A61960}"/>
            </c:ext>
          </c:extLst>
        </c:ser>
        <c:ser>
          <c:idx val="4"/>
          <c:order val="4"/>
          <c:tx>
            <c:strRef>
              <c:f>Sheet1!$F$176</c:f>
              <c:strCache>
                <c:ptCount val="1"/>
                <c:pt idx="0">
                  <c:v> Balanced Accuracy (BA)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Sheet1!$A$177:$A$179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Random Forest</c:v>
                  </c:pt>
                </c:lvl>
              </c:multiLvlStrCache>
            </c:multiLvlStrRef>
          </c:cat>
          <c:val>
            <c:numRef>
              <c:f>Sheet1!$F$177:$F$179</c:f>
              <c:numCache>
                <c:formatCode>0.00</c:formatCode>
                <c:ptCount val="2"/>
                <c:pt idx="0">
                  <c:v>0.87499922960296828</c:v>
                </c:pt>
                <c:pt idx="1">
                  <c:v>0.71971029990015656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F4-4826-9B56-F06C32A61960}"/>
            </c:ext>
          </c:extLst>
        </c:ser>
        <c:ser>
          <c:idx val="5"/>
          <c:order val="5"/>
          <c:tx>
            <c:strRef>
              <c:f>Sheet1!$G$176</c:f>
              <c:strCache>
                <c:ptCount val="1"/>
                <c:pt idx="0">
                  <c:v> F1-Score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Sheet1!$A$177:$A$179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Random Forest</c:v>
                  </c:pt>
                </c:lvl>
              </c:multiLvlStrCache>
            </c:multiLvlStrRef>
          </c:cat>
          <c:val>
            <c:numRef>
              <c:f>Sheet1!$G$177:$G$179</c:f>
              <c:numCache>
                <c:formatCode>0.00</c:formatCode>
                <c:ptCount val="2"/>
                <c:pt idx="0">
                  <c:v>0.32669322709163351</c:v>
                </c:pt>
                <c:pt idx="1">
                  <c:v>0.6089385474860336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F4-4826-9B56-F06C32A619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466304"/>
        <c:axId val="879461624"/>
      </c:barChart>
      <c:catAx>
        <c:axId val="879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9461624"/>
        <c:crosses val="autoZero"/>
        <c:auto val="1"/>
        <c:lblAlgn val="ctr"/>
        <c:lblOffset val="100"/>
        <c:noMultiLvlLbl val="0"/>
      </c:catAx>
      <c:valAx>
        <c:axId val="8794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94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[results-4.0.xlsx]Sheet1!PivotTable8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Sheet1!$B$202</c:f>
              <c:strCache>
                <c:ptCount val="1"/>
                <c:pt idx="0">
                  <c:v>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Sheet1!$A$203:$A$205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Support Vector Machines</c:v>
                  </c:pt>
                </c:lvl>
              </c:multiLvlStrCache>
            </c:multiLvlStrRef>
          </c:cat>
          <c:val>
            <c:numRef>
              <c:f>Sheet1!$B$203:$B$205</c:f>
              <c:numCache>
                <c:formatCode>0.00</c:formatCode>
                <c:ptCount val="2"/>
                <c:pt idx="0">
                  <c:v>0.83594624860022393</c:v>
                </c:pt>
                <c:pt idx="1">
                  <c:v>0.97377752892870473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2-4181-9F90-851BA556035F}"/>
            </c:ext>
          </c:extLst>
        </c:ser>
        <c:ser>
          <c:idx val="1"/>
          <c:order val="1"/>
          <c:tx>
            <c:strRef>
              <c:f>Sheet1!$C$202</c:f>
              <c:strCache>
                <c:ptCount val="1"/>
                <c:pt idx="0">
                  <c:v>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Sheet1!$A$203:$A$205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Support Vector Machines</c:v>
                  </c:pt>
                </c:lvl>
              </c:multiLvlStrCache>
            </c:multiLvlStrRef>
          </c:cat>
          <c:val>
            <c:numRef>
              <c:f>Sheet1!$C$203:$C$205</c:f>
              <c:numCache>
                <c:formatCode>0.00</c:formatCode>
                <c:ptCount val="2"/>
                <c:pt idx="0">
                  <c:v>7.7267637178051518E-2</c:v>
                </c:pt>
                <c:pt idx="1">
                  <c:v>0.36134453781512604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2-4181-9F90-851BA556035F}"/>
            </c:ext>
          </c:extLst>
        </c:ser>
        <c:ser>
          <c:idx val="2"/>
          <c:order val="2"/>
          <c:tx>
            <c:strRef>
              <c:f>Sheet1!$D$202</c:f>
              <c:strCache>
                <c:ptCount val="1"/>
                <c:pt idx="0">
                  <c:v>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Sheet1!$A$203:$A$205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Support Vector Machines</c:v>
                  </c:pt>
                </c:lvl>
              </c:multiLvlStrCache>
            </c:multiLvlStrRef>
          </c:cat>
          <c:val>
            <c:numRef>
              <c:f>Sheet1!$D$203:$D$205</c:f>
              <c:numCache>
                <c:formatCode>0.00</c:formatCode>
                <c:ptCount val="2"/>
                <c:pt idx="0">
                  <c:v>0.55645161290322576</c:v>
                </c:pt>
                <c:pt idx="1">
                  <c:v>0.17338709677419356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2-4181-9F90-851BA556035F}"/>
            </c:ext>
          </c:extLst>
        </c:ser>
        <c:ser>
          <c:idx val="3"/>
          <c:order val="3"/>
          <c:tx>
            <c:strRef>
              <c:f>Sheet1!$E$202</c:f>
              <c:strCache>
                <c:ptCount val="1"/>
                <c:pt idx="0">
                  <c:v> Negative Predictive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Sheet1!$A$203:$A$205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Support Vector Machines</c:v>
                  </c:pt>
                </c:lvl>
              </c:multiLvlStrCache>
            </c:multiLvlStrRef>
          </c:cat>
          <c:val>
            <c:numRef>
              <c:f>Sheet1!$E$203:$E$205</c:f>
              <c:numCache>
                <c:formatCode>0.00</c:formatCode>
                <c:ptCount val="2"/>
                <c:pt idx="0">
                  <c:v>0.84256782575468092</c:v>
                </c:pt>
                <c:pt idx="1">
                  <c:v>0.99273977837218186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2-4181-9F90-851BA556035F}"/>
            </c:ext>
          </c:extLst>
        </c:ser>
        <c:ser>
          <c:idx val="4"/>
          <c:order val="4"/>
          <c:tx>
            <c:strRef>
              <c:f>Sheet1!$F$202</c:f>
              <c:strCache>
                <c:ptCount val="1"/>
                <c:pt idx="0">
                  <c:v> Balanced Accuracy (BA)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Sheet1!$A$203:$A$205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Support Vector Machines</c:v>
                  </c:pt>
                </c:lvl>
              </c:multiLvlStrCache>
            </c:multiLvlStrRef>
          </c:cat>
          <c:val>
            <c:numRef>
              <c:f>Sheet1!$F$203:$F$205</c:f>
              <c:numCache>
                <c:formatCode>0.00</c:formatCode>
                <c:ptCount val="2"/>
                <c:pt idx="0">
                  <c:v>0.69950971932895334</c:v>
                </c:pt>
                <c:pt idx="1">
                  <c:v>0.58306343757318768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2-4181-9F90-851BA556035F}"/>
            </c:ext>
          </c:extLst>
        </c:ser>
        <c:ser>
          <c:idx val="5"/>
          <c:order val="5"/>
          <c:tx>
            <c:strRef>
              <c:f>Sheet1!$G$202</c:f>
              <c:strCache>
                <c:ptCount val="1"/>
                <c:pt idx="0">
                  <c:v> F1-Score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Sheet1!$A$203:$A$205</c:f>
              <c:multiLvlStrCache>
                <c:ptCount val="2"/>
                <c:lvl>
                  <c:pt idx="0">
                    <c:v>Balanced </c:v>
                  </c:pt>
                  <c:pt idx="1">
                    <c:v>Imbalanced</c:v>
                  </c:pt>
                </c:lvl>
                <c:lvl>
                  <c:pt idx="0">
                    <c:v>Support Vector Machines</c:v>
                  </c:pt>
                </c:lvl>
              </c:multiLvlStrCache>
            </c:multiLvlStrRef>
          </c:cat>
          <c:val>
            <c:numRef>
              <c:f>Sheet1!$G$203:$G$205</c:f>
              <c:numCache>
                <c:formatCode>0.00</c:formatCode>
                <c:ptCount val="2"/>
                <c:pt idx="0">
                  <c:v>0.13569321533923306</c:v>
                </c:pt>
                <c:pt idx="1">
                  <c:v>0.23433242506811988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2-4181-9F90-851BA5560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527504"/>
        <c:axId val="879528224"/>
      </c:barChart>
      <c:catAx>
        <c:axId val="8795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9528224"/>
        <c:crosses val="autoZero"/>
        <c:auto val="1"/>
        <c:lblAlgn val="ctr"/>
        <c:lblOffset val="100"/>
        <c:noMultiLvlLbl val="0"/>
      </c:catAx>
      <c:valAx>
        <c:axId val="8795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95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[results-4.0.xlsx]Sheet1!PivotTable9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Balanced</a:t>
            </a:r>
            <a:r>
              <a:rPr lang="en-GB" b="1" baseline="0"/>
              <a:t> Accuracy (BA)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Sheet1!$B$228:$B$229</c:f>
              <c:strCache>
                <c:ptCount val="1"/>
                <c:pt idx="0">
                  <c:v>Balanced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Sheet1!$A$230:$A$237</c:f>
              <c:strCache>
                <c:ptCount val="8"/>
                <c:pt idx="0">
                  <c:v>Decision Trees</c:v>
                </c:pt>
                <c:pt idx="1">
                  <c:v>Gradient Boosting (XGBoost)</c:v>
                </c:pt>
                <c:pt idx="2">
                  <c:v>k-Nearest Neighbors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Support Vector Machines</c:v>
                </c:pt>
              </c:strCache>
            </c:strRef>
          </c:cat>
          <c:val>
            <c:numRef>
              <c:f>Sheet1!$B$230:$B$237</c:f>
              <c:numCache>
                <c:formatCode>0.00</c:formatCode>
                <c:ptCount val="8"/>
                <c:pt idx="0">
                  <c:v>0.76327162966706519</c:v>
                </c:pt>
                <c:pt idx="1">
                  <c:v>0.69844426023395423</c:v>
                </c:pt>
                <c:pt idx="2">
                  <c:v>0.86079310833631228</c:v>
                </c:pt>
                <c:pt idx="3">
                  <c:v>0.69345362826186108</c:v>
                </c:pt>
                <c:pt idx="4">
                  <c:v>0.70074466577095174</c:v>
                </c:pt>
                <c:pt idx="5">
                  <c:v>0.70918590604854115</c:v>
                </c:pt>
                <c:pt idx="6">
                  <c:v>0.87499922960296828</c:v>
                </c:pt>
                <c:pt idx="7">
                  <c:v>0.69950971932895334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0B5-888D-D2DBE880C5CB}"/>
            </c:ext>
          </c:extLst>
        </c:ser>
        <c:ser>
          <c:idx val="1"/>
          <c:order val="1"/>
          <c:tx>
            <c:strRef>
              <c:f>Sheet1!$C$228:$C$229</c:f>
              <c:strCache>
                <c:ptCount val="1"/>
                <c:pt idx="0">
                  <c:v>Imbalanced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Sheet1!$A$230:$A$237</c:f>
              <c:strCache>
                <c:ptCount val="8"/>
                <c:pt idx="0">
                  <c:v>Decision Trees</c:v>
                </c:pt>
                <c:pt idx="1">
                  <c:v>Gradient Boosting (XGBoost)</c:v>
                </c:pt>
                <c:pt idx="2">
                  <c:v>k-Nearest Neighbors</c:v>
                </c:pt>
                <c:pt idx="3">
                  <c:v>Linear Discriminant Analysis</c:v>
                </c:pt>
                <c:pt idx="4">
                  <c:v>Logistic Regression</c:v>
                </c:pt>
                <c:pt idx="5">
                  <c:v>Naive Bayes</c:v>
                </c:pt>
                <c:pt idx="6">
                  <c:v>Random Forest</c:v>
                </c:pt>
                <c:pt idx="7">
                  <c:v>Support Vector Machines</c:v>
                </c:pt>
              </c:strCache>
            </c:strRef>
          </c:cat>
          <c:val>
            <c:numRef>
              <c:f>Sheet1!$C$230:$C$237</c:f>
              <c:numCache>
                <c:formatCode>0.00</c:formatCode>
                <c:ptCount val="8"/>
                <c:pt idx="0">
                  <c:v>0.8147372329803888</c:v>
                </c:pt>
                <c:pt idx="1">
                  <c:v>0.53178041835640411</c:v>
                </c:pt>
                <c:pt idx="2">
                  <c:v>0.81567249497701133</c:v>
                </c:pt>
                <c:pt idx="3">
                  <c:v>0.54045817052276057</c:v>
                </c:pt>
                <c:pt idx="4">
                  <c:v>0.50691816534569256</c:v>
                </c:pt>
                <c:pt idx="5">
                  <c:v>0.59470721831202922</c:v>
                </c:pt>
                <c:pt idx="6">
                  <c:v>0.71971029990015656</c:v>
                </c:pt>
                <c:pt idx="7">
                  <c:v>0.58306343757318768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9-40B5-888D-D2DBE880C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4808056"/>
        <c:axId val="864811296"/>
      </c:barChart>
      <c:catAx>
        <c:axId val="86480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4811296"/>
        <c:crosses val="autoZero"/>
        <c:auto val="1"/>
        <c:lblAlgn val="ctr"/>
        <c:lblOffset val="100"/>
        <c:noMultiLvlLbl val="0"/>
      </c:catAx>
      <c:valAx>
        <c:axId val="864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480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</xdr:rowOff>
    </xdr:from>
    <xdr:to>
      <xdr:col>6</xdr:col>
      <xdr:colOff>1181099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D120B-D885-000B-7053-68FD3E4D4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190499</xdr:rowOff>
    </xdr:from>
    <xdr:to>
      <xdr:col>6</xdr:col>
      <xdr:colOff>1171575</xdr:colOff>
      <xdr:row>69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DBB53-C339-8D03-1200-AAB00314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190499</xdr:rowOff>
    </xdr:from>
    <xdr:to>
      <xdr:col>7</xdr:col>
      <xdr:colOff>0</xdr:colOff>
      <xdr:row>95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68231-8816-44C8-1A63-A80585CC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190499</xdr:rowOff>
    </xdr:from>
    <xdr:to>
      <xdr:col>6</xdr:col>
      <xdr:colOff>1181099</xdr:colOff>
      <xdr:row>121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AC4D1-F8C3-ABD0-C8CD-8FBAC3CBA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128</xdr:row>
      <xdr:rowOff>0</xdr:rowOff>
    </xdr:from>
    <xdr:to>
      <xdr:col>6</xdr:col>
      <xdr:colOff>1171576</xdr:colOff>
      <xdr:row>147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406366-9348-A853-9853-830E46155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6</xdr:col>
      <xdr:colOff>1171575</xdr:colOff>
      <xdr:row>174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96E5C-CBA7-3F22-698B-10C717AAC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190499</xdr:rowOff>
    </xdr:from>
    <xdr:to>
      <xdr:col>7</xdr:col>
      <xdr:colOff>0</xdr:colOff>
      <xdr:row>199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437C60-A7A2-5730-F107-B03C7BE56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205</xdr:row>
      <xdr:rowOff>190499</xdr:rowOff>
    </xdr:from>
    <xdr:to>
      <xdr:col>6</xdr:col>
      <xdr:colOff>1181099</xdr:colOff>
      <xdr:row>225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5398D1-CABB-F1AA-5688-B6F536D4D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237</xdr:row>
      <xdr:rowOff>190499</xdr:rowOff>
    </xdr:from>
    <xdr:to>
      <xdr:col>6</xdr:col>
      <xdr:colOff>1181099</xdr:colOff>
      <xdr:row>258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21B467-4D26-4BFB-90E6-32E8FB04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tinos" refreshedDate="45282.649096643516" createdVersion="8" refreshedVersion="8" minRefreshableVersion="3" recordCount="16" xr:uid="{66C193B6-86CC-4349-BDF7-47B6DCD71A77}">
  <cacheSource type="worksheet">
    <worksheetSource ref="A1:M17" sheet="Sheet1"/>
  </cacheSource>
  <cacheFields count="13">
    <cacheField name="Classifier Name" numFmtId="0">
      <sharedItems count="8">
        <s v="Decision Trees"/>
        <s v="Gradient Boosting (XGBoost)"/>
        <s v="k-Nearest Neighbors"/>
        <s v="Linear Discriminant Analysis"/>
        <s v="Logistic Regression"/>
        <s v="Naive Bayes"/>
        <s v="Random Forest"/>
        <s v="Support Vector Machines"/>
      </sharedItems>
    </cacheField>
    <cacheField name="Main or test set" numFmtId="0">
      <sharedItems/>
    </cacheField>
    <cacheField name="Balanced or unbalanced main set" numFmtId="0">
      <sharedItems count="2">
        <s v="Balanced "/>
        <s v="InBalanced"/>
      </sharedItems>
    </cacheField>
    <cacheField name="True positives TP" numFmtId="0">
      <sharedItems containsSemiMixedTypes="0" containsString="0" containsNumber="1" containsInteger="1" minValue="4" maxValue="205"/>
    </cacheField>
    <cacheField name="True negatives TN" numFmtId="0">
      <sharedItems containsSemiMixedTypes="0" containsString="0" containsNumber="1" containsInteger="1" minValue="8651" maxValue="10467"/>
    </cacheField>
    <cacheField name="False positives FP" numFmtId="0">
      <sharedItems containsSemiMixedTypes="0" containsString="0" containsNumber="1" containsInteger="1" minValue="1" maxValue="1817"/>
    </cacheField>
    <cacheField name="False negatives FN" numFmtId="0">
      <sharedItems containsSemiMixedTypes="0" containsString="0" containsNumber="1" containsInteger="1" minValue="43" maxValue="244"/>
    </cacheField>
    <cacheField name="Accuracy" numFmtId="2">
      <sharedItems containsSemiMixedTypes="0" containsString="0" containsNumber="1" minValue="0.82026875699888013" maxValue="0.98982829413960438"/>
    </cacheField>
    <cacheField name="Precision" numFmtId="2">
      <sharedItems containsSemiMixedTypes="0" containsString="0" containsNumber="1" minValue="7.1063394683026582E-2" maxValue="0.99090909090909096"/>
    </cacheField>
    <cacheField name="Recall" numFmtId="2">
      <sharedItems containsSemiMixedTypes="0" containsString="0" containsNumber="1" minValue="1.6129032258064516E-2" maxValue="0.82661290322580649"/>
    </cacheField>
    <cacheField name="F1-Score" numFmtId="2">
      <sharedItems containsSemiMixedTypes="0" containsString="0" containsNumber="1" minValue="2.8985507246376815E-2" maxValue="0.74231678486997632"/>
    </cacheField>
    <cacheField name="Negative Predictive Value" numFmtId="2">
      <sharedItems containsSemiMixedTypes="0" containsString="0" containsNumber="1" minValue="0.82642338555598016" maxValue="0.999904470768055"/>
    </cacheField>
    <cacheField name="Balanced Accuracy (BA)" numFmtId="2">
      <sharedItems containsSemiMixedTypes="0" containsString="0" containsNumber="1" minValue="0.50691816534569256" maxValue="0.874999229602968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Test"/>
    <x v="0"/>
    <n v="171"/>
    <n v="8762"/>
    <n v="1706"/>
    <n v="77"/>
    <n v="0.83361328854050021"/>
    <n v="9.1102823654768253E-2"/>
    <n v="0.68951612903225812"/>
    <n v="0.16094117647058825"/>
    <n v="0.83702713030187237"/>
    <n v="0.76327162966706519"/>
  </r>
  <r>
    <x v="0"/>
    <s v="Test"/>
    <x v="1"/>
    <n v="159"/>
    <n v="10346"/>
    <n v="122"/>
    <n v="89"/>
    <n v="0.98030981709593135"/>
    <n v="0.5658362989323843"/>
    <n v="0.6411290322580645"/>
    <n v="0.60113421550094515"/>
    <n v="0.98834543370271299"/>
    <n v="0.8147372329803888"/>
  </r>
  <r>
    <x v="1"/>
    <s v="Test"/>
    <x v="0"/>
    <n v="127"/>
    <n v="9262"/>
    <n v="1206"/>
    <n v="121"/>
    <n v="0.87616648002986186"/>
    <n v="9.5273818454613649E-2"/>
    <n v="0.51209677419354838"/>
    <n v="0.16065781151170144"/>
    <n v="0.88479174627435997"/>
    <n v="0.69844426023395423"/>
  </r>
  <r>
    <x v="1"/>
    <s v="Test"/>
    <x v="1"/>
    <n v="16"/>
    <n v="10458"/>
    <n v="10"/>
    <n v="232"/>
    <n v="0.97741694662187384"/>
    <n v="0.61538461538461542"/>
    <n v="6.4516129032258063E-2"/>
    <n v="0.11678832116788322"/>
    <n v="0.9990447076805502"/>
    <n v="0.53178041835640411"/>
  </r>
  <r>
    <x v="2"/>
    <s v="Test"/>
    <x v="0"/>
    <n v="203"/>
    <n v="9453"/>
    <n v="1015"/>
    <n v="45"/>
    <n v="0.90108249346771185"/>
    <n v="0.16666666666666666"/>
    <n v="0.81854838709677424"/>
    <n v="0.27694406548431105"/>
    <n v="0.90303782957585021"/>
    <n v="0.86079310833631228"/>
  </r>
  <r>
    <x v="2"/>
    <s v="Test"/>
    <x v="1"/>
    <n v="157"/>
    <n v="10450"/>
    <n v="18"/>
    <n v="91"/>
    <n v="0.98982829413960438"/>
    <n v="0.89714285714285713"/>
    <n v="0.63306451612903225"/>
    <n v="0.74231678486997632"/>
    <n v="0.99828047382499041"/>
    <n v="0.81567249497701133"/>
  </r>
  <r>
    <x v="3"/>
    <s v="Test"/>
    <x v="0"/>
    <n v="139"/>
    <n v="8651"/>
    <n v="1817"/>
    <n v="109"/>
    <n v="0.82026875699888013"/>
    <n v="7.1063394683026582E-2"/>
    <n v="0.56048387096774188"/>
    <n v="0.12613430127041741"/>
    <n v="0.82642338555598016"/>
    <n v="0.69345362826186108"/>
  </r>
  <r>
    <x v="3"/>
    <s v="Test"/>
    <x v="1"/>
    <n v="24"/>
    <n v="10302"/>
    <n v="166"/>
    <n v="224"/>
    <n v="0.96360582306830911"/>
    <n v="0.12631578947368421"/>
    <n v="9.6774193548387094E-2"/>
    <n v="0.1095890410958904"/>
    <n v="0.98414214749713413"/>
    <n v="0.54045817052276057"/>
  </r>
  <r>
    <x v="4"/>
    <s v="Test"/>
    <x v="0"/>
    <n v="123"/>
    <n v="9479"/>
    <n v="989"/>
    <n v="125"/>
    <n v="0.89604329973870844"/>
    <n v="0.11061151079136691"/>
    <n v="0.49596774193548387"/>
    <n v="0.18088235294117647"/>
    <n v="0.9055215896064196"/>
    <n v="0.70074466577095174"/>
  </r>
  <r>
    <x v="4"/>
    <s v="Test"/>
    <x v="1"/>
    <n v="4"/>
    <n v="10444"/>
    <n v="24"/>
    <n v="244"/>
    <n v="0.9749906681597611"/>
    <n v="0.14285714285714285"/>
    <n v="1.6129032258064516E-2"/>
    <n v="2.8985507246376815E-2"/>
    <n v="0.99770729843332062"/>
    <n v="0.50691816534569256"/>
  </r>
  <r>
    <x v="5"/>
    <s v="Test"/>
    <x v="0"/>
    <n v="136"/>
    <n v="9107"/>
    <n v="1361"/>
    <n v="112"/>
    <n v="0.86254199328107506"/>
    <n v="9.0848363393453577E-2"/>
    <n v="0.54838709677419351"/>
    <n v="0.15587392550143264"/>
    <n v="0.86998471532288879"/>
    <n v="0.70918590604854115"/>
  </r>
  <r>
    <x v="5"/>
    <s v="Test"/>
    <x v="1"/>
    <n v="61"/>
    <n v="9876"/>
    <n v="592"/>
    <n v="187"/>
    <n v="0.92730496453900713"/>
    <n v="9.3415007656967836E-2"/>
    <n v="0.24596774193548387"/>
    <n v="0.13540510543840176"/>
    <n v="0.94344669468857467"/>
    <n v="0.59470721831202922"/>
  </r>
  <r>
    <x v="6"/>
    <s v="Test"/>
    <x v="0"/>
    <n v="205"/>
    <n v="9666"/>
    <n v="802"/>
    <n v="43"/>
    <n v="0.92114594998133636"/>
    <n v="0.20357497517378351"/>
    <n v="0.82661290322580649"/>
    <n v="0.32669322709163351"/>
    <n v="0.92338555598012995"/>
    <n v="0.87499922960296828"/>
  </r>
  <r>
    <x v="6"/>
    <s v="Test"/>
    <x v="1"/>
    <n v="109"/>
    <n v="10467"/>
    <n v="1"/>
    <n v="139"/>
    <n v="0.98693542366554687"/>
    <n v="0.99090909090909096"/>
    <n v="0.43951612903225806"/>
    <n v="0.6089385474860336"/>
    <n v="0.999904470768055"/>
    <n v="0.71971029990015656"/>
  </r>
  <r>
    <x v="7"/>
    <s v="Test"/>
    <x v="0"/>
    <n v="138"/>
    <n v="8820"/>
    <n v="1648"/>
    <n v="110"/>
    <n v="0.83594624860022393"/>
    <n v="7.7267637178051518E-2"/>
    <n v="0.55645161290322576"/>
    <n v="0.13569321533923306"/>
    <n v="0.84256782575468092"/>
    <n v="0.69950971932895334"/>
  </r>
  <r>
    <x v="7"/>
    <s v="Test"/>
    <x v="1"/>
    <n v="43"/>
    <n v="10392"/>
    <n v="76"/>
    <n v="205"/>
    <n v="0.97377752892870473"/>
    <n v="0.36134453781512604"/>
    <n v="0.17338709677419356"/>
    <n v="0.23433242506811988"/>
    <n v="0.99273977837218186"/>
    <n v="0.583063437573187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7AC7E-AEA5-464A-A764-6806654BF75F}" name="PivotTable9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228:C237" firstHeaderRow="1" firstDataRow="2" firstDataCol="1"/>
  <pivotFields count="13"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 defaultSubtotal="0"/>
    <pivotField axis="axisCol" showAll="0" defaultSubtotal="0">
      <items count="2">
        <item x="0"/>
        <item n="Imbalanced" x="1"/>
      </items>
    </pivotField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dataField="1" numFmtId="2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2">
    <i>
      <x/>
    </i>
    <i>
      <x v="1"/>
    </i>
  </colItems>
  <dataFields count="1">
    <dataField name=" Balanced Accuracy (BA)" fld="12" baseField="0" baseItem="0" numFmtId="2"/>
  </dataFields>
  <formats count="8">
    <format dxfId="411">
      <pivotArea type="all" dataOnly="0" outline="0" fieldPosition="0"/>
    </format>
    <format dxfId="409">
      <pivotArea outline="0" collapsedLevelsAreSubtotals="1" fieldPosition="0"/>
    </format>
    <format dxfId="408">
      <pivotArea type="origin" dataOnly="0" labelOnly="1" outline="0" fieldPosition="0"/>
    </format>
    <format dxfId="407">
      <pivotArea field="2" type="button" dataOnly="0" labelOnly="1" outline="0" axis="axisCol" fieldPosition="0"/>
    </format>
    <format dxfId="406">
      <pivotArea type="topRight" dataOnly="0" labelOnly="1" outline="0" fieldPosition="0"/>
    </format>
    <format dxfId="405">
      <pivotArea field="0" type="button" dataOnly="0" labelOnly="1" outline="0" axis="axisRow" fieldPosition="0"/>
    </format>
    <format dxfId="404">
      <pivotArea dataOnly="0" labelOnly="1" fieldPosition="0">
        <references count="1">
          <reference field="0" count="0"/>
        </references>
      </pivotArea>
    </format>
    <format dxfId="403">
      <pivotArea dataOnly="0" labelOnly="1" fieldPosition="0">
        <references count="1">
          <reference field="2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A0AEB-C4F8-4D86-BAD7-41339DD60A8B}" name="PivotTable8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202:G205" firstHeaderRow="0" firstDataRow="1" firstDataCol="1"/>
  <pivotFields count="13">
    <pivotField axis="axisRow" showAll="0" defaultSubtotal="0">
      <items count="8">
        <item h="1" x="0"/>
        <item h="1" x="1"/>
        <item h="1" x="2"/>
        <item h="1" x="3"/>
        <item h="1" x="4"/>
        <item h="1" x="5"/>
        <item h="1" x="6"/>
        <item x="7"/>
      </items>
    </pivotField>
    <pivotField showAll="0" defaultSubtotal="0"/>
    <pivotField axis="axisRow" showAll="0" defaultSubtotal="0">
      <items count="2">
        <item x="0"/>
        <item n="Imbalanced"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</pivotFields>
  <rowFields count="2">
    <field x="0"/>
    <field x="2"/>
  </rowFields>
  <rowItems count="3">
    <i>
      <x v="7"/>
    </i>
    <i r="1">
      <x/>
    </i>
    <i r="1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Accuracy" fld="7" baseField="0" baseItem="0"/>
    <dataField name=" Precision" fld="8" baseField="0" baseItem="0"/>
    <dataField name=" Recall" fld="9" baseField="0" baseItem="0"/>
    <dataField name=" Negative Predictive Value" fld="11" baseField="0" baseItem="0"/>
    <dataField name=" Balanced Accuracy (BA)" fld="12" baseField="0" baseItem="0"/>
    <dataField name=" F1-Score" fld="10" baseField="0" baseItem="0"/>
  </dataFields>
  <formats count="6">
    <format dxfId="366">
      <pivotArea type="all" dataOnly="0" outline="0" fieldPosition="0"/>
    </format>
    <format dxfId="365">
      <pivotArea outline="0" collapsedLevelsAreSubtotals="1" fieldPosition="0"/>
    </format>
    <format dxfId="364">
      <pivotArea field="0" type="button" dataOnly="0" labelOnly="1" outline="0" axis="axisRow" fieldPosition="0"/>
    </format>
    <format dxfId="363">
      <pivotArea dataOnly="0" labelOnly="1" fieldPosition="0">
        <references count="1">
          <reference field="0" count="0"/>
        </references>
      </pivotArea>
    </format>
    <format dxfId="362">
      <pivotArea dataOnly="0" labelOnly="1" fieldPosition="0">
        <references count="2">
          <reference field="0" count="0" selected="0"/>
          <reference field="2" count="0"/>
        </references>
      </pivotArea>
    </format>
    <format dxfId="36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F40-BED5-448E-9104-A5B82A5FE1F9}" name="PivotTable7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76:G179" firstHeaderRow="0" firstDataRow="1" firstDataCol="1"/>
  <pivotFields count="13">
    <pivotField axis="axisRow" showAll="0" defaultSubtotal="0">
      <items count="8">
        <item h="1" x="0"/>
        <item h="1" x="1"/>
        <item h="1" x="2"/>
        <item h="1" x="3"/>
        <item h="1" x="4"/>
        <item h="1" x="5"/>
        <item x="6"/>
        <item h="1" x="7"/>
      </items>
    </pivotField>
    <pivotField showAll="0" defaultSubtotal="0"/>
    <pivotField axis="axisRow" showAll="0" defaultSubtotal="0">
      <items count="2">
        <item x="0"/>
        <item n="Imbalanced"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</pivotFields>
  <rowFields count="2">
    <field x="0"/>
    <field x="2"/>
  </rowFields>
  <rowItems count="3">
    <i>
      <x v="6"/>
    </i>
    <i r="1">
      <x/>
    </i>
    <i r="1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Accuracy" fld="7" baseField="0" baseItem="0"/>
    <dataField name=" Precision" fld="8" baseField="0" baseItem="0"/>
    <dataField name=" Recall" fld="9" baseField="0" baseItem="0"/>
    <dataField name=" Negative Predictive Value" fld="11" baseField="0" baseItem="0"/>
    <dataField name=" Balanced Accuracy (BA)" fld="12" baseField="0" baseItem="0"/>
    <dataField name=" F1-Score" fld="10" baseField="0" baseItem="0"/>
  </dataFields>
  <formats count="6">
    <format dxfId="372">
      <pivotArea type="all" dataOnly="0" outline="0" fieldPosition="0"/>
    </format>
    <format dxfId="371">
      <pivotArea outline="0" collapsedLevelsAreSubtotals="1" fieldPosition="0"/>
    </format>
    <format dxfId="370">
      <pivotArea field="0" type="button" dataOnly="0" labelOnly="1" outline="0" axis="axisRow" fieldPosition="0"/>
    </format>
    <format dxfId="369">
      <pivotArea dataOnly="0" labelOnly="1" fieldPosition="0">
        <references count="1">
          <reference field="0" count="0"/>
        </references>
      </pivotArea>
    </format>
    <format dxfId="368">
      <pivotArea dataOnly="0" labelOnly="1" fieldPosition="0">
        <references count="2">
          <reference field="0" count="0" selected="0"/>
          <reference field="2" count="0"/>
        </references>
      </pivotArea>
    </format>
    <format dxfId="36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9FF77-5892-418E-B7C7-7F07697C9C8B}" name="PivotTable6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50:G153" firstHeaderRow="0" firstDataRow="1" firstDataCol="1"/>
  <pivotFields count="13">
    <pivotField axis="axisRow" showAll="0" defaultSubtotal="0">
      <items count="8">
        <item h="1" x="0"/>
        <item h="1" x="1"/>
        <item h="1" x="2"/>
        <item h="1" x="3"/>
        <item h="1" x="4"/>
        <item x="5"/>
        <item h="1" x="6"/>
        <item h="1" x="7"/>
      </items>
    </pivotField>
    <pivotField showAll="0" defaultSubtotal="0"/>
    <pivotField axis="axisRow" showAll="0" defaultSubtotal="0">
      <items count="2">
        <item x="0"/>
        <item n="Imbalanced"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</pivotFields>
  <rowFields count="2">
    <field x="0"/>
    <field x="2"/>
  </rowFields>
  <rowItems count="3">
    <i>
      <x v="5"/>
    </i>
    <i r="1">
      <x/>
    </i>
    <i r="1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Accuracy" fld="7" baseField="0" baseItem="0"/>
    <dataField name=" Precision" fld="8" baseField="0" baseItem="0"/>
    <dataField name=" Recall" fld="9" baseField="0" baseItem="0"/>
    <dataField name=" Negative Predictive Value" fld="11" baseField="0" baseItem="0"/>
    <dataField name=" Balanced Accuracy (BA)" fld="12" baseField="0" baseItem="0"/>
    <dataField name=" F1-Score" fld="10" baseField="0" baseItem="0"/>
  </dataFields>
  <formats count="6">
    <format dxfId="378">
      <pivotArea type="all" dataOnly="0" outline="0" fieldPosition="0"/>
    </format>
    <format dxfId="377">
      <pivotArea outline="0" collapsedLevelsAreSubtotals="1" fieldPosition="0"/>
    </format>
    <format dxfId="376">
      <pivotArea field="0" type="button" dataOnly="0" labelOnly="1" outline="0" axis="axisRow" fieldPosition="0"/>
    </format>
    <format dxfId="375">
      <pivotArea dataOnly="0" labelOnly="1" fieldPosition="0">
        <references count="1">
          <reference field="0" count="0"/>
        </references>
      </pivotArea>
    </format>
    <format dxfId="374">
      <pivotArea dataOnly="0" labelOnly="1" fieldPosition="0">
        <references count="2">
          <reference field="0" count="0" selected="0"/>
          <reference field="2" count="0"/>
        </references>
      </pivotArea>
    </format>
    <format dxfId="37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1AD4D-8412-485D-B913-05C1B54272AB}" name="PivotTable5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24:G127" firstHeaderRow="0" firstDataRow="1" firstDataCol="1"/>
  <pivotFields count="13">
    <pivotField axis="axisRow" showAll="0" defaultSubtotal="0">
      <items count="8">
        <item h="1" x="0"/>
        <item h="1" x="1"/>
        <item h="1" x="2"/>
        <item h="1" x="3"/>
        <item x="4"/>
        <item h="1" x="5"/>
        <item h="1" x="6"/>
        <item h="1" x="7"/>
      </items>
    </pivotField>
    <pivotField showAll="0" defaultSubtotal="0"/>
    <pivotField axis="axisRow" showAll="0" defaultSubtotal="0">
      <items count="2">
        <item x="0"/>
        <item n="Imbalanced"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</pivotFields>
  <rowFields count="2">
    <field x="0"/>
    <field x="2"/>
  </rowFields>
  <rowItems count="3">
    <i>
      <x v="4"/>
    </i>
    <i r="1">
      <x/>
    </i>
    <i r="1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Accuracy" fld="7" baseField="0" baseItem="0"/>
    <dataField name=" Precision" fld="8" baseField="0" baseItem="0"/>
    <dataField name=" Recall" fld="9" baseField="0" baseItem="0"/>
    <dataField name=" Negative Predictive Value" fld="11" baseField="0" baseItem="0"/>
    <dataField name=" Balanced Accuracy (BA)" fld="12" baseField="0" baseItem="0"/>
    <dataField name=" F1-Score" fld="10" baseField="0" baseItem="0"/>
  </dataFields>
  <formats count="6">
    <format dxfId="384">
      <pivotArea type="all" dataOnly="0" outline="0" fieldPosition="0"/>
    </format>
    <format dxfId="383">
      <pivotArea outline="0" collapsedLevelsAreSubtotals="1" fieldPosition="0"/>
    </format>
    <format dxfId="382">
      <pivotArea field="0" type="button" dataOnly="0" labelOnly="1" outline="0" axis="axisRow" fieldPosition="0"/>
    </format>
    <format dxfId="381">
      <pivotArea dataOnly="0" labelOnly="1" fieldPosition="0">
        <references count="1">
          <reference field="0" count="0"/>
        </references>
      </pivotArea>
    </format>
    <format dxfId="380">
      <pivotArea dataOnly="0" labelOnly="1" fieldPosition="0">
        <references count="2">
          <reference field="0" count="0" selected="0"/>
          <reference field="2" count="0"/>
        </references>
      </pivotArea>
    </format>
    <format dxfId="37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99028-9835-4D5B-8988-07149B101992}" name="PivotTable4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98:G101" firstHeaderRow="0" firstDataRow="1" firstDataCol="1"/>
  <pivotFields count="13">
    <pivotField axis="axisRow" showAll="0" defaultSubtotal="0">
      <items count="8">
        <item h="1" x="0"/>
        <item h="1" x="1"/>
        <item h="1" x="2"/>
        <item x="3"/>
        <item h="1" x="4"/>
        <item h="1" x="5"/>
        <item h="1" x="6"/>
        <item h="1" x="7"/>
      </items>
    </pivotField>
    <pivotField showAll="0" defaultSubtotal="0"/>
    <pivotField axis="axisRow" showAll="0" defaultSubtotal="0">
      <items count="2">
        <item x="0"/>
        <item n="Imbalanced"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</pivotFields>
  <rowFields count="2">
    <field x="0"/>
    <field x="2"/>
  </rowFields>
  <rowItems count="3">
    <i>
      <x v="3"/>
    </i>
    <i r="1">
      <x/>
    </i>
    <i r="1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Accuracy" fld="7" baseField="0" baseItem="0"/>
    <dataField name=" Precision" fld="8" baseField="0" baseItem="0"/>
    <dataField name=" Recall" fld="9" baseField="0" baseItem="0"/>
    <dataField name=" Negative Predictive Value" fld="11" baseField="0" baseItem="0"/>
    <dataField name=" Balanced Accuracy (BA)" fld="12" baseField="0" baseItem="0"/>
    <dataField name=" F1-Score" fld="10" baseField="0" baseItem="0"/>
  </dataFields>
  <formats count="6">
    <format dxfId="390">
      <pivotArea type="all" dataOnly="0" outline="0" fieldPosition="0"/>
    </format>
    <format dxfId="389">
      <pivotArea outline="0" collapsedLevelsAreSubtotals="1" fieldPosition="0"/>
    </format>
    <format dxfId="388">
      <pivotArea field="0" type="button" dataOnly="0" labelOnly="1" outline="0" axis="axisRow" fieldPosition="0"/>
    </format>
    <format dxfId="387">
      <pivotArea dataOnly="0" labelOnly="1" fieldPosition="0">
        <references count="1">
          <reference field="0" count="0"/>
        </references>
      </pivotArea>
    </format>
    <format dxfId="386">
      <pivotArea dataOnly="0" labelOnly="1" fieldPosition="0">
        <references count="2">
          <reference field="0" count="0" selected="0"/>
          <reference field="2" count="0"/>
        </references>
      </pivotArea>
    </format>
    <format dxfId="38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A964F-A6E0-4E22-847A-33980127F7A0}" name="PivotTable3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72:G75" firstHeaderRow="0" firstDataRow="1" firstDataCol="1"/>
  <pivotFields count="13">
    <pivotField axis="axisRow" showAll="0" defaultSubtotal="0">
      <items count="8">
        <item h="1" x="0"/>
        <item h="1" x="1"/>
        <item x="2"/>
        <item h="1" x="3"/>
        <item h="1" x="4"/>
        <item h="1" x="5"/>
        <item h="1" x="6"/>
        <item h="1" x="7"/>
      </items>
    </pivotField>
    <pivotField showAll="0" defaultSubtotal="0"/>
    <pivotField axis="axisRow" showAll="0" defaultSubtotal="0">
      <items count="2">
        <item x="0"/>
        <item n="Imbalanced"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</pivotFields>
  <rowFields count="2">
    <field x="0"/>
    <field x="2"/>
  </rowFields>
  <rowItems count="3">
    <i>
      <x v="2"/>
    </i>
    <i r="1">
      <x/>
    </i>
    <i r="1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Accuracy" fld="7" baseField="0" baseItem="0"/>
    <dataField name=" Precision" fld="8" baseField="0" baseItem="0"/>
    <dataField name=" Recall" fld="9" baseField="0" baseItem="0"/>
    <dataField name=" Negative Predictive Value" fld="11" baseField="0" baseItem="0"/>
    <dataField name=" Balanced Accuracy (BA)" fld="12" baseField="0" baseItem="0"/>
    <dataField name=" F1-Score" fld="10" baseField="0" baseItem="0"/>
  </dataFields>
  <formats count="6">
    <format dxfId="396">
      <pivotArea type="all" dataOnly="0" outline="0" fieldPosition="0"/>
    </format>
    <format dxfId="395">
      <pivotArea outline="0" collapsedLevelsAreSubtotals="1" fieldPosition="0"/>
    </format>
    <format dxfId="394">
      <pivotArea field="0" type="button" dataOnly="0" labelOnly="1" outline="0" axis="axisRow" fieldPosition="0"/>
    </format>
    <format dxfId="393">
      <pivotArea dataOnly="0" labelOnly="1" fieldPosition="0">
        <references count="1">
          <reference field="0" count="0"/>
        </references>
      </pivotArea>
    </format>
    <format dxfId="392">
      <pivotArea dataOnly="0" labelOnly="1" fieldPosition="0">
        <references count="2">
          <reference field="0" count="0" selected="0"/>
          <reference field="2" count="0"/>
        </references>
      </pivotArea>
    </format>
    <format dxfId="39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1BF6E-B093-40B9-A978-B0205DBA7E04}" name="PivotTable2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46:G49" firstHeaderRow="0" firstDataRow="1" firstDataCol="1"/>
  <pivotFields count="13">
    <pivotField axis="axisRow" showAll="0" defaultSubtotal="0">
      <items count="8">
        <item h="1" x="0"/>
        <item x="1"/>
        <item h="1" x="2"/>
        <item h="1" x="3"/>
        <item h="1" x="4"/>
        <item h="1" x="5"/>
        <item h="1" x="6"/>
        <item h="1" x="7"/>
      </items>
    </pivotField>
    <pivotField showAll="0" defaultSubtotal="0"/>
    <pivotField axis="axisRow" showAll="0" defaultSubtotal="0">
      <items count="2">
        <item x="0"/>
        <item n="Imbalanced"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</pivotFields>
  <rowFields count="2">
    <field x="0"/>
    <field x="2"/>
  </rowFields>
  <rowItems count="3">
    <i>
      <x v="1"/>
    </i>
    <i r="1">
      <x/>
    </i>
    <i r="1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Accuracy" fld="7" baseField="0" baseItem="0"/>
    <dataField name=" Precision" fld="8" baseField="0" baseItem="0"/>
    <dataField name=" Recall" fld="9" baseField="0" baseItem="0"/>
    <dataField name=" Negative Predictive Value" fld="11" baseField="0" baseItem="0"/>
    <dataField name=" Balanced Accuracy (BA)" fld="12" baseField="0" baseItem="0"/>
    <dataField name=" F1-Score" fld="10" baseField="0" baseItem="0"/>
  </dataFields>
  <formats count="6">
    <format dxfId="402">
      <pivotArea type="all" dataOnly="0" outline="0" fieldPosition="0"/>
    </format>
    <format dxfId="401">
      <pivotArea outline="0" collapsedLevelsAreSubtotals="1" fieldPosition="0"/>
    </format>
    <format dxfId="400">
      <pivotArea field="0" type="button" dataOnly="0" labelOnly="1" outline="0" axis="axisRow" fieldPosition="0"/>
    </format>
    <format dxfId="399">
      <pivotArea dataOnly="0" labelOnly="1" fieldPosition="0">
        <references count="1">
          <reference field="0" count="0"/>
        </references>
      </pivotArea>
    </format>
    <format dxfId="398">
      <pivotArea dataOnly="0" labelOnly="1" fieldPosition="0">
        <references count="2">
          <reference field="0" count="0" selected="0"/>
          <reference field="2" count="0"/>
        </references>
      </pivotArea>
    </format>
    <format dxfId="39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27733-D623-4C80-9BB1-F242FB9A69C9}" name="PivotTable1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20:G23" firstHeaderRow="0" firstDataRow="1" firstDataCol="1"/>
  <pivotFields count="13">
    <pivotField axis="axisRow" showAll="0" defaultSubtotal="0">
      <items count="8">
        <item x="0"/>
        <item h="1" x="1"/>
        <item h="1" x="2"/>
        <item h="1" x="3"/>
        <item h="1" x="4"/>
        <item h="1" x="5"/>
        <item h="1" x="6"/>
        <item h="1" x="7"/>
      </items>
    </pivotField>
    <pivotField showAll="0" defaultSubtotal="0"/>
    <pivotField axis="axisRow" showAll="0" defaultSubtotal="0">
      <items count="2">
        <item x="0"/>
        <item n="Imbalanced"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  <pivotField dataField="1" numFmtId="2" showAll="0" defaultSubtotal="0"/>
  </pivotFields>
  <rowFields count="2">
    <field x="0"/>
    <field x="2"/>
  </rowFields>
  <rowItems count="3">
    <i>
      <x/>
    </i>
    <i r="1">
      <x/>
    </i>
    <i r="1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Accuracy" fld="7" baseField="0" baseItem="0"/>
    <dataField name=" Precision" fld="8" baseField="0" baseItem="0"/>
    <dataField name=" Recall" fld="9" baseField="0" baseItem="0"/>
    <dataField name=" Negative Predictive Value" fld="11" baseField="0" baseItem="0"/>
    <dataField name=" Balanced Accuracy (BA)" fld="12" baseField="0" baseItem="0"/>
    <dataField name=" F1-Score" fld="10" baseField="0" baseItem="0"/>
  </dataFields>
  <formats count="7">
    <format dxfId="418">
      <pivotArea type="all" dataOnly="0" outline="0" fieldPosition="0"/>
    </format>
    <format dxfId="417">
      <pivotArea outline="0" collapsedLevelsAreSubtotals="1" fieldPosition="0"/>
    </format>
    <format dxfId="416">
      <pivotArea field="0" type="button" dataOnly="0" labelOnly="1" outline="0" axis="axisRow" fieldPosition="0"/>
    </format>
    <format dxfId="415">
      <pivotArea dataOnly="0" labelOnly="1" fieldPosition="0">
        <references count="1">
          <reference field="0" count="0"/>
        </references>
      </pivotArea>
    </format>
    <format dxfId="414">
      <pivotArea dataOnly="0" labelOnly="1" grandRow="1" outline="0" fieldPosition="0"/>
    </format>
    <format dxfId="413">
      <pivotArea dataOnly="0" labelOnly="1" fieldPosition="0">
        <references count="2">
          <reference field="0" count="0" selected="0"/>
          <reference field="2" count="0"/>
        </references>
      </pivotArea>
    </format>
    <format dxfId="4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opLeftCell="AC1" workbookViewId="0">
      <pane ySplit="1" topLeftCell="A2" activePane="bottomLeft" state="frozen"/>
      <selection pane="bottomLeft" activeCell="AL33" sqref="AL33"/>
    </sheetView>
  </sheetViews>
  <sheetFormatPr defaultColWidth="14.42578125" defaultRowHeight="15" customHeight="1" x14ac:dyDescent="0.25"/>
  <cols>
    <col min="1" max="14" width="8.7109375" customWidth="1"/>
    <col min="15" max="15" width="22.5703125" customWidth="1"/>
    <col min="16" max="16" width="23.85546875" customWidth="1"/>
    <col min="17" max="17" width="8.7109375" customWidth="1"/>
    <col min="18" max="18" width="25.42578125" customWidth="1"/>
    <col min="19" max="19" width="14.85546875" customWidth="1"/>
    <col min="20" max="20" width="30" customWidth="1"/>
    <col min="21" max="21" width="15.7109375" customWidth="1"/>
    <col min="22" max="22" width="16.5703125" customWidth="1"/>
    <col min="23" max="23" width="16.140625" customWidth="1"/>
    <col min="24" max="24" width="17" customWidth="1"/>
    <col min="25" max="25" width="8.85546875" customWidth="1"/>
    <col min="26" max="26" width="9" customWidth="1"/>
    <col min="27" max="27" width="8.140625" customWidth="1"/>
    <col min="28" max="28" width="8.5703125" customWidth="1"/>
    <col min="29" max="29" width="21.42578125" customWidth="1"/>
    <col min="30" max="30" width="23.28515625" customWidth="1"/>
    <col min="43" max="43" width="22.7109375" customWidth="1"/>
    <col min="44" max="44" width="21.4257812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R1" s="1" t="s">
        <v>0</v>
      </c>
      <c r="S1" s="5" t="s">
        <v>1</v>
      </c>
      <c r="T1" s="5" t="s">
        <v>2</v>
      </c>
      <c r="U1" s="5" t="s">
        <v>5</v>
      </c>
      <c r="V1" s="5" t="s">
        <v>6</v>
      </c>
      <c r="W1" s="5" t="s">
        <v>7</v>
      </c>
      <c r="X1" s="5" t="s">
        <v>8</v>
      </c>
      <c r="Y1" s="5" t="s">
        <v>10</v>
      </c>
      <c r="Z1" s="5" t="s">
        <v>11</v>
      </c>
      <c r="AA1" s="5" t="s">
        <v>12</v>
      </c>
      <c r="AB1" s="5" t="s">
        <v>16</v>
      </c>
      <c r="AC1" s="5" t="s">
        <v>17</v>
      </c>
      <c r="AD1" s="5" t="s">
        <v>14</v>
      </c>
    </row>
    <row r="2" spans="1:30" x14ac:dyDescent="0.25">
      <c r="A2" s="7" t="s">
        <v>18</v>
      </c>
      <c r="B2" s="7" t="s">
        <v>19</v>
      </c>
      <c r="C2" s="7" t="s">
        <v>20</v>
      </c>
      <c r="D2" s="7">
        <v>8037</v>
      </c>
      <c r="E2" s="7">
        <v>186</v>
      </c>
      <c r="F2" s="7">
        <v>18</v>
      </c>
      <c r="G2" s="7">
        <v>7719</v>
      </c>
      <c r="H2" s="7">
        <v>132</v>
      </c>
      <c r="I2" s="7">
        <v>168</v>
      </c>
      <c r="J2" s="8">
        <v>0.82901842515781166</v>
      </c>
      <c r="K2" s="9">
        <f t="shared" ref="K2:K129" si="0">(F2+G2)/(F2+G2+H2+I2)</f>
        <v>0.96267263904441958</v>
      </c>
      <c r="L2" s="9">
        <f t="shared" ref="L2:L129" si="1">F2/(F2+H2)</f>
        <v>0.12</v>
      </c>
      <c r="M2" s="9">
        <f t="shared" ref="M2:M129" si="2">F2/(F2+I2)</f>
        <v>9.6774193548387094E-2</v>
      </c>
      <c r="N2" s="9">
        <f t="shared" ref="N2:N129" si="3">2*(L2*M2)/(L2+M2)</f>
        <v>0.10714285714285714</v>
      </c>
      <c r="O2" s="9">
        <f t="shared" ref="O2:O129" si="4">G2/(G2+H2)</f>
        <v>0.98318685517768434</v>
      </c>
      <c r="P2" s="9">
        <f t="shared" ref="P2:P129" si="5">(M2+O2)/2</f>
        <v>0.53998052436303567</v>
      </c>
      <c r="R2" s="7" t="s">
        <v>18</v>
      </c>
      <c r="S2" s="7" t="s">
        <v>19</v>
      </c>
      <c r="T2" s="7" t="s">
        <v>20</v>
      </c>
      <c r="U2" s="10">
        <f t="shared" ref="U2:X2" si="6">F2+F4+F6+F8</f>
        <v>72</v>
      </c>
      <c r="V2" s="10">
        <f t="shared" si="6"/>
        <v>30906</v>
      </c>
      <c r="W2" s="10">
        <f t="shared" si="6"/>
        <v>498</v>
      </c>
      <c r="X2" s="10">
        <f t="shared" si="6"/>
        <v>672</v>
      </c>
      <c r="Y2" s="9">
        <f t="shared" ref="Y2:Y33" si="7">(U2+V2)/(U2+V2+W2+X2)</f>
        <v>0.96360582306830911</v>
      </c>
      <c r="Z2" s="9">
        <f t="shared" ref="Z2:Z33" si="8">U2/(U2+W2)</f>
        <v>0.12631578947368421</v>
      </c>
      <c r="AA2" s="9">
        <f t="shared" ref="AA2:AA33" si="9">U2/(U2+X2)</f>
        <v>9.6774193548387094E-2</v>
      </c>
      <c r="AB2" s="9">
        <f t="shared" ref="AB2:AB33" si="10">2*Z2*AA2/(Z2+AA2)</f>
        <v>0.1095890410958904</v>
      </c>
      <c r="AC2" s="9">
        <f t="shared" ref="AC2:AC33" si="11">(AD2+AA2)/2</f>
        <v>0.54045817052276057</v>
      </c>
      <c r="AD2" s="9">
        <f t="shared" ref="AD2:AD33" si="12">V2/(V2+W2)</f>
        <v>0.98414214749713413</v>
      </c>
    </row>
    <row r="3" spans="1:30" x14ac:dyDescent="0.25">
      <c r="A3" s="7" t="s">
        <v>18</v>
      </c>
      <c r="B3" s="7" t="s">
        <v>22</v>
      </c>
      <c r="C3" s="7" t="s">
        <v>20</v>
      </c>
      <c r="D3" s="7">
        <v>8037</v>
      </c>
      <c r="E3" s="7">
        <v>186</v>
      </c>
      <c r="F3" s="7">
        <v>6</v>
      </c>
      <c r="G3" s="7">
        <v>2583</v>
      </c>
      <c r="H3" s="7">
        <v>34</v>
      </c>
      <c r="I3" s="7">
        <v>56</v>
      </c>
      <c r="J3" s="8">
        <v>0.79960432408446014</v>
      </c>
      <c r="K3" s="9">
        <f t="shared" si="0"/>
        <v>0.9664053751399776</v>
      </c>
      <c r="L3" s="9">
        <f t="shared" si="1"/>
        <v>0.15</v>
      </c>
      <c r="M3" s="9">
        <f t="shared" si="2"/>
        <v>9.6774193548387094E-2</v>
      </c>
      <c r="N3" s="9">
        <f t="shared" si="3"/>
        <v>0.11764705882352941</v>
      </c>
      <c r="O3" s="9">
        <f t="shared" si="4"/>
        <v>0.98700802445548341</v>
      </c>
      <c r="P3" s="9">
        <f t="shared" si="5"/>
        <v>0.54189110900193527</v>
      </c>
      <c r="R3" s="13" t="s">
        <v>18</v>
      </c>
      <c r="S3" s="13" t="s">
        <v>22</v>
      </c>
      <c r="T3" s="13" t="s">
        <v>20</v>
      </c>
      <c r="U3" s="14">
        <f t="shared" ref="U3:X3" si="13">F3+F5+F7+F9</f>
        <v>24</v>
      </c>
      <c r="V3" s="14">
        <f t="shared" si="13"/>
        <v>10302</v>
      </c>
      <c r="W3" s="14">
        <f t="shared" si="13"/>
        <v>166</v>
      </c>
      <c r="X3" s="14">
        <f t="shared" si="13"/>
        <v>224</v>
      </c>
      <c r="Y3" s="15">
        <f t="shared" si="7"/>
        <v>0.96360582306830911</v>
      </c>
      <c r="Z3" s="15">
        <f t="shared" si="8"/>
        <v>0.12631578947368421</v>
      </c>
      <c r="AA3" s="15">
        <f t="shared" si="9"/>
        <v>9.6774193548387094E-2</v>
      </c>
      <c r="AB3" s="15">
        <f t="shared" si="10"/>
        <v>0.1095890410958904</v>
      </c>
      <c r="AC3" s="15">
        <f t="shared" si="11"/>
        <v>0.54045817052276057</v>
      </c>
      <c r="AD3" s="15">
        <f t="shared" si="12"/>
        <v>0.98414214749713413</v>
      </c>
    </row>
    <row r="4" spans="1:30" x14ac:dyDescent="0.25">
      <c r="A4" s="7" t="s">
        <v>18</v>
      </c>
      <c r="B4" s="7" t="s">
        <v>19</v>
      </c>
      <c r="C4" s="7" t="s">
        <v>20</v>
      </c>
      <c r="D4" s="7">
        <v>8037</v>
      </c>
      <c r="E4" s="7">
        <v>186</v>
      </c>
      <c r="F4" s="7">
        <v>20</v>
      </c>
      <c r="G4" s="7">
        <v>7730</v>
      </c>
      <c r="H4" s="7">
        <v>121</v>
      </c>
      <c r="I4" s="7">
        <v>166</v>
      </c>
      <c r="J4" s="8">
        <v>0.80690015517508218</v>
      </c>
      <c r="K4" s="9">
        <f t="shared" si="0"/>
        <v>0.9642901580191614</v>
      </c>
      <c r="L4" s="9">
        <f t="shared" si="1"/>
        <v>0.14184397163120568</v>
      </c>
      <c r="M4" s="9">
        <f t="shared" si="2"/>
        <v>0.10752688172043011</v>
      </c>
      <c r="N4" s="9">
        <f t="shared" si="3"/>
        <v>0.12232415902140674</v>
      </c>
      <c r="O4" s="9">
        <f t="shared" si="4"/>
        <v>0.98458795057954396</v>
      </c>
      <c r="P4" s="9">
        <f t="shared" si="5"/>
        <v>0.54605741614998704</v>
      </c>
      <c r="R4" s="7" t="s">
        <v>18</v>
      </c>
      <c r="S4" s="7" t="s">
        <v>19</v>
      </c>
      <c r="T4" s="7" t="s">
        <v>23</v>
      </c>
      <c r="U4" s="10">
        <f t="shared" ref="U4:X4" si="14">F10+F12+F14+F16</f>
        <v>417</v>
      </c>
      <c r="V4" s="10">
        <f t="shared" si="14"/>
        <v>1837</v>
      </c>
      <c r="W4" s="10">
        <f t="shared" si="14"/>
        <v>395</v>
      </c>
      <c r="X4" s="10">
        <f t="shared" si="14"/>
        <v>327</v>
      </c>
      <c r="Y4" s="9">
        <f t="shared" si="7"/>
        <v>0.75739247311827962</v>
      </c>
      <c r="Z4" s="9">
        <f t="shared" si="8"/>
        <v>0.51354679802955661</v>
      </c>
      <c r="AA4" s="9">
        <f t="shared" si="9"/>
        <v>0.56048387096774188</v>
      </c>
      <c r="AB4" s="9">
        <f t="shared" si="10"/>
        <v>0.5359897172236503</v>
      </c>
      <c r="AC4" s="9">
        <f t="shared" si="11"/>
        <v>0.69175627240143367</v>
      </c>
      <c r="AD4" s="9">
        <f t="shared" si="12"/>
        <v>0.82302867383512546</v>
      </c>
    </row>
    <row r="5" spans="1:30" x14ac:dyDescent="0.25">
      <c r="A5" s="7" t="s">
        <v>18</v>
      </c>
      <c r="B5" s="7" t="s">
        <v>22</v>
      </c>
      <c r="C5" s="7" t="s">
        <v>20</v>
      </c>
      <c r="D5" s="7">
        <v>8037</v>
      </c>
      <c r="E5" s="7">
        <v>186</v>
      </c>
      <c r="F5" s="7">
        <v>4</v>
      </c>
      <c r="G5" s="7">
        <v>2572</v>
      </c>
      <c r="H5" s="7">
        <v>45</v>
      </c>
      <c r="I5" s="7">
        <v>58</v>
      </c>
      <c r="J5" s="8">
        <v>0.86666584490983278</v>
      </c>
      <c r="K5" s="9">
        <f t="shared" si="0"/>
        <v>0.96155281821575211</v>
      </c>
      <c r="L5" s="9">
        <f t="shared" si="1"/>
        <v>8.1632653061224483E-2</v>
      </c>
      <c r="M5" s="9">
        <f t="shared" si="2"/>
        <v>6.4516129032258063E-2</v>
      </c>
      <c r="N5" s="9">
        <f t="shared" si="3"/>
        <v>7.2072072072072085E-2</v>
      </c>
      <c r="O5" s="9">
        <f t="shared" si="4"/>
        <v>0.98280473824990444</v>
      </c>
      <c r="P5" s="9">
        <f t="shared" si="5"/>
        <v>0.52366043364108128</v>
      </c>
      <c r="R5" s="13" t="s">
        <v>18</v>
      </c>
      <c r="S5" s="13" t="s">
        <v>22</v>
      </c>
      <c r="T5" s="13" t="s">
        <v>23</v>
      </c>
      <c r="U5" s="14">
        <f t="shared" ref="U5:X5" si="15">F11+F13+F15+F17</f>
        <v>139</v>
      </c>
      <c r="V5" s="14">
        <f t="shared" si="15"/>
        <v>8651</v>
      </c>
      <c r="W5" s="14">
        <f t="shared" si="15"/>
        <v>1817</v>
      </c>
      <c r="X5" s="14">
        <f t="shared" si="15"/>
        <v>109</v>
      </c>
      <c r="Y5" s="15">
        <f t="shared" si="7"/>
        <v>0.82026875699888013</v>
      </c>
      <c r="Z5" s="15">
        <f t="shared" si="8"/>
        <v>7.1063394683026582E-2</v>
      </c>
      <c r="AA5" s="15">
        <f t="shared" si="9"/>
        <v>0.56048387096774188</v>
      </c>
      <c r="AB5" s="15">
        <f t="shared" si="10"/>
        <v>0.12613430127041741</v>
      </c>
      <c r="AC5" s="15">
        <f t="shared" si="11"/>
        <v>0.69345362826186108</v>
      </c>
      <c r="AD5" s="15">
        <f t="shared" si="12"/>
        <v>0.82642338555598016</v>
      </c>
    </row>
    <row r="6" spans="1:30" x14ac:dyDescent="0.25">
      <c r="A6" s="7" t="s">
        <v>18</v>
      </c>
      <c r="B6" s="7" t="s">
        <v>19</v>
      </c>
      <c r="C6" s="7" t="s">
        <v>20</v>
      </c>
      <c r="D6" s="7">
        <v>8037</v>
      </c>
      <c r="E6" s="7">
        <v>186</v>
      </c>
      <c r="F6" s="7">
        <v>18</v>
      </c>
      <c r="G6" s="7">
        <v>7738</v>
      </c>
      <c r="H6" s="7">
        <v>113</v>
      </c>
      <c r="I6" s="7">
        <v>168</v>
      </c>
      <c r="J6" s="8">
        <v>0.83400922832924507</v>
      </c>
      <c r="K6" s="9">
        <f t="shared" si="0"/>
        <v>0.96503670523827301</v>
      </c>
      <c r="L6" s="9">
        <f t="shared" si="1"/>
        <v>0.13740458015267176</v>
      </c>
      <c r="M6" s="9">
        <f t="shared" si="2"/>
        <v>9.6774193548387094E-2</v>
      </c>
      <c r="N6" s="9">
        <f t="shared" si="3"/>
        <v>0.11356466876971609</v>
      </c>
      <c r="O6" s="9">
        <f t="shared" si="4"/>
        <v>0.98560692905362379</v>
      </c>
      <c r="P6" s="9">
        <f t="shared" si="5"/>
        <v>0.5411905613010054</v>
      </c>
      <c r="R6" s="7" t="s">
        <v>25</v>
      </c>
      <c r="S6" s="7" t="s">
        <v>19</v>
      </c>
      <c r="T6" s="7" t="s">
        <v>20</v>
      </c>
      <c r="U6" s="10">
        <f t="shared" ref="U6:X6" si="16">F18+F20+F22+F24</f>
        <v>12</v>
      </c>
      <c r="V6" s="10">
        <f t="shared" si="16"/>
        <v>31332</v>
      </c>
      <c r="W6" s="10">
        <f t="shared" si="16"/>
        <v>72</v>
      </c>
      <c r="X6" s="10">
        <f t="shared" si="16"/>
        <v>732</v>
      </c>
      <c r="Y6" s="9">
        <f t="shared" si="7"/>
        <v>0.9749906681597611</v>
      </c>
      <c r="Z6" s="9">
        <f t="shared" si="8"/>
        <v>0.14285714285714285</v>
      </c>
      <c r="AA6" s="9">
        <f t="shared" si="9"/>
        <v>1.6129032258064516E-2</v>
      </c>
      <c r="AB6" s="9">
        <f t="shared" si="10"/>
        <v>2.8985507246376815E-2</v>
      </c>
      <c r="AC6" s="9">
        <f t="shared" si="11"/>
        <v>0.50691816534569256</v>
      </c>
      <c r="AD6" s="9">
        <f t="shared" si="12"/>
        <v>0.99770729843332062</v>
      </c>
    </row>
    <row r="7" spans="1:30" x14ac:dyDescent="0.25">
      <c r="A7" s="7" t="s">
        <v>18</v>
      </c>
      <c r="B7" s="7" t="s">
        <v>22</v>
      </c>
      <c r="C7" s="7" t="s">
        <v>20</v>
      </c>
      <c r="D7" s="7">
        <v>8037</v>
      </c>
      <c r="E7" s="7">
        <v>186</v>
      </c>
      <c r="F7" s="7">
        <v>6</v>
      </c>
      <c r="G7" s="7">
        <v>2564</v>
      </c>
      <c r="H7" s="7">
        <v>53</v>
      </c>
      <c r="I7" s="7">
        <v>56</v>
      </c>
      <c r="J7" s="8">
        <v>0.78533040787900454</v>
      </c>
      <c r="K7" s="9">
        <f t="shared" si="0"/>
        <v>0.9593131765584173</v>
      </c>
      <c r="L7" s="9">
        <f t="shared" si="1"/>
        <v>0.10169491525423729</v>
      </c>
      <c r="M7" s="9">
        <f t="shared" si="2"/>
        <v>9.6774193548387094E-2</v>
      </c>
      <c r="N7" s="9">
        <f t="shared" si="3"/>
        <v>9.9173553719008281E-2</v>
      </c>
      <c r="O7" s="9">
        <f t="shared" si="4"/>
        <v>0.97974780282766527</v>
      </c>
      <c r="P7" s="9">
        <f t="shared" si="5"/>
        <v>0.5382609981880262</v>
      </c>
      <c r="R7" s="13" t="s">
        <v>25</v>
      </c>
      <c r="S7" s="13" t="s">
        <v>22</v>
      </c>
      <c r="T7" s="13" t="s">
        <v>20</v>
      </c>
      <c r="U7" s="14">
        <f t="shared" ref="U7:X7" si="17">F19+F21+F23+F25</f>
        <v>4</v>
      </c>
      <c r="V7" s="14">
        <f t="shared" si="17"/>
        <v>10444</v>
      </c>
      <c r="W7" s="14">
        <f t="shared" si="17"/>
        <v>24</v>
      </c>
      <c r="X7" s="14">
        <f t="shared" si="17"/>
        <v>244</v>
      </c>
      <c r="Y7" s="15">
        <f t="shared" si="7"/>
        <v>0.9749906681597611</v>
      </c>
      <c r="Z7" s="15">
        <f t="shared" si="8"/>
        <v>0.14285714285714285</v>
      </c>
      <c r="AA7" s="15">
        <f t="shared" si="9"/>
        <v>1.6129032258064516E-2</v>
      </c>
      <c r="AB7" s="15">
        <f t="shared" si="10"/>
        <v>2.8985507246376815E-2</v>
      </c>
      <c r="AC7" s="15">
        <f t="shared" si="11"/>
        <v>0.50691816534569256</v>
      </c>
      <c r="AD7" s="15">
        <f t="shared" si="12"/>
        <v>0.99770729843332062</v>
      </c>
    </row>
    <row r="8" spans="1:30" x14ac:dyDescent="0.25">
      <c r="A8" s="7" t="s">
        <v>18</v>
      </c>
      <c r="B8" s="7" t="s">
        <v>19</v>
      </c>
      <c r="C8" s="7" t="s">
        <v>20</v>
      </c>
      <c r="D8" s="7">
        <v>8037</v>
      </c>
      <c r="E8" s="7">
        <v>186</v>
      </c>
      <c r="F8" s="7">
        <v>16</v>
      </c>
      <c r="G8" s="7">
        <v>7719</v>
      </c>
      <c r="H8" s="7">
        <v>132</v>
      </c>
      <c r="I8" s="7">
        <v>170</v>
      </c>
      <c r="J8" s="8">
        <v>0.81677287873745275</v>
      </c>
      <c r="K8" s="9">
        <f t="shared" si="0"/>
        <v>0.96242378997138234</v>
      </c>
      <c r="L8" s="9">
        <f t="shared" si="1"/>
        <v>0.10810810810810811</v>
      </c>
      <c r="M8" s="9">
        <f t="shared" si="2"/>
        <v>8.6021505376344093E-2</v>
      </c>
      <c r="N8" s="9">
        <f t="shared" si="3"/>
        <v>9.5808383233532954E-2</v>
      </c>
      <c r="O8" s="9">
        <f t="shared" si="4"/>
        <v>0.98318685517768434</v>
      </c>
      <c r="P8" s="9">
        <f t="shared" si="5"/>
        <v>0.53460418027701417</v>
      </c>
      <c r="R8" s="7" t="s">
        <v>25</v>
      </c>
      <c r="S8" s="7" t="s">
        <v>19</v>
      </c>
      <c r="T8" s="7" t="s">
        <v>23</v>
      </c>
      <c r="U8" s="10">
        <f t="shared" ref="U8:X8" si="18">F26+F28+F30+F32</f>
        <v>369</v>
      </c>
      <c r="V8" s="10">
        <f t="shared" si="18"/>
        <v>2007</v>
      </c>
      <c r="W8" s="10">
        <f t="shared" si="18"/>
        <v>225</v>
      </c>
      <c r="X8" s="10">
        <f t="shared" si="18"/>
        <v>375</v>
      </c>
      <c r="Y8" s="9">
        <f t="shared" si="7"/>
        <v>0.79838709677419351</v>
      </c>
      <c r="Z8" s="9">
        <f t="shared" si="8"/>
        <v>0.62121212121212122</v>
      </c>
      <c r="AA8" s="9">
        <f t="shared" si="9"/>
        <v>0.49596774193548387</v>
      </c>
      <c r="AB8" s="9">
        <f t="shared" si="10"/>
        <v>0.55156950672645744</v>
      </c>
      <c r="AC8" s="9">
        <f t="shared" si="11"/>
        <v>0.69758064516129026</v>
      </c>
      <c r="AD8" s="9">
        <f t="shared" si="12"/>
        <v>0.89919354838709675</v>
      </c>
    </row>
    <row r="9" spans="1:30" x14ac:dyDescent="0.25">
      <c r="A9" s="7" t="s">
        <v>18</v>
      </c>
      <c r="B9" s="7" t="s">
        <v>22</v>
      </c>
      <c r="C9" s="7" t="s">
        <v>20</v>
      </c>
      <c r="D9" s="7">
        <v>8037</v>
      </c>
      <c r="E9" s="7">
        <v>186</v>
      </c>
      <c r="F9" s="7">
        <v>8</v>
      </c>
      <c r="G9" s="7">
        <v>2583</v>
      </c>
      <c r="H9" s="7">
        <v>34</v>
      </c>
      <c r="I9" s="7">
        <v>54</v>
      </c>
      <c r="J9" s="8">
        <v>0.83673129784165567</v>
      </c>
      <c r="K9" s="9">
        <f t="shared" si="0"/>
        <v>0.9671519223590892</v>
      </c>
      <c r="L9" s="9">
        <f t="shared" si="1"/>
        <v>0.19047619047619047</v>
      </c>
      <c r="M9" s="9">
        <f t="shared" si="2"/>
        <v>0.12903225806451613</v>
      </c>
      <c r="N9" s="9">
        <f t="shared" si="3"/>
        <v>0.15384615384615383</v>
      </c>
      <c r="O9" s="9">
        <f t="shared" si="4"/>
        <v>0.98700802445548341</v>
      </c>
      <c r="P9" s="9">
        <f t="shared" si="5"/>
        <v>0.55802014125999977</v>
      </c>
      <c r="R9" s="13" t="s">
        <v>25</v>
      </c>
      <c r="S9" s="13" t="s">
        <v>22</v>
      </c>
      <c r="T9" s="13" t="s">
        <v>23</v>
      </c>
      <c r="U9" s="14">
        <f t="shared" ref="U9:X9" si="19">F27+F29+F31+F33</f>
        <v>123</v>
      </c>
      <c r="V9" s="14">
        <f t="shared" si="19"/>
        <v>9479</v>
      </c>
      <c r="W9" s="14">
        <f t="shared" si="19"/>
        <v>989</v>
      </c>
      <c r="X9" s="14">
        <f t="shared" si="19"/>
        <v>125</v>
      </c>
      <c r="Y9" s="15">
        <f t="shared" si="7"/>
        <v>0.89604329973870844</v>
      </c>
      <c r="Z9" s="15">
        <f t="shared" si="8"/>
        <v>0.11061151079136691</v>
      </c>
      <c r="AA9" s="15">
        <f t="shared" si="9"/>
        <v>0.49596774193548387</v>
      </c>
      <c r="AB9" s="15">
        <f t="shared" si="10"/>
        <v>0.18088235294117647</v>
      </c>
      <c r="AC9" s="15">
        <f t="shared" si="11"/>
        <v>0.70074466577095174</v>
      </c>
      <c r="AD9" s="15">
        <f t="shared" si="12"/>
        <v>0.9055215896064196</v>
      </c>
    </row>
    <row r="10" spans="1:30" x14ac:dyDescent="0.25">
      <c r="A10" s="7" t="s">
        <v>18</v>
      </c>
      <c r="B10" s="7" t="s">
        <v>19</v>
      </c>
      <c r="C10" s="7" t="s">
        <v>27</v>
      </c>
      <c r="D10" s="7">
        <v>744</v>
      </c>
      <c r="E10" s="7">
        <v>186</v>
      </c>
      <c r="F10" s="7">
        <v>100</v>
      </c>
      <c r="G10" s="7">
        <v>456</v>
      </c>
      <c r="H10" s="7">
        <v>102</v>
      </c>
      <c r="I10" s="7">
        <v>86</v>
      </c>
      <c r="J10" s="8">
        <v>0.77681427525340108</v>
      </c>
      <c r="K10" s="9">
        <f t="shared" si="0"/>
        <v>0.74731182795698925</v>
      </c>
      <c r="L10" s="9">
        <f t="shared" si="1"/>
        <v>0.49504950495049505</v>
      </c>
      <c r="M10" s="9">
        <f t="shared" si="2"/>
        <v>0.5376344086021505</v>
      </c>
      <c r="N10" s="9">
        <f t="shared" si="3"/>
        <v>0.51546391752577314</v>
      </c>
      <c r="O10" s="9">
        <f t="shared" si="4"/>
        <v>0.81720430107526887</v>
      </c>
      <c r="P10" s="9">
        <f t="shared" si="5"/>
        <v>0.67741935483870974</v>
      </c>
      <c r="R10" s="7" t="s">
        <v>21</v>
      </c>
      <c r="S10" s="7" t="s">
        <v>19</v>
      </c>
      <c r="T10" s="7" t="s">
        <v>20</v>
      </c>
      <c r="U10" s="10">
        <f t="shared" ref="U10:X10" si="20">F34+F36+F38+F40</f>
        <v>477</v>
      </c>
      <c r="V10" s="10">
        <f t="shared" si="20"/>
        <v>31038</v>
      </c>
      <c r="W10" s="10">
        <f t="shared" si="20"/>
        <v>366</v>
      </c>
      <c r="X10" s="10">
        <f t="shared" si="20"/>
        <v>267</v>
      </c>
      <c r="Y10" s="9">
        <f t="shared" si="7"/>
        <v>0.98030981709593135</v>
      </c>
      <c r="Z10" s="9">
        <f t="shared" si="8"/>
        <v>0.5658362989323843</v>
      </c>
      <c r="AA10" s="9">
        <f t="shared" si="9"/>
        <v>0.6411290322580645</v>
      </c>
      <c r="AB10" s="9">
        <f t="shared" si="10"/>
        <v>0.60113421550094515</v>
      </c>
      <c r="AC10" s="9">
        <f t="shared" si="11"/>
        <v>0.8147372329803888</v>
      </c>
      <c r="AD10" s="9">
        <f t="shared" si="12"/>
        <v>0.98834543370271299</v>
      </c>
    </row>
    <row r="11" spans="1:30" x14ac:dyDescent="0.25">
      <c r="A11" s="7" t="s">
        <v>18</v>
      </c>
      <c r="B11" s="7" t="s">
        <v>22</v>
      </c>
      <c r="C11" s="7" t="s">
        <v>27</v>
      </c>
      <c r="D11" s="7">
        <v>744</v>
      </c>
      <c r="E11" s="7">
        <v>186</v>
      </c>
      <c r="F11" s="7">
        <v>39</v>
      </c>
      <c r="G11" s="7">
        <v>2155</v>
      </c>
      <c r="H11" s="7">
        <v>462</v>
      </c>
      <c r="I11" s="7">
        <v>23</v>
      </c>
      <c r="J11" s="8">
        <v>0.80753016874776584</v>
      </c>
      <c r="K11" s="9">
        <f t="shared" si="0"/>
        <v>0.81896229936543485</v>
      </c>
      <c r="L11" s="9">
        <f t="shared" si="1"/>
        <v>7.7844311377245512E-2</v>
      </c>
      <c r="M11" s="9">
        <f t="shared" si="2"/>
        <v>0.62903225806451613</v>
      </c>
      <c r="N11" s="9">
        <f t="shared" si="3"/>
        <v>0.13854351687388988</v>
      </c>
      <c r="O11" s="9">
        <f t="shared" si="4"/>
        <v>0.82346197936568588</v>
      </c>
      <c r="P11" s="9">
        <f t="shared" si="5"/>
        <v>0.72624711871510095</v>
      </c>
      <c r="R11" s="13" t="s">
        <v>21</v>
      </c>
      <c r="S11" s="13" t="s">
        <v>22</v>
      </c>
      <c r="T11" s="13" t="s">
        <v>20</v>
      </c>
      <c r="U11" s="14">
        <f t="shared" ref="U11:X11" si="21">F35+F37+F39+F41</f>
        <v>159</v>
      </c>
      <c r="V11" s="14">
        <f t="shared" si="21"/>
        <v>10346</v>
      </c>
      <c r="W11" s="14">
        <f t="shared" si="21"/>
        <v>122</v>
      </c>
      <c r="X11" s="14">
        <f t="shared" si="21"/>
        <v>89</v>
      </c>
      <c r="Y11" s="15">
        <f t="shared" si="7"/>
        <v>0.98030981709593135</v>
      </c>
      <c r="Z11" s="15">
        <f t="shared" si="8"/>
        <v>0.5658362989323843</v>
      </c>
      <c r="AA11" s="15">
        <f t="shared" si="9"/>
        <v>0.6411290322580645</v>
      </c>
      <c r="AB11" s="15">
        <f t="shared" si="10"/>
        <v>0.60113421550094515</v>
      </c>
      <c r="AC11" s="15">
        <f t="shared" si="11"/>
        <v>0.8147372329803888</v>
      </c>
      <c r="AD11" s="15">
        <f t="shared" si="12"/>
        <v>0.98834543370271299</v>
      </c>
    </row>
    <row r="12" spans="1:30" x14ac:dyDescent="0.25">
      <c r="A12" s="7" t="s">
        <v>18</v>
      </c>
      <c r="B12" s="7" t="s">
        <v>19</v>
      </c>
      <c r="C12" s="7" t="s">
        <v>27</v>
      </c>
      <c r="D12" s="7">
        <v>744</v>
      </c>
      <c r="E12" s="7">
        <v>186</v>
      </c>
      <c r="F12" s="7">
        <v>104</v>
      </c>
      <c r="G12" s="7">
        <v>453</v>
      </c>
      <c r="H12" s="7">
        <v>105</v>
      </c>
      <c r="I12" s="7">
        <v>82</v>
      </c>
      <c r="J12" s="8">
        <v>0.77027209311288392</v>
      </c>
      <c r="K12" s="9">
        <f t="shared" si="0"/>
        <v>0.74865591397849462</v>
      </c>
      <c r="L12" s="9">
        <f t="shared" si="1"/>
        <v>0.49760765550239233</v>
      </c>
      <c r="M12" s="9">
        <f t="shared" si="2"/>
        <v>0.55913978494623651</v>
      </c>
      <c r="N12" s="9">
        <f t="shared" si="3"/>
        <v>0.52658227848101269</v>
      </c>
      <c r="O12" s="9">
        <f t="shared" si="4"/>
        <v>0.81182795698924726</v>
      </c>
      <c r="P12" s="9">
        <f t="shared" si="5"/>
        <v>0.68548387096774188</v>
      </c>
      <c r="R12" s="7" t="s">
        <v>21</v>
      </c>
      <c r="S12" s="7" t="s">
        <v>19</v>
      </c>
      <c r="T12" s="7" t="s">
        <v>23</v>
      </c>
      <c r="U12" s="10">
        <f t="shared" ref="U12:X12" si="22">F42+F44+F46+F48</f>
        <v>513</v>
      </c>
      <c r="V12" s="10">
        <f t="shared" si="22"/>
        <v>1928</v>
      </c>
      <c r="W12" s="10">
        <f t="shared" si="22"/>
        <v>304</v>
      </c>
      <c r="X12" s="10">
        <f t="shared" si="22"/>
        <v>231</v>
      </c>
      <c r="Y12" s="9">
        <f t="shared" si="7"/>
        <v>0.82022849462365588</v>
      </c>
      <c r="Z12" s="9">
        <f t="shared" si="8"/>
        <v>0.62790697674418605</v>
      </c>
      <c r="AA12" s="9">
        <f t="shared" si="9"/>
        <v>0.68951612903225812</v>
      </c>
      <c r="AB12" s="9">
        <f t="shared" si="10"/>
        <v>0.65727098014093532</v>
      </c>
      <c r="AC12" s="9">
        <f t="shared" si="11"/>
        <v>0.77665770609319007</v>
      </c>
      <c r="AD12" s="9">
        <f t="shared" si="12"/>
        <v>0.86379928315412191</v>
      </c>
    </row>
    <row r="13" spans="1:30" x14ac:dyDescent="0.25">
      <c r="A13" s="7" t="s">
        <v>18</v>
      </c>
      <c r="B13" s="7" t="s">
        <v>22</v>
      </c>
      <c r="C13" s="7" t="s">
        <v>27</v>
      </c>
      <c r="D13" s="7">
        <v>744</v>
      </c>
      <c r="E13" s="7">
        <v>186</v>
      </c>
      <c r="F13" s="7">
        <v>35</v>
      </c>
      <c r="G13" s="7">
        <v>2166</v>
      </c>
      <c r="H13" s="7">
        <v>451</v>
      </c>
      <c r="I13" s="7">
        <v>27</v>
      </c>
      <c r="J13" s="8">
        <v>0.81236209893130529</v>
      </c>
      <c r="K13" s="9">
        <f t="shared" si="0"/>
        <v>0.82157521463232552</v>
      </c>
      <c r="L13" s="9">
        <f t="shared" si="1"/>
        <v>7.2016460905349799E-2</v>
      </c>
      <c r="M13" s="9">
        <f t="shared" si="2"/>
        <v>0.56451612903225812</v>
      </c>
      <c r="N13" s="9">
        <f t="shared" si="3"/>
        <v>0.12773722627737227</v>
      </c>
      <c r="O13" s="9">
        <f t="shared" si="4"/>
        <v>0.82766526557126485</v>
      </c>
      <c r="P13" s="9">
        <f t="shared" si="5"/>
        <v>0.69609069730176154</v>
      </c>
      <c r="R13" s="13" t="s">
        <v>21</v>
      </c>
      <c r="S13" s="13" t="s">
        <v>22</v>
      </c>
      <c r="T13" s="13" t="s">
        <v>23</v>
      </c>
      <c r="U13" s="14">
        <f t="shared" ref="U13:X13" si="23">F43+F45+F47+F49</f>
        <v>171</v>
      </c>
      <c r="V13" s="14">
        <f t="shared" si="23"/>
        <v>8762</v>
      </c>
      <c r="W13" s="14">
        <f t="shared" si="23"/>
        <v>1706</v>
      </c>
      <c r="X13" s="14">
        <f t="shared" si="23"/>
        <v>77</v>
      </c>
      <c r="Y13" s="15">
        <f t="shared" si="7"/>
        <v>0.83361328854050021</v>
      </c>
      <c r="Z13" s="15">
        <f t="shared" si="8"/>
        <v>9.1102823654768253E-2</v>
      </c>
      <c r="AA13" s="15">
        <f t="shared" si="9"/>
        <v>0.68951612903225812</v>
      </c>
      <c r="AB13" s="15">
        <f t="shared" si="10"/>
        <v>0.16094117647058825</v>
      </c>
      <c r="AC13" s="15">
        <f t="shared" si="11"/>
        <v>0.76327162966706519</v>
      </c>
      <c r="AD13" s="15">
        <f t="shared" si="12"/>
        <v>0.83702713030187237</v>
      </c>
    </row>
    <row r="14" spans="1:30" x14ac:dyDescent="0.25">
      <c r="A14" s="7" t="s">
        <v>18</v>
      </c>
      <c r="B14" s="7" t="s">
        <v>19</v>
      </c>
      <c r="C14" s="7" t="s">
        <v>27</v>
      </c>
      <c r="D14" s="7">
        <v>744</v>
      </c>
      <c r="E14" s="7">
        <v>186</v>
      </c>
      <c r="F14" s="7">
        <v>106</v>
      </c>
      <c r="G14" s="7">
        <v>461</v>
      </c>
      <c r="H14" s="7">
        <v>97</v>
      </c>
      <c r="I14" s="7">
        <v>80</v>
      </c>
      <c r="J14" s="8">
        <v>0.80550738042933667</v>
      </c>
      <c r="K14" s="9">
        <f t="shared" si="0"/>
        <v>0.76209677419354838</v>
      </c>
      <c r="L14" s="9">
        <f t="shared" si="1"/>
        <v>0.52216748768472909</v>
      </c>
      <c r="M14" s="9">
        <f t="shared" si="2"/>
        <v>0.56989247311827962</v>
      </c>
      <c r="N14" s="9">
        <f t="shared" si="3"/>
        <v>0.54498714652956304</v>
      </c>
      <c r="O14" s="9">
        <f t="shared" si="4"/>
        <v>0.8261648745519713</v>
      </c>
      <c r="P14" s="9">
        <f t="shared" si="5"/>
        <v>0.69802867383512546</v>
      </c>
      <c r="R14" s="7" t="s">
        <v>29</v>
      </c>
      <c r="S14" s="7" t="s">
        <v>19</v>
      </c>
      <c r="T14" s="7" t="s">
        <v>20</v>
      </c>
      <c r="U14" s="10">
        <f t="shared" ref="U14:X14" si="24">F50+F52+F54+F56</f>
        <v>327</v>
      </c>
      <c r="V14" s="10">
        <f t="shared" si="24"/>
        <v>31401</v>
      </c>
      <c r="W14" s="10">
        <f t="shared" si="24"/>
        <v>3</v>
      </c>
      <c r="X14" s="10">
        <f t="shared" si="24"/>
        <v>417</v>
      </c>
      <c r="Y14" s="9">
        <f t="shared" si="7"/>
        <v>0.98693542366554687</v>
      </c>
      <c r="Z14" s="9">
        <f t="shared" si="8"/>
        <v>0.99090909090909096</v>
      </c>
      <c r="AA14" s="9">
        <f t="shared" si="9"/>
        <v>0.43951612903225806</v>
      </c>
      <c r="AB14" s="9">
        <f t="shared" si="10"/>
        <v>0.6089385474860336</v>
      </c>
      <c r="AC14" s="9">
        <f t="shared" si="11"/>
        <v>0.71971029990015656</v>
      </c>
      <c r="AD14" s="9">
        <f t="shared" si="12"/>
        <v>0.999904470768055</v>
      </c>
    </row>
    <row r="15" spans="1:30" x14ac:dyDescent="0.25">
      <c r="A15" s="7" t="s">
        <v>18</v>
      </c>
      <c r="B15" s="7" t="s">
        <v>22</v>
      </c>
      <c r="C15" s="7" t="s">
        <v>27</v>
      </c>
      <c r="D15" s="7">
        <v>744</v>
      </c>
      <c r="E15" s="7">
        <v>186</v>
      </c>
      <c r="F15" s="7">
        <v>33</v>
      </c>
      <c r="G15" s="7">
        <v>2151</v>
      </c>
      <c r="H15" s="7">
        <v>466</v>
      </c>
      <c r="I15" s="7">
        <v>29</v>
      </c>
      <c r="J15" s="8">
        <v>0.74967027007038345</v>
      </c>
      <c r="K15" s="9">
        <f t="shared" si="0"/>
        <v>0.81522956326987683</v>
      </c>
      <c r="L15" s="9">
        <f t="shared" si="1"/>
        <v>6.6132264529058113E-2</v>
      </c>
      <c r="M15" s="9">
        <f t="shared" si="2"/>
        <v>0.532258064516129</v>
      </c>
      <c r="N15" s="9">
        <f t="shared" si="3"/>
        <v>0.11764705882352941</v>
      </c>
      <c r="O15" s="9">
        <f t="shared" si="4"/>
        <v>0.8219335116545663</v>
      </c>
      <c r="P15" s="9">
        <f t="shared" si="5"/>
        <v>0.67709578808534765</v>
      </c>
      <c r="R15" s="13" t="s">
        <v>29</v>
      </c>
      <c r="S15" s="13" t="s">
        <v>22</v>
      </c>
      <c r="T15" s="13" t="s">
        <v>20</v>
      </c>
      <c r="U15" s="14">
        <f t="shared" ref="U15:X15" si="25">F51+F53+F55+F57</f>
        <v>109</v>
      </c>
      <c r="V15" s="14">
        <f t="shared" si="25"/>
        <v>10467</v>
      </c>
      <c r="W15" s="14">
        <f t="shared" si="25"/>
        <v>1</v>
      </c>
      <c r="X15" s="14">
        <f t="shared" si="25"/>
        <v>139</v>
      </c>
      <c r="Y15" s="15">
        <f t="shared" si="7"/>
        <v>0.98693542366554687</v>
      </c>
      <c r="Z15" s="15">
        <f t="shared" si="8"/>
        <v>0.99090909090909096</v>
      </c>
      <c r="AA15" s="15">
        <f t="shared" si="9"/>
        <v>0.43951612903225806</v>
      </c>
      <c r="AB15" s="15">
        <f t="shared" si="10"/>
        <v>0.6089385474860336</v>
      </c>
      <c r="AC15" s="15">
        <f t="shared" si="11"/>
        <v>0.71971029990015656</v>
      </c>
      <c r="AD15" s="15">
        <f t="shared" si="12"/>
        <v>0.999904470768055</v>
      </c>
    </row>
    <row r="16" spans="1:30" x14ac:dyDescent="0.25">
      <c r="A16" s="7" t="s">
        <v>18</v>
      </c>
      <c r="B16" s="7" t="s">
        <v>19</v>
      </c>
      <c r="C16" s="7" t="s">
        <v>27</v>
      </c>
      <c r="D16" s="7">
        <v>744</v>
      </c>
      <c r="E16" s="7">
        <v>186</v>
      </c>
      <c r="F16" s="7">
        <v>107</v>
      </c>
      <c r="G16" s="7">
        <v>467</v>
      </c>
      <c r="H16" s="7">
        <v>91</v>
      </c>
      <c r="I16" s="7">
        <v>79</v>
      </c>
      <c r="J16" s="8">
        <v>0.80250125255328175</v>
      </c>
      <c r="K16" s="9">
        <f t="shared" si="0"/>
        <v>0.771505376344086</v>
      </c>
      <c r="L16" s="9">
        <f t="shared" si="1"/>
        <v>0.54040404040404044</v>
      </c>
      <c r="M16" s="9">
        <f t="shared" si="2"/>
        <v>0.57526881720430112</v>
      </c>
      <c r="N16" s="9">
        <f t="shared" si="3"/>
        <v>0.55729166666666663</v>
      </c>
      <c r="O16" s="9">
        <f t="shared" si="4"/>
        <v>0.8369175627240143</v>
      </c>
      <c r="P16" s="9">
        <f t="shared" si="5"/>
        <v>0.70609318996415771</v>
      </c>
      <c r="R16" s="7" t="s">
        <v>29</v>
      </c>
      <c r="S16" s="7" t="s">
        <v>19</v>
      </c>
      <c r="T16" s="7" t="s">
        <v>23</v>
      </c>
      <c r="U16" s="10">
        <f t="shared" ref="U16:X16" si="26">F58+F60+F62+F64</f>
        <v>615</v>
      </c>
      <c r="V16" s="10">
        <f t="shared" si="26"/>
        <v>2094</v>
      </c>
      <c r="W16" s="10">
        <f t="shared" si="26"/>
        <v>138</v>
      </c>
      <c r="X16" s="10">
        <f t="shared" si="26"/>
        <v>129</v>
      </c>
      <c r="Y16" s="9">
        <f t="shared" si="7"/>
        <v>0.91028225806451613</v>
      </c>
      <c r="Z16" s="9">
        <f t="shared" si="8"/>
        <v>0.81673306772908372</v>
      </c>
      <c r="AA16" s="9">
        <f t="shared" si="9"/>
        <v>0.82661290322580649</v>
      </c>
      <c r="AB16" s="9">
        <f t="shared" si="10"/>
        <v>0.82164328657314623</v>
      </c>
      <c r="AC16" s="9">
        <f t="shared" si="11"/>
        <v>0.88239247311827962</v>
      </c>
      <c r="AD16" s="9">
        <f t="shared" si="12"/>
        <v>0.93817204301075274</v>
      </c>
    </row>
    <row r="17" spans="1:44" x14ac:dyDescent="0.25">
      <c r="A17" s="7" t="s">
        <v>18</v>
      </c>
      <c r="B17" s="7" t="s">
        <v>22</v>
      </c>
      <c r="C17" s="7" t="s">
        <v>27</v>
      </c>
      <c r="D17" s="7">
        <v>744</v>
      </c>
      <c r="E17" s="7">
        <v>186</v>
      </c>
      <c r="F17" s="7">
        <v>32</v>
      </c>
      <c r="G17" s="7">
        <v>2179</v>
      </c>
      <c r="H17" s="7">
        <v>438</v>
      </c>
      <c r="I17" s="7">
        <v>30</v>
      </c>
      <c r="J17" s="8">
        <v>0.77993146548004977</v>
      </c>
      <c r="K17" s="9">
        <f t="shared" si="0"/>
        <v>0.82530795072788354</v>
      </c>
      <c r="L17" s="9">
        <f t="shared" si="1"/>
        <v>6.8085106382978725E-2</v>
      </c>
      <c r="M17" s="9">
        <f t="shared" si="2"/>
        <v>0.5161290322580645</v>
      </c>
      <c r="N17" s="9">
        <f t="shared" si="3"/>
        <v>0.12030075187969926</v>
      </c>
      <c r="O17" s="9">
        <f t="shared" si="4"/>
        <v>0.8326327856324035</v>
      </c>
      <c r="P17" s="9">
        <f t="shared" si="5"/>
        <v>0.67438090894523395</v>
      </c>
      <c r="R17" s="13" t="s">
        <v>29</v>
      </c>
      <c r="S17" s="13" t="s">
        <v>22</v>
      </c>
      <c r="T17" s="13" t="s">
        <v>23</v>
      </c>
      <c r="U17" s="14">
        <f t="shared" ref="U17:X17" si="27">F59+F61+F63+F65</f>
        <v>205</v>
      </c>
      <c r="V17" s="14">
        <f t="shared" si="27"/>
        <v>9666</v>
      </c>
      <c r="W17" s="14">
        <f t="shared" si="27"/>
        <v>802</v>
      </c>
      <c r="X17" s="14">
        <f t="shared" si="27"/>
        <v>43</v>
      </c>
      <c r="Y17" s="15">
        <f t="shared" si="7"/>
        <v>0.92114594998133636</v>
      </c>
      <c r="Z17" s="15">
        <f t="shared" si="8"/>
        <v>0.20357497517378351</v>
      </c>
      <c r="AA17" s="15">
        <f t="shared" si="9"/>
        <v>0.82661290322580649</v>
      </c>
      <c r="AB17" s="15">
        <f t="shared" si="10"/>
        <v>0.32669322709163351</v>
      </c>
      <c r="AC17" s="15">
        <f t="shared" si="11"/>
        <v>0.87499922960296828</v>
      </c>
      <c r="AD17" s="15">
        <f t="shared" si="12"/>
        <v>0.92338555598012995</v>
      </c>
    </row>
    <row r="18" spans="1:44" x14ac:dyDescent="0.25">
      <c r="A18" s="7" t="s">
        <v>25</v>
      </c>
      <c r="B18" s="7" t="s">
        <v>19</v>
      </c>
      <c r="C18" s="7" t="s">
        <v>20</v>
      </c>
      <c r="D18" s="7">
        <v>8037</v>
      </c>
      <c r="E18" s="7">
        <v>186</v>
      </c>
      <c r="F18" s="7">
        <v>4</v>
      </c>
      <c r="G18" s="7">
        <v>7833</v>
      </c>
      <c r="H18" s="7">
        <v>18</v>
      </c>
      <c r="I18" s="7">
        <v>182</v>
      </c>
      <c r="J18" s="8">
        <v>0.83621633022572284</v>
      </c>
      <c r="K18" s="9">
        <f t="shared" si="0"/>
        <v>0.97511509269627972</v>
      </c>
      <c r="L18" s="9">
        <f t="shared" si="1"/>
        <v>0.18181818181818182</v>
      </c>
      <c r="M18" s="9">
        <f t="shared" si="2"/>
        <v>2.1505376344086023E-2</v>
      </c>
      <c r="N18" s="9">
        <f t="shared" si="3"/>
        <v>3.8461538461538457E-2</v>
      </c>
      <c r="O18" s="9">
        <f t="shared" si="4"/>
        <v>0.99770729843332062</v>
      </c>
      <c r="P18" s="9">
        <f t="shared" si="5"/>
        <v>0.50960633738870331</v>
      </c>
      <c r="R18" s="7" t="s">
        <v>26</v>
      </c>
      <c r="S18" s="7" t="s">
        <v>19</v>
      </c>
      <c r="T18" s="7" t="s">
        <v>20</v>
      </c>
      <c r="U18" s="10">
        <f t="shared" ref="U18:X18" si="28">F66+F68+F70+F72</f>
        <v>471</v>
      </c>
      <c r="V18" s="10">
        <f t="shared" si="28"/>
        <v>31350</v>
      </c>
      <c r="W18" s="10">
        <f t="shared" si="28"/>
        <v>54</v>
      </c>
      <c r="X18" s="10">
        <f t="shared" si="28"/>
        <v>273</v>
      </c>
      <c r="Y18" s="9">
        <f t="shared" si="7"/>
        <v>0.98982829413960438</v>
      </c>
      <c r="Z18" s="9">
        <f t="shared" si="8"/>
        <v>0.89714285714285713</v>
      </c>
      <c r="AA18" s="9">
        <f t="shared" si="9"/>
        <v>0.63306451612903225</v>
      </c>
      <c r="AB18" s="9">
        <f t="shared" si="10"/>
        <v>0.74231678486997632</v>
      </c>
      <c r="AC18" s="9">
        <f t="shared" si="11"/>
        <v>0.81567249497701133</v>
      </c>
      <c r="AD18" s="9">
        <f t="shared" si="12"/>
        <v>0.99828047382499041</v>
      </c>
      <c r="AM18" s="12"/>
      <c r="AN18" s="12"/>
      <c r="AO18" s="12"/>
      <c r="AP18" s="12"/>
      <c r="AQ18" s="12"/>
      <c r="AR18" s="12"/>
    </row>
    <row r="19" spans="1:44" x14ac:dyDescent="0.25">
      <c r="A19" s="7" t="s">
        <v>25</v>
      </c>
      <c r="B19" s="7" t="s">
        <v>22</v>
      </c>
      <c r="C19" s="7" t="s">
        <v>20</v>
      </c>
      <c r="D19" s="7">
        <v>8037</v>
      </c>
      <c r="E19" s="7">
        <v>186</v>
      </c>
      <c r="F19" s="7">
        <v>0</v>
      </c>
      <c r="G19" s="7">
        <v>2611</v>
      </c>
      <c r="H19" s="7">
        <v>6</v>
      </c>
      <c r="I19" s="7">
        <v>62</v>
      </c>
      <c r="J19" s="8">
        <v>0.82719686417592175</v>
      </c>
      <c r="K19" s="9">
        <f t="shared" si="0"/>
        <v>0.97461739455020535</v>
      </c>
      <c r="L19" s="9">
        <f t="shared" si="1"/>
        <v>0</v>
      </c>
      <c r="M19" s="9">
        <f t="shared" si="2"/>
        <v>0</v>
      </c>
      <c r="N19" s="9" t="e">
        <f t="shared" si="3"/>
        <v>#DIV/0!</v>
      </c>
      <c r="O19" s="9">
        <f t="shared" si="4"/>
        <v>0.99770729843332062</v>
      </c>
      <c r="P19" s="9">
        <f t="shared" si="5"/>
        <v>0.49885364921666031</v>
      </c>
      <c r="R19" s="13" t="s">
        <v>26</v>
      </c>
      <c r="S19" s="13" t="s">
        <v>22</v>
      </c>
      <c r="T19" s="13" t="s">
        <v>20</v>
      </c>
      <c r="U19" s="14">
        <f t="shared" ref="U19:X19" si="29">F67+F69+F71+F73</f>
        <v>157</v>
      </c>
      <c r="V19" s="14">
        <f t="shared" si="29"/>
        <v>10450</v>
      </c>
      <c r="W19" s="14">
        <f t="shared" si="29"/>
        <v>18</v>
      </c>
      <c r="X19" s="14">
        <f t="shared" si="29"/>
        <v>91</v>
      </c>
      <c r="Y19" s="15">
        <f t="shared" si="7"/>
        <v>0.98982829413960438</v>
      </c>
      <c r="Z19" s="15">
        <f t="shared" si="8"/>
        <v>0.89714285714285713</v>
      </c>
      <c r="AA19" s="15">
        <f t="shared" si="9"/>
        <v>0.63306451612903225</v>
      </c>
      <c r="AB19" s="15">
        <f t="shared" si="10"/>
        <v>0.74231678486997632</v>
      </c>
      <c r="AC19" s="15">
        <f t="shared" si="11"/>
        <v>0.81567249497701133</v>
      </c>
      <c r="AD19" s="15">
        <f t="shared" si="12"/>
        <v>0.99828047382499041</v>
      </c>
      <c r="AM19" s="12"/>
      <c r="AN19" s="12"/>
      <c r="AO19" s="12"/>
      <c r="AP19" s="12"/>
      <c r="AQ19" s="12"/>
      <c r="AR19" s="12"/>
    </row>
    <row r="20" spans="1:44" x14ac:dyDescent="0.25">
      <c r="A20" s="7" t="s">
        <v>25</v>
      </c>
      <c r="B20" s="7" t="s">
        <v>19</v>
      </c>
      <c r="C20" s="7" t="s">
        <v>20</v>
      </c>
      <c r="D20" s="7">
        <v>8037</v>
      </c>
      <c r="E20" s="7">
        <v>186</v>
      </c>
      <c r="F20" s="7">
        <v>2</v>
      </c>
      <c r="G20" s="7">
        <v>7832</v>
      </c>
      <c r="H20" s="7">
        <v>19</v>
      </c>
      <c r="I20" s="7">
        <v>184</v>
      </c>
      <c r="J20" s="8">
        <v>0.8235619597804813</v>
      </c>
      <c r="K20" s="9">
        <f t="shared" si="0"/>
        <v>0.97474181908672386</v>
      </c>
      <c r="L20" s="9">
        <f t="shared" si="1"/>
        <v>9.5238095238095233E-2</v>
      </c>
      <c r="M20" s="9">
        <f t="shared" si="2"/>
        <v>1.0752688172043012E-2</v>
      </c>
      <c r="N20" s="9">
        <f t="shared" si="3"/>
        <v>1.932367149758454E-2</v>
      </c>
      <c r="O20" s="9">
        <f t="shared" si="4"/>
        <v>0.99757992612406066</v>
      </c>
      <c r="P20" s="9">
        <f t="shared" si="5"/>
        <v>0.50416630714805188</v>
      </c>
      <c r="R20" s="7" t="s">
        <v>26</v>
      </c>
      <c r="S20" s="7" t="s">
        <v>19</v>
      </c>
      <c r="T20" s="7" t="s">
        <v>23</v>
      </c>
      <c r="U20" s="10">
        <f t="shared" ref="U20:X20" si="30">F74+F76+F78+F80</f>
        <v>609</v>
      </c>
      <c r="V20" s="10">
        <f t="shared" si="30"/>
        <v>2058</v>
      </c>
      <c r="W20" s="10">
        <f t="shared" si="30"/>
        <v>174</v>
      </c>
      <c r="X20" s="10">
        <f t="shared" si="30"/>
        <v>135</v>
      </c>
      <c r="Y20" s="9">
        <f t="shared" si="7"/>
        <v>0.89616935483870963</v>
      </c>
      <c r="Z20" s="9">
        <f t="shared" si="8"/>
        <v>0.77777777777777779</v>
      </c>
      <c r="AA20" s="9">
        <f t="shared" si="9"/>
        <v>0.81854838709677424</v>
      </c>
      <c r="AB20" s="9">
        <f t="shared" si="10"/>
        <v>0.79764243614931229</v>
      </c>
      <c r="AC20" s="9">
        <f t="shared" si="11"/>
        <v>0.87029569892473124</v>
      </c>
      <c r="AD20" s="9">
        <f t="shared" si="12"/>
        <v>0.92204301075268813</v>
      </c>
    </row>
    <row r="21" spans="1:44" ht="15.75" customHeight="1" x14ac:dyDescent="0.25">
      <c r="A21" s="7" t="s">
        <v>25</v>
      </c>
      <c r="B21" s="7" t="s">
        <v>22</v>
      </c>
      <c r="C21" s="7" t="s">
        <v>20</v>
      </c>
      <c r="D21" s="7">
        <v>8037</v>
      </c>
      <c r="E21" s="7">
        <v>186</v>
      </c>
      <c r="F21" s="7">
        <v>2</v>
      </c>
      <c r="G21" s="7">
        <v>2612</v>
      </c>
      <c r="H21" s="7">
        <v>5</v>
      </c>
      <c r="I21" s="7">
        <v>60</v>
      </c>
      <c r="J21" s="8">
        <v>0.86663502902856016</v>
      </c>
      <c r="K21" s="9">
        <f t="shared" si="0"/>
        <v>0.9757372153788727</v>
      </c>
      <c r="L21" s="9">
        <f t="shared" si="1"/>
        <v>0.2857142857142857</v>
      </c>
      <c r="M21" s="9">
        <f t="shared" si="2"/>
        <v>3.2258064516129031E-2</v>
      </c>
      <c r="N21" s="9">
        <f t="shared" si="3"/>
        <v>5.7971014492753631E-2</v>
      </c>
      <c r="O21" s="9">
        <f t="shared" si="4"/>
        <v>0.99808941536110052</v>
      </c>
      <c r="P21" s="9">
        <f t="shared" si="5"/>
        <v>0.51517373993861482</v>
      </c>
      <c r="R21" s="13" t="s">
        <v>26</v>
      </c>
      <c r="S21" s="13" t="s">
        <v>22</v>
      </c>
      <c r="T21" s="13" t="s">
        <v>23</v>
      </c>
      <c r="U21" s="14">
        <f t="shared" ref="U21:X21" si="31">F75+F77+F79+F81</f>
        <v>203</v>
      </c>
      <c r="V21" s="14">
        <f t="shared" si="31"/>
        <v>9453</v>
      </c>
      <c r="W21" s="14">
        <f t="shared" si="31"/>
        <v>1015</v>
      </c>
      <c r="X21" s="14">
        <f t="shared" si="31"/>
        <v>45</v>
      </c>
      <c r="Y21" s="15">
        <f t="shared" si="7"/>
        <v>0.90108249346771185</v>
      </c>
      <c r="Z21" s="15">
        <f t="shared" si="8"/>
        <v>0.16666666666666666</v>
      </c>
      <c r="AA21" s="15">
        <f t="shared" si="9"/>
        <v>0.81854838709677424</v>
      </c>
      <c r="AB21" s="15">
        <f t="shared" si="10"/>
        <v>0.27694406548431105</v>
      </c>
      <c r="AC21" s="15">
        <f t="shared" si="11"/>
        <v>0.86079310833631228</v>
      </c>
      <c r="AD21" s="15">
        <f t="shared" si="12"/>
        <v>0.90303782957585021</v>
      </c>
    </row>
    <row r="22" spans="1:44" ht="15.75" customHeight="1" x14ac:dyDescent="0.25">
      <c r="A22" s="7" t="s">
        <v>25</v>
      </c>
      <c r="B22" s="7" t="s">
        <v>19</v>
      </c>
      <c r="C22" s="7" t="s">
        <v>20</v>
      </c>
      <c r="D22" s="7">
        <v>8037</v>
      </c>
      <c r="E22" s="7">
        <v>186</v>
      </c>
      <c r="F22" s="7">
        <v>2</v>
      </c>
      <c r="G22" s="7">
        <v>7837</v>
      </c>
      <c r="H22" s="7">
        <v>14</v>
      </c>
      <c r="I22" s="7">
        <v>184</v>
      </c>
      <c r="J22" s="8">
        <v>0.84667181634282596</v>
      </c>
      <c r="K22" s="9">
        <f t="shared" si="0"/>
        <v>0.97536394176931696</v>
      </c>
      <c r="L22" s="9">
        <f t="shared" si="1"/>
        <v>0.125</v>
      </c>
      <c r="M22" s="9">
        <f t="shared" si="2"/>
        <v>1.0752688172043012E-2</v>
      </c>
      <c r="N22" s="9">
        <f t="shared" si="3"/>
        <v>1.9801980198019806E-2</v>
      </c>
      <c r="O22" s="9">
        <f t="shared" si="4"/>
        <v>0.99821678767036048</v>
      </c>
      <c r="P22" s="9">
        <f t="shared" si="5"/>
        <v>0.50448473792120174</v>
      </c>
      <c r="R22" s="7" t="s">
        <v>28</v>
      </c>
      <c r="S22" s="7" t="s">
        <v>19</v>
      </c>
      <c r="T22" s="7" t="s">
        <v>20</v>
      </c>
      <c r="U22" s="10">
        <f t="shared" ref="U22:X22" si="32">F82+F84+F86+F88</f>
        <v>183</v>
      </c>
      <c r="V22" s="10">
        <f t="shared" si="32"/>
        <v>29628</v>
      </c>
      <c r="W22" s="10">
        <f t="shared" si="32"/>
        <v>1776</v>
      </c>
      <c r="X22" s="10">
        <f t="shared" si="32"/>
        <v>561</v>
      </c>
      <c r="Y22" s="9">
        <f t="shared" si="7"/>
        <v>0.92730496453900713</v>
      </c>
      <c r="Z22" s="9">
        <f t="shared" si="8"/>
        <v>9.3415007656967836E-2</v>
      </c>
      <c r="AA22" s="9">
        <f t="shared" si="9"/>
        <v>0.24596774193548387</v>
      </c>
      <c r="AB22" s="9">
        <f t="shared" si="10"/>
        <v>0.13540510543840176</v>
      </c>
      <c r="AC22" s="9">
        <f t="shared" si="11"/>
        <v>0.59470721831202922</v>
      </c>
      <c r="AD22" s="9">
        <f t="shared" si="12"/>
        <v>0.94344669468857467</v>
      </c>
    </row>
    <row r="23" spans="1:44" ht="15.75" customHeight="1" x14ac:dyDescent="0.25">
      <c r="A23" s="7" t="s">
        <v>25</v>
      </c>
      <c r="B23" s="7" t="s">
        <v>22</v>
      </c>
      <c r="C23" s="7" t="s">
        <v>20</v>
      </c>
      <c r="D23" s="7">
        <v>8037</v>
      </c>
      <c r="E23" s="7">
        <v>186</v>
      </c>
      <c r="F23" s="7">
        <v>2</v>
      </c>
      <c r="G23" s="7">
        <v>2607</v>
      </c>
      <c r="H23" s="7">
        <v>10</v>
      </c>
      <c r="I23" s="7">
        <v>60</v>
      </c>
      <c r="J23" s="8">
        <v>0.79633784066956748</v>
      </c>
      <c r="K23" s="9">
        <f t="shared" si="0"/>
        <v>0.97387084733109364</v>
      </c>
      <c r="L23" s="9">
        <f t="shared" si="1"/>
        <v>0.16666666666666666</v>
      </c>
      <c r="M23" s="9">
        <f t="shared" si="2"/>
        <v>3.2258064516129031E-2</v>
      </c>
      <c r="N23" s="9">
        <f t="shared" si="3"/>
        <v>5.405405405405405E-2</v>
      </c>
      <c r="O23" s="9">
        <f t="shared" si="4"/>
        <v>0.99617883072220104</v>
      </c>
      <c r="P23" s="9">
        <f t="shared" si="5"/>
        <v>0.51421844761916502</v>
      </c>
      <c r="R23" s="13" t="s">
        <v>28</v>
      </c>
      <c r="S23" s="13" t="s">
        <v>22</v>
      </c>
      <c r="T23" s="13" t="s">
        <v>20</v>
      </c>
      <c r="U23" s="14">
        <f t="shared" ref="U23:X23" si="33">F83+F85+F87+F89</f>
        <v>61</v>
      </c>
      <c r="V23" s="14">
        <f t="shared" si="33"/>
        <v>9876</v>
      </c>
      <c r="W23" s="14">
        <f t="shared" si="33"/>
        <v>592</v>
      </c>
      <c r="X23" s="14">
        <f t="shared" si="33"/>
        <v>187</v>
      </c>
      <c r="Y23" s="15">
        <f t="shared" si="7"/>
        <v>0.92730496453900713</v>
      </c>
      <c r="Z23" s="15">
        <f t="shared" si="8"/>
        <v>9.3415007656967836E-2</v>
      </c>
      <c r="AA23" s="15">
        <f t="shared" si="9"/>
        <v>0.24596774193548387</v>
      </c>
      <c r="AB23" s="15">
        <f t="shared" si="10"/>
        <v>0.13540510543840176</v>
      </c>
      <c r="AC23" s="15">
        <f t="shared" si="11"/>
        <v>0.59470721831202922</v>
      </c>
      <c r="AD23" s="15">
        <f t="shared" si="12"/>
        <v>0.94344669468857467</v>
      </c>
    </row>
    <row r="24" spans="1:44" ht="15.75" customHeight="1" x14ac:dyDescent="0.25">
      <c r="A24" s="7" t="s">
        <v>25</v>
      </c>
      <c r="B24" s="7" t="s">
        <v>19</v>
      </c>
      <c r="C24" s="7" t="s">
        <v>20</v>
      </c>
      <c r="D24" s="7">
        <v>8037</v>
      </c>
      <c r="E24" s="7">
        <v>186</v>
      </c>
      <c r="F24" s="7">
        <v>4</v>
      </c>
      <c r="G24" s="7">
        <v>7830</v>
      </c>
      <c r="H24" s="7">
        <v>21</v>
      </c>
      <c r="I24" s="7">
        <v>182</v>
      </c>
      <c r="J24" s="8">
        <v>0.8295820133864189</v>
      </c>
      <c r="K24" s="9">
        <f t="shared" si="0"/>
        <v>0.97474181908672386</v>
      </c>
      <c r="L24" s="9">
        <f t="shared" si="1"/>
        <v>0.16</v>
      </c>
      <c r="M24" s="9">
        <f t="shared" si="2"/>
        <v>2.1505376344086023E-2</v>
      </c>
      <c r="N24" s="9">
        <f t="shared" si="3"/>
        <v>3.7914691943127965E-2</v>
      </c>
      <c r="O24" s="9">
        <f t="shared" si="4"/>
        <v>0.99732518150554073</v>
      </c>
      <c r="P24" s="9">
        <f t="shared" si="5"/>
        <v>0.50941527892481342</v>
      </c>
      <c r="R24" s="7" t="s">
        <v>28</v>
      </c>
      <c r="S24" s="7" t="s">
        <v>19</v>
      </c>
      <c r="T24" s="7" t="s">
        <v>23</v>
      </c>
      <c r="U24" s="10">
        <f t="shared" ref="U24:X24" si="34">F90+F92+F94+F96</f>
        <v>408</v>
      </c>
      <c r="V24" s="10">
        <f t="shared" si="34"/>
        <v>1925</v>
      </c>
      <c r="W24" s="10">
        <f t="shared" si="34"/>
        <v>307</v>
      </c>
      <c r="X24" s="10">
        <f t="shared" si="34"/>
        <v>336</v>
      </c>
      <c r="Y24" s="9">
        <f t="shared" si="7"/>
        <v>0.78393817204301075</v>
      </c>
      <c r="Z24" s="9">
        <f t="shared" si="8"/>
        <v>0.57062937062937058</v>
      </c>
      <c r="AA24" s="9">
        <f t="shared" si="9"/>
        <v>0.54838709677419351</v>
      </c>
      <c r="AB24" s="9">
        <f t="shared" si="10"/>
        <v>0.55928718300205615</v>
      </c>
      <c r="AC24" s="9">
        <f t="shared" si="11"/>
        <v>0.70542114695340508</v>
      </c>
      <c r="AD24" s="9">
        <f t="shared" si="12"/>
        <v>0.86245519713261654</v>
      </c>
    </row>
    <row r="25" spans="1:44" ht="15.75" customHeight="1" x14ac:dyDescent="0.25">
      <c r="A25" s="7" t="s">
        <v>25</v>
      </c>
      <c r="B25" s="7" t="s">
        <v>22</v>
      </c>
      <c r="C25" s="7" t="s">
        <v>20</v>
      </c>
      <c r="D25" s="7">
        <v>8037</v>
      </c>
      <c r="E25" s="7">
        <v>186</v>
      </c>
      <c r="F25" s="7">
        <v>0</v>
      </c>
      <c r="G25" s="7">
        <v>2614</v>
      </c>
      <c r="H25" s="7">
        <v>3</v>
      </c>
      <c r="I25" s="7">
        <v>62</v>
      </c>
      <c r="J25" s="8">
        <v>0.84780036239476375</v>
      </c>
      <c r="K25" s="9">
        <f t="shared" si="0"/>
        <v>0.9757372153788727</v>
      </c>
      <c r="L25" s="9">
        <f t="shared" si="1"/>
        <v>0</v>
      </c>
      <c r="M25" s="9">
        <f t="shared" si="2"/>
        <v>0</v>
      </c>
      <c r="N25" s="9" t="e">
        <f t="shared" si="3"/>
        <v>#DIV/0!</v>
      </c>
      <c r="O25" s="9">
        <f t="shared" si="4"/>
        <v>0.99885364921666031</v>
      </c>
      <c r="P25" s="9">
        <f t="shared" si="5"/>
        <v>0.49942682460833016</v>
      </c>
      <c r="R25" s="13" t="s">
        <v>28</v>
      </c>
      <c r="S25" s="13" t="s">
        <v>22</v>
      </c>
      <c r="T25" s="13" t="s">
        <v>23</v>
      </c>
      <c r="U25" s="14">
        <f t="shared" ref="U25:X25" si="35">F91+F93+F95+F97</f>
        <v>136</v>
      </c>
      <c r="V25" s="14">
        <f t="shared" si="35"/>
        <v>9107</v>
      </c>
      <c r="W25" s="14">
        <f t="shared" si="35"/>
        <v>1361</v>
      </c>
      <c r="X25" s="14">
        <f t="shared" si="35"/>
        <v>112</v>
      </c>
      <c r="Y25" s="15">
        <f t="shared" si="7"/>
        <v>0.86254199328107506</v>
      </c>
      <c r="Z25" s="15">
        <f t="shared" si="8"/>
        <v>9.0848363393453577E-2</v>
      </c>
      <c r="AA25" s="15">
        <f t="shared" si="9"/>
        <v>0.54838709677419351</v>
      </c>
      <c r="AB25" s="15">
        <f t="shared" si="10"/>
        <v>0.15587392550143264</v>
      </c>
      <c r="AC25" s="15">
        <f t="shared" si="11"/>
        <v>0.70918590604854115</v>
      </c>
      <c r="AD25" s="15">
        <f t="shared" si="12"/>
        <v>0.86998471532288879</v>
      </c>
    </row>
    <row r="26" spans="1:44" ht="15.75" customHeight="1" x14ac:dyDescent="0.25">
      <c r="A26" s="7" t="s">
        <v>25</v>
      </c>
      <c r="B26" s="7" t="s">
        <v>19</v>
      </c>
      <c r="C26" s="7" t="s">
        <v>27</v>
      </c>
      <c r="D26" s="7">
        <v>744</v>
      </c>
      <c r="E26" s="7">
        <v>186</v>
      </c>
      <c r="F26" s="7">
        <v>89</v>
      </c>
      <c r="G26" s="7">
        <v>507</v>
      </c>
      <c r="H26" s="7">
        <v>51</v>
      </c>
      <c r="I26" s="7">
        <v>97</v>
      </c>
      <c r="J26" s="8">
        <v>0.82225305430300233</v>
      </c>
      <c r="K26" s="9">
        <f t="shared" si="0"/>
        <v>0.80107526881720426</v>
      </c>
      <c r="L26" s="9">
        <f t="shared" si="1"/>
        <v>0.63571428571428568</v>
      </c>
      <c r="M26" s="9">
        <f t="shared" si="2"/>
        <v>0.478494623655914</v>
      </c>
      <c r="N26" s="9">
        <f t="shared" si="3"/>
        <v>0.54601226993865026</v>
      </c>
      <c r="O26" s="9">
        <f t="shared" si="4"/>
        <v>0.90860215053763438</v>
      </c>
      <c r="P26" s="9">
        <f t="shared" si="5"/>
        <v>0.69354838709677424</v>
      </c>
      <c r="R26" s="7" t="s">
        <v>30</v>
      </c>
      <c r="S26" s="7" t="s">
        <v>19</v>
      </c>
      <c r="T26" s="7" t="s">
        <v>20</v>
      </c>
      <c r="U26" s="10">
        <f t="shared" ref="U26:X26" si="36">F98+F100+F102+F104</f>
        <v>129</v>
      </c>
      <c r="V26" s="10">
        <f t="shared" si="36"/>
        <v>31176</v>
      </c>
      <c r="W26" s="10">
        <f t="shared" si="36"/>
        <v>228</v>
      </c>
      <c r="X26" s="10">
        <f t="shared" si="36"/>
        <v>615</v>
      </c>
      <c r="Y26" s="9">
        <f t="shared" si="7"/>
        <v>0.97377752892870473</v>
      </c>
      <c r="Z26" s="9">
        <f t="shared" si="8"/>
        <v>0.36134453781512604</v>
      </c>
      <c r="AA26" s="9">
        <f t="shared" si="9"/>
        <v>0.17338709677419356</v>
      </c>
      <c r="AB26" s="9">
        <f t="shared" si="10"/>
        <v>0.23433242506811988</v>
      </c>
      <c r="AC26" s="9">
        <f t="shared" si="11"/>
        <v>0.58306343757318768</v>
      </c>
      <c r="AD26" s="9">
        <f t="shared" si="12"/>
        <v>0.99273977837218186</v>
      </c>
    </row>
    <row r="27" spans="1:44" ht="15.75" customHeight="1" x14ac:dyDescent="0.25">
      <c r="A27" s="7" t="s">
        <v>25</v>
      </c>
      <c r="B27" s="7" t="s">
        <v>22</v>
      </c>
      <c r="C27" s="7" t="s">
        <v>27</v>
      </c>
      <c r="D27" s="7">
        <v>744</v>
      </c>
      <c r="E27" s="7">
        <v>186</v>
      </c>
      <c r="F27" s="7">
        <v>34</v>
      </c>
      <c r="G27" s="7">
        <v>2370</v>
      </c>
      <c r="H27" s="7">
        <v>247</v>
      </c>
      <c r="I27" s="7">
        <v>28</v>
      </c>
      <c r="J27" s="8">
        <v>0.81711390782353588</v>
      </c>
      <c r="K27" s="9">
        <f t="shared" si="0"/>
        <v>0.89734975737215383</v>
      </c>
      <c r="L27" s="9">
        <f t="shared" si="1"/>
        <v>0.12099644128113879</v>
      </c>
      <c r="M27" s="9">
        <f t="shared" si="2"/>
        <v>0.54838709677419351</v>
      </c>
      <c r="N27" s="9">
        <f t="shared" si="3"/>
        <v>0.19825072886297376</v>
      </c>
      <c r="O27" s="9">
        <f t="shared" si="4"/>
        <v>0.90561711883836449</v>
      </c>
      <c r="P27" s="9">
        <f t="shared" si="5"/>
        <v>0.72700210780627894</v>
      </c>
      <c r="R27" s="13" t="s">
        <v>30</v>
      </c>
      <c r="S27" s="13" t="s">
        <v>22</v>
      </c>
      <c r="T27" s="13" t="s">
        <v>20</v>
      </c>
      <c r="U27" s="14">
        <f t="shared" ref="U27:X27" si="37">F99+F101+F103+F105</f>
        <v>43</v>
      </c>
      <c r="V27" s="14">
        <f t="shared" si="37"/>
        <v>10392</v>
      </c>
      <c r="W27" s="14">
        <f t="shared" si="37"/>
        <v>76</v>
      </c>
      <c r="X27" s="14">
        <f t="shared" si="37"/>
        <v>205</v>
      </c>
      <c r="Y27" s="15">
        <f t="shared" si="7"/>
        <v>0.97377752892870473</v>
      </c>
      <c r="Z27" s="15">
        <f t="shared" si="8"/>
        <v>0.36134453781512604</v>
      </c>
      <c r="AA27" s="15">
        <f t="shared" si="9"/>
        <v>0.17338709677419356</v>
      </c>
      <c r="AB27" s="15">
        <f t="shared" si="10"/>
        <v>0.23433242506811988</v>
      </c>
      <c r="AC27" s="15">
        <f t="shared" si="11"/>
        <v>0.58306343757318768</v>
      </c>
      <c r="AD27" s="15">
        <f t="shared" si="12"/>
        <v>0.99273977837218186</v>
      </c>
    </row>
    <row r="28" spans="1:44" ht="15.75" customHeight="1" x14ac:dyDescent="0.25">
      <c r="A28" s="7" t="s">
        <v>25</v>
      </c>
      <c r="B28" s="7" t="s">
        <v>19</v>
      </c>
      <c r="C28" s="7" t="s">
        <v>27</v>
      </c>
      <c r="D28" s="7">
        <v>744</v>
      </c>
      <c r="E28" s="7">
        <v>186</v>
      </c>
      <c r="F28" s="7">
        <v>85</v>
      </c>
      <c r="G28" s="7">
        <v>490</v>
      </c>
      <c r="H28" s="7">
        <v>68</v>
      </c>
      <c r="I28" s="7">
        <v>101</v>
      </c>
      <c r="J28" s="8">
        <v>0.81153890623193436</v>
      </c>
      <c r="K28" s="9">
        <f t="shared" si="0"/>
        <v>0.77284946236559138</v>
      </c>
      <c r="L28" s="9">
        <f t="shared" si="1"/>
        <v>0.55555555555555558</v>
      </c>
      <c r="M28" s="9">
        <f t="shared" si="2"/>
        <v>0.45698924731182794</v>
      </c>
      <c r="N28" s="9">
        <f t="shared" si="3"/>
        <v>0.50147492625368728</v>
      </c>
      <c r="O28" s="9">
        <f t="shared" si="4"/>
        <v>0.87813620071684584</v>
      </c>
      <c r="P28" s="9">
        <f t="shared" si="5"/>
        <v>0.66756272401433692</v>
      </c>
      <c r="R28" s="7" t="s">
        <v>30</v>
      </c>
      <c r="S28" s="7" t="s">
        <v>19</v>
      </c>
      <c r="T28" s="7" t="s">
        <v>23</v>
      </c>
      <c r="U28" s="10">
        <f t="shared" ref="U28:X28" si="38">F106+F108+F110+F112</f>
        <v>414</v>
      </c>
      <c r="V28" s="10">
        <f t="shared" si="38"/>
        <v>1883</v>
      </c>
      <c r="W28" s="10">
        <f t="shared" si="38"/>
        <v>349</v>
      </c>
      <c r="X28" s="10">
        <f t="shared" si="38"/>
        <v>330</v>
      </c>
      <c r="Y28" s="9">
        <f t="shared" si="7"/>
        <v>0.77184139784946237</v>
      </c>
      <c r="Z28" s="9">
        <f t="shared" si="8"/>
        <v>0.54259501965923984</v>
      </c>
      <c r="AA28" s="9">
        <f t="shared" si="9"/>
        <v>0.55645161290322576</v>
      </c>
      <c r="AB28" s="9">
        <f t="shared" si="10"/>
        <v>0.54943596549435969</v>
      </c>
      <c r="AC28" s="9">
        <f t="shared" si="11"/>
        <v>0.70004480286738346</v>
      </c>
      <c r="AD28" s="9">
        <f t="shared" si="12"/>
        <v>0.84363799283154117</v>
      </c>
    </row>
    <row r="29" spans="1:44" ht="15.75" customHeight="1" x14ac:dyDescent="0.25">
      <c r="A29" s="7" t="s">
        <v>25</v>
      </c>
      <c r="B29" s="7" t="s">
        <v>22</v>
      </c>
      <c r="C29" s="7" t="s">
        <v>27</v>
      </c>
      <c r="D29" s="7">
        <v>744</v>
      </c>
      <c r="E29" s="7">
        <v>186</v>
      </c>
      <c r="F29" s="7">
        <v>38</v>
      </c>
      <c r="G29" s="7">
        <v>2381</v>
      </c>
      <c r="H29" s="7">
        <v>236</v>
      </c>
      <c r="I29" s="7">
        <v>24</v>
      </c>
      <c r="J29" s="8">
        <v>0.8449837908464507</v>
      </c>
      <c r="K29" s="9">
        <f t="shared" si="0"/>
        <v>0.90294886151549081</v>
      </c>
      <c r="L29" s="9">
        <f t="shared" si="1"/>
        <v>0.13868613138686131</v>
      </c>
      <c r="M29" s="9">
        <f t="shared" si="2"/>
        <v>0.61290322580645162</v>
      </c>
      <c r="N29" s="9">
        <f t="shared" si="3"/>
        <v>0.22619047619047619</v>
      </c>
      <c r="O29" s="9">
        <f t="shared" si="4"/>
        <v>0.90982040504394346</v>
      </c>
      <c r="P29" s="9">
        <f t="shared" si="5"/>
        <v>0.76136181542519754</v>
      </c>
      <c r="R29" s="13" t="s">
        <v>30</v>
      </c>
      <c r="S29" s="13" t="s">
        <v>22</v>
      </c>
      <c r="T29" s="13" t="s">
        <v>23</v>
      </c>
      <c r="U29" s="14">
        <f t="shared" ref="U29:X29" si="39">F107+F109+F111+F113</f>
        <v>138</v>
      </c>
      <c r="V29" s="14">
        <f t="shared" si="39"/>
        <v>8820</v>
      </c>
      <c r="W29" s="14">
        <f t="shared" si="39"/>
        <v>1648</v>
      </c>
      <c r="X29" s="14">
        <f t="shared" si="39"/>
        <v>110</v>
      </c>
      <c r="Y29" s="15">
        <f t="shared" si="7"/>
        <v>0.83594624860022393</v>
      </c>
      <c r="Z29" s="15">
        <f t="shared" si="8"/>
        <v>7.7267637178051518E-2</v>
      </c>
      <c r="AA29" s="15">
        <f t="shared" si="9"/>
        <v>0.55645161290322576</v>
      </c>
      <c r="AB29" s="15">
        <f t="shared" si="10"/>
        <v>0.13569321533923306</v>
      </c>
      <c r="AC29" s="15">
        <f t="shared" si="11"/>
        <v>0.69950971932895334</v>
      </c>
      <c r="AD29" s="15">
        <f t="shared" si="12"/>
        <v>0.84256782575468092</v>
      </c>
    </row>
    <row r="30" spans="1:44" ht="15.75" customHeight="1" x14ac:dyDescent="0.25">
      <c r="A30" s="7" t="s">
        <v>25</v>
      </c>
      <c r="B30" s="7" t="s">
        <v>19</v>
      </c>
      <c r="C30" s="7" t="s">
        <v>27</v>
      </c>
      <c r="D30" s="7">
        <v>744</v>
      </c>
      <c r="E30" s="7">
        <v>186</v>
      </c>
      <c r="F30" s="7">
        <v>98</v>
      </c>
      <c r="G30" s="7">
        <v>508</v>
      </c>
      <c r="H30" s="7">
        <v>50</v>
      </c>
      <c r="I30" s="7">
        <v>88</v>
      </c>
      <c r="J30" s="8">
        <v>0.83194588969823113</v>
      </c>
      <c r="K30" s="9">
        <f t="shared" si="0"/>
        <v>0.81451612903225812</v>
      </c>
      <c r="L30" s="9">
        <f t="shared" si="1"/>
        <v>0.66216216216216217</v>
      </c>
      <c r="M30" s="9">
        <f t="shared" si="2"/>
        <v>0.5268817204301075</v>
      </c>
      <c r="N30" s="9">
        <f t="shared" si="3"/>
        <v>0.58682634730538918</v>
      </c>
      <c r="O30" s="9">
        <f t="shared" si="4"/>
        <v>0.91039426523297495</v>
      </c>
      <c r="P30" s="9">
        <f t="shared" si="5"/>
        <v>0.71863799283154117</v>
      </c>
      <c r="R30" s="7" t="s">
        <v>24</v>
      </c>
      <c r="S30" s="7" t="s">
        <v>19</v>
      </c>
      <c r="T30" s="7" t="s">
        <v>20</v>
      </c>
      <c r="U30" s="10">
        <f t="shared" ref="U30:X30" si="40">F114+F116+F118+F120</f>
        <v>48</v>
      </c>
      <c r="V30" s="10">
        <f t="shared" si="40"/>
        <v>31374</v>
      </c>
      <c r="W30" s="10">
        <f t="shared" si="40"/>
        <v>30</v>
      </c>
      <c r="X30" s="10">
        <f t="shared" si="40"/>
        <v>696</v>
      </c>
      <c r="Y30" s="9">
        <f t="shared" si="7"/>
        <v>0.97741694662187384</v>
      </c>
      <c r="Z30" s="9">
        <f t="shared" si="8"/>
        <v>0.61538461538461542</v>
      </c>
      <c r="AA30" s="9">
        <f t="shared" si="9"/>
        <v>6.4516129032258063E-2</v>
      </c>
      <c r="AB30" s="9">
        <f t="shared" si="10"/>
        <v>0.11678832116788322</v>
      </c>
      <c r="AC30" s="9">
        <f t="shared" si="11"/>
        <v>0.53178041835640411</v>
      </c>
      <c r="AD30" s="9">
        <f t="shared" si="12"/>
        <v>0.9990447076805502</v>
      </c>
    </row>
    <row r="31" spans="1:44" ht="15.75" customHeight="1" x14ac:dyDescent="0.25">
      <c r="A31" s="7" t="s">
        <v>25</v>
      </c>
      <c r="B31" s="7" t="s">
        <v>22</v>
      </c>
      <c r="C31" s="7" t="s">
        <v>27</v>
      </c>
      <c r="D31" s="7">
        <v>744</v>
      </c>
      <c r="E31" s="7">
        <v>186</v>
      </c>
      <c r="F31" s="7">
        <v>25</v>
      </c>
      <c r="G31" s="7">
        <v>2355</v>
      </c>
      <c r="H31" s="7">
        <v>262</v>
      </c>
      <c r="I31" s="7">
        <v>37</v>
      </c>
      <c r="J31" s="8">
        <v>0.78234743057181944</v>
      </c>
      <c r="K31" s="9">
        <f t="shared" si="0"/>
        <v>0.88839119074281447</v>
      </c>
      <c r="L31" s="9">
        <f t="shared" si="1"/>
        <v>8.7108013937282236E-2</v>
      </c>
      <c r="M31" s="9">
        <f t="shared" si="2"/>
        <v>0.40322580645161288</v>
      </c>
      <c r="N31" s="9">
        <f t="shared" si="3"/>
        <v>0.14326647564469916</v>
      </c>
      <c r="O31" s="9">
        <f t="shared" si="4"/>
        <v>0.89988536492166604</v>
      </c>
      <c r="P31" s="9">
        <f t="shared" si="5"/>
        <v>0.65155558568663952</v>
      </c>
      <c r="R31" s="13" t="s">
        <v>24</v>
      </c>
      <c r="S31" s="13" t="s">
        <v>22</v>
      </c>
      <c r="T31" s="13" t="s">
        <v>20</v>
      </c>
      <c r="U31" s="14">
        <f t="shared" ref="U31:X31" si="41">F115+F117+F119+F121</f>
        <v>16</v>
      </c>
      <c r="V31" s="14">
        <f t="shared" si="41"/>
        <v>10458</v>
      </c>
      <c r="W31" s="14">
        <f t="shared" si="41"/>
        <v>10</v>
      </c>
      <c r="X31" s="14">
        <f t="shared" si="41"/>
        <v>232</v>
      </c>
      <c r="Y31" s="15">
        <f t="shared" si="7"/>
        <v>0.97741694662187384</v>
      </c>
      <c r="Z31" s="15">
        <f t="shared" si="8"/>
        <v>0.61538461538461542</v>
      </c>
      <c r="AA31" s="15">
        <f t="shared" si="9"/>
        <v>6.4516129032258063E-2</v>
      </c>
      <c r="AB31" s="15">
        <f t="shared" si="10"/>
        <v>0.11678832116788322</v>
      </c>
      <c r="AC31" s="15">
        <f t="shared" si="11"/>
        <v>0.53178041835640411</v>
      </c>
      <c r="AD31" s="15">
        <f t="shared" si="12"/>
        <v>0.9990447076805502</v>
      </c>
    </row>
    <row r="32" spans="1:44" ht="15.75" customHeight="1" x14ac:dyDescent="0.25">
      <c r="A32" s="7" t="s">
        <v>25</v>
      </c>
      <c r="B32" s="7" t="s">
        <v>19</v>
      </c>
      <c r="C32" s="7" t="s">
        <v>27</v>
      </c>
      <c r="D32" s="7">
        <v>744</v>
      </c>
      <c r="E32" s="7">
        <v>186</v>
      </c>
      <c r="F32" s="7">
        <v>97</v>
      </c>
      <c r="G32" s="7">
        <v>502</v>
      </c>
      <c r="H32" s="7">
        <v>56</v>
      </c>
      <c r="I32" s="7">
        <v>89</v>
      </c>
      <c r="J32" s="8">
        <v>0.82177130304081392</v>
      </c>
      <c r="K32" s="9">
        <f t="shared" si="0"/>
        <v>0.80510752688172038</v>
      </c>
      <c r="L32" s="9">
        <f t="shared" si="1"/>
        <v>0.63398692810457513</v>
      </c>
      <c r="M32" s="9">
        <f t="shared" si="2"/>
        <v>0.521505376344086</v>
      </c>
      <c r="N32" s="9">
        <f t="shared" si="3"/>
        <v>0.57227138643067843</v>
      </c>
      <c r="O32" s="9">
        <f t="shared" si="4"/>
        <v>0.89964157706093195</v>
      </c>
      <c r="P32" s="9">
        <f t="shared" si="5"/>
        <v>0.71057347670250892</v>
      </c>
      <c r="R32" s="7" t="s">
        <v>24</v>
      </c>
      <c r="S32" s="7" t="s">
        <v>19</v>
      </c>
      <c r="T32" s="7" t="s">
        <v>23</v>
      </c>
      <c r="U32" s="10">
        <f t="shared" ref="U32:X32" si="42">F122+F124+F126+F128</f>
        <v>381</v>
      </c>
      <c r="V32" s="10">
        <f t="shared" si="42"/>
        <v>1998</v>
      </c>
      <c r="W32" s="10">
        <f t="shared" si="42"/>
        <v>234</v>
      </c>
      <c r="X32" s="10">
        <f t="shared" si="42"/>
        <v>363</v>
      </c>
      <c r="Y32" s="9">
        <f t="shared" si="7"/>
        <v>0.79939516129032262</v>
      </c>
      <c r="Z32" s="9">
        <f t="shared" si="8"/>
        <v>0.61951219512195121</v>
      </c>
      <c r="AA32" s="9">
        <f t="shared" si="9"/>
        <v>0.51209677419354838</v>
      </c>
      <c r="AB32" s="9">
        <f t="shared" si="10"/>
        <v>0.56070640176600439</v>
      </c>
      <c r="AC32" s="9">
        <f t="shared" si="11"/>
        <v>0.7036290322580645</v>
      </c>
      <c r="AD32" s="9">
        <f t="shared" si="12"/>
        <v>0.89516129032258063</v>
      </c>
    </row>
    <row r="33" spans="1:30" ht="15.75" customHeight="1" x14ac:dyDescent="0.25">
      <c r="A33" s="7" t="s">
        <v>25</v>
      </c>
      <c r="B33" s="7" t="s">
        <v>22</v>
      </c>
      <c r="C33" s="7" t="s">
        <v>27</v>
      </c>
      <c r="D33" s="7">
        <v>744</v>
      </c>
      <c r="E33" s="7">
        <v>186</v>
      </c>
      <c r="F33" s="7">
        <v>26</v>
      </c>
      <c r="G33" s="7">
        <v>2373</v>
      </c>
      <c r="H33" s="7">
        <v>244</v>
      </c>
      <c r="I33" s="7">
        <v>36</v>
      </c>
      <c r="J33" s="8">
        <v>0.84510089119528642</v>
      </c>
      <c r="K33" s="9">
        <f t="shared" si="0"/>
        <v>0.89548338932437477</v>
      </c>
      <c r="L33" s="9">
        <f t="shared" si="1"/>
        <v>9.6296296296296297E-2</v>
      </c>
      <c r="M33" s="9">
        <f t="shared" si="2"/>
        <v>0.41935483870967744</v>
      </c>
      <c r="N33" s="9">
        <f t="shared" si="3"/>
        <v>0.15662650602409639</v>
      </c>
      <c r="O33" s="9">
        <f t="shared" si="4"/>
        <v>0.90676346962170429</v>
      </c>
      <c r="P33" s="9">
        <f t="shared" si="5"/>
        <v>0.66305915416569083</v>
      </c>
      <c r="R33" s="13" t="s">
        <v>24</v>
      </c>
      <c r="S33" s="13" t="s">
        <v>22</v>
      </c>
      <c r="T33" s="13" t="s">
        <v>23</v>
      </c>
      <c r="U33" s="14">
        <f t="shared" ref="U33:X33" si="43">F123+F125+F127+F129</f>
        <v>127</v>
      </c>
      <c r="V33" s="14">
        <f t="shared" si="43"/>
        <v>9262</v>
      </c>
      <c r="W33" s="14">
        <f t="shared" si="43"/>
        <v>1206</v>
      </c>
      <c r="X33" s="14">
        <f t="shared" si="43"/>
        <v>121</v>
      </c>
      <c r="Y33" s="15">
        <f t="shared" si="7"/>
        <v>0.87616648002986186</v>
      </c>
      <c r="Z33" s="15">
        <f t="shared" si="8"/>
        <v>9.5273818454613649E-2</v>
      </c>
      <c r="AA33" s="15">
        <f t="shared" si="9"/>
        <v>0.51209677419354838</v>
      </c>
      <c r="AB33" s="15">
        <f t="shared" si="10"/>
        <v>0.16065781151170144</v>
      </c>
      <c r="AC33" s="15">
        <f t="shared" si="11"/>
        <v>0.69844426023395423</v>
      </c>
      <c r="AD33" s="15">
        <f t="shared" si="12"/>
        <v>0.88479174627435997</v>
      </c>
    </row>
    <row r="34" spans="1:30" ht="15.75" customHeight="1" x14ac:dyDescent="0.25">
      <c r="A34" s="7" t="s">
        <v>21</v>
      </c>
      <c r="B34" s="7" t="s">
        <v>19</v>
      </c>
      <c r="C34" s="7" t="s">
        <v>20</v>
      </c>
      <c r="D34" s="7">
        <v>8037</v>
      </c>
      <c r="E34" s="7">
        <v>186</v>
      </c>
      <c r="F34" s="7">
        <v>152</v>
      </c>
      <c r="G34" s="7">
        <v>7805</v>
      </c>
      <c r="H34" s="7">
        <v>46</v>
      </c>
      <c r="I34" s="7">
        <v>34</v>
      </c>
      <c r="J34" s="8">
        <v>0.90567258742465517</v>
      </c>
      <c r="K34" s="9">
        <f t="shared" si="0"/>
        <v>0.99004603707851191</v>
      </c>
      <c r="L34" s="9">
        <f t="shared" si="1"/>
        <v>0.76767676767676762</v>
      </c>
      <c r="M34" s="9">
        <f t="shared" si="2"/>
        <v>0.81720430107526887</v>
      </c>
      <c r="N34" s="9">
        <f t="shared" si="3"/>
        <v>0.79166666666666663</v>
      </c>
      <c r="O34" s="9">
        <f t="shared" si="4"/>
        <v>0.99414087377404148</v>
      </c>
      <c r="P34" s="9">
        <f t="shared" si="5"/>
        <v>0.90567258742465517</v>
      </c>
      <c r="Y34" s="12"/>
      <c r="Z34" s="12"/>
      <c r="AA34" s="12"/>
      <c r="AB34" s="12"/>
      <c r="AC34" s="12"/>
      <c r="AD34" s="12"/>
    </row>
    <row r="35" spans="1:30" ht="15.75" customHeight="1" x14ac:dyDescent="0.25">
      <c r="A35" s="7" t="s">
        <v>21</v>
      </c>
      <c r="B35" s="7" t="s">
        <v>22</v>
      </c>
      <c r="C35" s="7" t="s">
        <v>20</v>
      </c>
      <c r="D35" s="7">
        <v>8037</v>
      </c>
      <c r="E35" s="7">
        <v>186</v>
      </c>
      <c r="F35" s="7">
        <v>7</v>
      </c>
      <c r="G35" s="7">
        <v>2541</v>
      </c>
      <c r="H35" s="7">
        <v>76</v>
      </c>
      <c r="I35" s="7">
        <v>55</v>
      </c>
      <c r="J35" s="8">
        <v>0.54193116964758947</v>
      </c>
      <c r="K35" s="9">
        <f t="shared" si="0"/>
        <v>0.95110115714818966</v>
      </c>
      <c r="L35" s="9">
        <f t="shared" si="1"/>
        <v>8.4337349397590355E-2</v>
      </c>
      <c r="M35" s="9">
        <f t="shared" si="2"/>
        <v>0.11290322580645161</v>
      </c>
      <c r="N35" s="9">
        <f t="shared" si="3"/>
        <v>9.6551724137931019E-2</v>
      </c>
      <c r="O35" s="9">
        <f t="shared" si="4"/>
        <v>0.97095911348872754</v>
      </c>
      <c r="P35" s="9">
        <f t="shared" si="5"/>
        <v>0.54193116964758958</v>
      </c>
      <c r="Y35" s="12"/>
      <c r="Z35" s="12"/>
      <c r="AA35" s="12"/>
      <c r="AB35" s="12"/>
      <c r="AC35" s="12"/>
      <c r="AD35" s="12"/>
    </row>
    <row r="36" spans="1:30" ht="15.75" customHeight="1" x14ac:dyDescent="0.25">
      <c r="A36" s="7" t="s">
        <v>21</v>
      </c>
      <c r="B36" s="7" t="s">
        <v>19</v>
      </c>
      <c r="C36" s="7" t="s">
        <v>20</v>
      </c>
      <c r="D36" s="7">
        <v>8037</v>
      </c>
      <c r="E36" s="7">
        <v>186</v>
      </c>
      <c r="F36" s="7">
        <v>109</v>
      </c>
      <c r="G36" s="7">
        <v>7742</v>
      </c>
      <c r="H36" s="7">
        <v>109</v>
      </c>
      <c r="I36" s="7">
        <v>77</v>
      </c>
      <c r="J36" s="8">
        <v>0.78606896183350383</v>
      </c>
      <c r="K36" s="9">
        <f t="shared" si="0"/>
        <v>0.97685703620754016</v>
      </c>
      <c r="L36" s="9">
        <f t="shared" si="1"/>
        <v>0.5</v>
      </c>
      <c r="M36" s="9">
        <f t="shared" si="2"/>
        <v>0.58602150537634412</v>
      </c>
      <c r="N36" s="9">
        <f t="shared" si="3"/>
        <v>0.53960396039603964</v>
      </c>
      <c r="O36" s="9">
        <f t="shared" si="4"/>
        <v>0.98611641829066365</v>
      </c>
      <c r="P36" s="9">
        <f t="shared" si="5"/>
        <v>0.78606896183350394</v>
      </c>
      <c r="Y36" s="12"/>
      <c r="Z36" s="12"/>
      <c r="AA36" s="12"/>
      <c r="AB36" s="12"/>
      <c r="AC36" s="12"/>
      <c r="AD36" s="12"/>
    </row>
    <row r="37" spans="1:30" ht="15.75" customHeight="1" x14ac:dyDescent="0.25">
      <c r="A37" s="7" t="s">
        <v>21</v>
      </c>
      <c r="B37" s="7" t="s">
        <v>22</v>
      </c>
      <c r="C37" s="7" t="s">
        <v>20</v>
      </c>
      <c r="D37" s="7">
        <v>8037</v>
      </c>
      <c r="E37" s="7">
        <v>186</v>
      </c>
      <c r="F37" s="7">
        <v>50</v>
      </c>
      <c r="G37" s="7">
        <v>2604</v>
      </c>
      <c r="H37" s="7">
        <v>13</v>
      </c>
      <c r="I37" s="7">
        <v>12</v>
      </c>
      <c r="J37" s="8">
        <v>0.9007420464210435</v>
      </c>
      <c r="K37" s="9">
        <f t="shared" si="0"/>
        <v>0.99066815976110489</v>
      </c>
      <c r="L37" s="9">
        <f t="shared" si="1"/>
        <v>0.79365079365079361</v>
      </c>
      <c r="M37" s="9">
        <f t="shared" si="2"/>
        <v>0.80645161290322576</v>
      </c>
      <c r="N37" s="9">
        <f t="shared" si="3"/>
        <v>0.79999999999999993</v>
      </c>
      <c r="O37" s="9">
        <f t="shared" si="4"/>
        <v>0.99503247993886124</v>
      </c>
      <c r="P37" s="9">
        <f t="shared" si="5"/>
        <v>0.9007420464210435</v>
      </c>
    </row>
    <row r="38" spans="1:30" ht="15.75" customHeight="1" x14ac:dyDescent="0.25">
      <c r="A38" s="7" t="s">
        <v>21</v>
      </c>
      <c r="B38" s="7" t="s">
        <v>19</v>
      </c>
      <c r="C38" s="7" t="s">
        <v>20</v>
      </c>
      <c r="D38" s="7">
        <v>8037</v>
      </c>
      <c r="E38" s="7">
        <v>186</v>
      </c>
      <c r="F38" s="7">
        <v>107</v>
      </c>
      <c r="G38" s="7">
        <v>7746</v>
      </c>
      <c r="H38" s="7">
        <v>105</v>
      </c>
      <c r="I38" s="7">
        <v>79</v>
      </c>
      <c r="J38" s="8">
        <v>0.78094736236600226</v>
      </c>
      <c r="K38" s="9">
        <f t="shared" si="0"/>
        <v>0.97710588528057729</v>
      </c>
      <c r="L38" s="9">
        <f t="shared" si="1"/>
        <v>0.50471698113207553</v>
      </c>
      <c r="M38" s="9">
        <f t="shared" si="2"/>
        <v>0.57526881720430112</v>
      </c>
      <c r="N38" s="9">
        <f t="shared" si="3"/>
        <v>0.53768844221105527</v>
      </c>
      <c r="O38" s="9">
        <f t="shared" si="4"/>
        <v>0.98662590752770352</v>
      </c>
      <c r="P38" s="9">
        <f t="shared" si="5"/>
        <v>0.78094736236600237</v>
      </c>
    </row>
    <row r="39" spans="1:30" ht="15.75" customHeight="1" x14ac:dyDescent="0.25">
      <c r="A39" s="7" t="s">
        <v>21</v>
      </c>
      <c r="B39" s="7" t="s">
        <v>22</v>
      </c>
      <c r="C39" s="7" t="s">
        <v>20</v>
      </c>
      <c r="D39" s="7">
        <v>8037</v>
      </c>
      <c r="E39" s="7">
        <v>186</v>
      </c>
      <c r="F39" s="7">
        <v>52</v>
      </c>
      <c r="G39" s="7">
        <v>2600</v>
      </c>
      <c r="H39" s="7">
        <v>17</v>
      </c>
      <c r="I39" s="7">
        <v>10</v>
      </c>
      <c r="J39" s="8">
        <v>0.91610684482354832</v>
      </c>
      <c r="K39" s="9">
        <f t="shared" si="0"/>
        <v>0.98992161254199329</v>
      </c>
      <c r="L39" s="9">
        <f t="shared" si="1"/>
        <v>0.75362318840579712</v>
      </c>
      <c r="M39" s="9">
        <f t="shared" si="2"/>
        <v>0.83870967741935487</v>
      </c>
      <c r="N39" s="9">
        <f t="shared" si="3"/>
        <v>0.79389312977099247</v>
      </c>
      <c r="O39" s="9">
        <f t="shared" si="4"/>
        <v>0.99350401222774165</v>
      </c>
      <c r="P39" s="9">
        <f t="shared" si="5"/>
        <v>0.91610684482354832</v>
      </c>
    </row>
    <row r="40" spans="1:30" ht="15.75" customHeight="1" x14ac:dyDescent="0.25">
      <c r="A40" s="7" t="s">
        <v>21</v>
      </c>
      <c r="B40" s="7" t="s">
        <v>19</v>
      </c>
      <c r="C40" s="7" t="s">
        <v>20</v>
      </c>
      <c r="D40" s="7">
        <v>8037</v>
      </c>
      <c r="E40" s="7">
        <v>186</v>
      </c>
      <c r="F40" s="7">
        <v>109</v>
      </c>
      <c r="G40" s="7">
        <v>7745</v>
      </c>
      <c r="H40" s="7">
        <v>106</v>
      </c>
      <c r="I40" s="7">
        <v>77</v>
      </c>
      <c r="J40" s="8">
        <v>0.78626002029739372</v>
      </c>
      <c r="K40" s="9">
        <f t="shared" si="0"/>
        <v>0.97723030981709591</v>
      </c>
      <c r="L40" s="9">
        <f t="shared" si="1"/>
        <v>0.50697674418604655</v>
      </c>
      <c r="M40" s="9">
        <f t="shared" si="2"/>
        <v>0.58602150537634412</v>
      </c>
      <c r="N40" s="9">
        <f t="shared" si="3"/>
        <v>0.54364089775561109</v>
      </c>
      <c r="O40" s="9">
        <f t="shared" si="4"/>
        <v>0.98649853521844355</v>
      </c>
      <c r="P40" s="9">
        <f t="shared" si="5"/>
        <v>0.78626002029739384</v>
      </c>
    </row>
    <row r="41" spans="1:30" ht="15.75" customHeight="1" x14ac:dyDescent="0.25">
      <c r="A41" s="7" t="s">
        <v>21</v>
      </c>
      <c r="B41" s="7" t="s">
        <v>22</v>
      </c>
      <c r="C41" s="7" t="s">
        <v>20</v>
      </c>
      <c r="D41" s="7">
        <v>8037</v>
      </c>
      <c r="E41" s="7">
        <v>186</v>
      </c>
      <c r="F41" s="7">
        <v>50</v>
      </c>
      <c r="G41" s="7">
        <v>2601</v>
      </c>
      <c r="H41" s="7">
        <v>16</v>
      </c>
      <c r="I41" s="7">
        <v>12</v>
      </c>
      <c r="J41" s="8">
        <v>0.9001688710293736</v>
      </c>
      <c r="K41" s="9">
        <f t="shared" si="0"/>
        <v>0.98954833893243743</v>
      </c>
      <c r="L41" s="9">
        <f t="shared" si="1"/>
        <v>0.75757575757575757</v>
      </c>
      <c r="M41" s="9">
        <f t="shared" si="2"/>
        <v>0.80645161290322576</v>
      </c>
      <c r="N41" s="9">
        <f t="shared" si="3"/>
        <v>0.78124999999999989</v>
      </c>
      <c r="O41" s="9">
        <f t="shared" si="4"/>
        <v>0.99388612915552155</v>
      </c>
      <c r="P41" s="9">
        <f t="shared" si="5"/>
        <v>0.9001688710293736</v>
      </c>
    </row>
    <row r="42" spans="1:30" ht="15.75" customHeight="1" x14ac:dyDescent="0.25">
      <c r="A42" s="7" t="s">
        <v>21</v>
      </c>
      <c r="B42" s="7" t="s">
        <v>19</v>
      </c>
      <c r="C42" s="7" t="s">
        <v>27</v>
      </c>
      <c r="D42" s="7">
        <v>744</v>
      </c>
      <c r="E42" s="7">
        <v>186</v>
      </c>
      <c r="F42" s="7">
        <v>125</v>
      </c>
      <c r="G42" s="7">
        <v>473</v>
      </c>
      <c r="H42" s="7">
        <v>85</v>
      </c>
      <c r="I42" s="7">
        <v>61</v>
      </c>
      <c r="J42" s="8">
        <v>0.79747176937603581</v>
      </c>
      <c r="K42" s="9">
        <f t="shared" si="0"/>
        <v>0.80376344086021501</v>
      </c>
      <c r="L42" s="9">
        <f t="shared" si="1"/>
        <v>0.59523809523809523</v>
      </c>
      <c r="M42" s="9">
        <f t="shared" si="2"/>
        <v>0.67204301075268813</v>
      </c>
      <c r="N42" s="9">
        <f t="shared" si="3"/>
        <v>0.63131313131313127</v>
      </c>
      <c r="O42" s="9">
        <f t="shared" si="4"/>
        <v>0.8476702508960573</v>
      </c>
      <c r="P42" s="9">
        <f t="shared" si="5"/>
        <v>0.75985663082437271</v>
      </c>
    </row>
    <row r="43" spans="1:30" ht="15.75" customHeight="1" x14ac:dyDescent="0.25">
      <c r="A43" s="7" t="s">
        <v>21</v>
      </c>
      <c r="B43" s="7" t="s">
        <v>22</v>
      </c>
      <c r="C43" s="7" t="s">
        <v>27</v>
      </c>
      <c r="D43" s="7">
        <v>744</v>
      </c>
      <c r="E43" s="7">
        <v>186</v>
      </c>
      <c r="F43" s="7">
        <v>46</v>
      </c>
      <c r="G43" s="7">
        <v>2224</v>
      </c>
      <c r="H43" s="7">
        <v>393</v>
      </c>
      <c r="I43" s="7">
        <v>16</v>
      </c>
      <c r="J43" s="8">
        <v>0.8573563671773885</v>
      </c>
      <c r="K43" s="9">
        <f t="shared" si="0"/>
        <v>0.84733109369167603</v>
      </c>
      <c r="L43" s="9">
        <f t="shared" si="1"/>
        <v>0.10478359908883828</v>
      </c>
      <c r="M43" s="9">
        <f t="shared" si="2"/>
        <v>0.74193548387096775</v>
      </c>
      <c r="N43" s="9">
        <f t="shared" si="3"/>
        <v>0.18363273453093812</v>
      </c>
      <c r="O43" s="9">
        <f t="shared" si="4"/>
        <v>0.84982804738249906</v>
      </c>
      <c r="P43" s="9">
        <f t="shared" si="5"/>
        <v>0.79588176562673341</v>
      </c>
    </row>
    <row r="44" spans="1:30" ht="15.75" customHeight="1" x14ac:dyDescent="0.25">
      <c r="A44" s="7" t="s">
        <v>21</v>
      </c>
      <c r="B44" s="7" t="s">
        <v>19</v>
      </c>
      <c r="C44" s="7" t="s">
        <v>27</v>
      </c>
      <c r="D44" s="7">
        <v>744</v>
      </c>
      <c r="E44" s="7">
        <v>186</v>
      </c>
      <c r="F44" s="7">
        <v>142</v>
      </c>
      <c r="G44" s="7">
        <v>531</v>
      </c>
      <c r="H44" s="7">
        <v>27</v>
      </c>
      <c r="I44" s="7">
        <v>44</v>
      </c>
      <c r="J44" s="8">
        <v>0.914556596138282</v>
      </c>
      <c r="K44" s="9">
        <f t="shared" si="0"/>
        <v>0.90456989247311825</v>
      </c>
      <c r="L44" s="9">
        <f t="shared" si="1"/>
        <v>0.84023668639053251</v>
      </c>
      <c r="M44" s="9">
        <f t="shared" si="2"/>
        <v>0.76344086021505375</v>
      </c>
      <c r="N44" s="9">
        <f t="shared" si="3"/>
        <v>0.79999999999999982</v>
      </c>
      <c r="O44" s="9">
        <f t="shared" si="4"/>
        <v>0.95161290322580649</v>
      </c>
      <c r="P44" s="9">
        <f t="shared" si="5"/>
        <v>0.85752688172043012</v>
      </c>
    </row>
    <row r="45" spans="1:30" ht="15.75" customHeight="1" x14ac:dyDescent="0.25">
      <c r="A45" s="7" t="s">
        <v>21</v>
      </c>
      <c r="B45" s="7" t="s">
        <v>22</v>
      </c>
      <c r="C45" s="7" t="s">
        <v>27</v>
      </c>
      <c r="D45" s="7">
        <v>744</v>
      </c>
      <c r="E45" s="7">
        <v>186</v>
      </c>
      <c r="F45" s="7">
        <v>29</v>
      </c>
      <c r="G45" s="7">
        <v>2155</v>
      </c>
      <c r="H45" s="7">
        <v>462</v>
      </c>
      <c r="I45" s="7">
        <v>33</v>
      </c>
      <c r="J45" s="8">
        <v>0.66511457344657143</v>
      </c>
      <c r="K45" s="9">
        <f t="shared" si="0"/>
        <v>0.81522956326987683</v>
      </c>
      <c r="L45" s="9">
        <f t="shared" si="1"/>
        <v>5.9063136456211814E-2</v>
      </c>
      <c r="M45" s="9">
        <f t="shared" si="2"/>
        <v>0.46774193548387094</v>
      </c>
      <c r="N45" s="9">
        <f t="shared" si="3"/>
        <v>0.10488245931283907</v>
      </c>
      <c r="O45" s="9">
        <f t="shared" si="4"/>
        <v>0.82346197936568588</v>
      </c>
      <c r="P45" s="9">
        <f t="shared" si="5"/>
        <v>0.64560195742477844</v>
      </c>
    </row>
    <row r="46" spans="1:30" ht="15.75" customHeight="1" x14ac:dyDescent="0.25">
      <c r="A46" s="7" t="s">
        <v>21</v>
      </c>
      <c r="B46" s="7" t="s">
        <v>19</v>
      </c>
      <c r="C46" s="7" t="s">
        <v>27</v>
      </c>
      <c r="D46" s="7">
        <v>744</v>
      </c>
      <c r="E46" s="7">
        <v>186</v>
      </c>
      <c r="F46" s="7">
        <v>124</v>
      </c>
      <c r="G46" s="7">
        <v>470</v>
      </c>
      <c r="H46" s="7">
        <v>88</v>
      </c>
      <c r="I46" s="7">
        <v>62</v>
      </c>
      <c r="J46" s="8">
        <v>0.79681658765945973</v>
      </c>
      <c r="K46" s="9">
        <f t="shared" si="0"/>
        <v>0.79838709677419351</v>
      </c>
      <c r="L46" s="9">
        <f t="shared" si="1"/>
        <v>0.58490566037735847</v>
      </c>
      <c r="M46" s="9">
        <f t="shared" si="2"/>
        <v>0.66666666666666663</v>
      </c>
      <c r="N46" s="9">
        <f t="shared" si="3"/>
        <v>0.62311557788944727</v>
      </c>
      <c r="O46" s="9">
        <f t="shared" si="4"/>
        <v>0.8422939068100358</v>
      </c>
      <c r="P46" s="9">
        <f t="shared" si="5"/>
        <v>0.75448028673835121</v>
      </c>
    </row>
    <row r="47" spans="1:30" ht="15.75" customHeight="1" x14ac:dyDescent="0.25">
      <c r="A47" s="7" t="s">
        <v>21</v>
      </c>
      <c r="B47" s="7" t="s">
        <v>22</v>
      </c>
      <c r="C47" s="7" t="s">
        <v>27</v>
      </c>
      <c r="D47" s="7">
        <v>744</v>
      </c>
      <c r="E47" s="7">
        <v>186</v>
      </c>
      <c r="F47" s="7">
        <v>47</v>
      </c>
      <c r="G47" s="7">
        <v>2195</v>
      </c>
      <c r="H47" s="7">
        <v>422</v>
      </c>
      <c r="I47" s="7">
        <v>15</v>
      </c>
      <c r="J47" s="8">
        <v>0.84349230219285809</v>
      </c>
      <c r="K47" s="9">
        <f t="shared" si="0"/>
        <v>0.83687943262411346</v>
      </c>
      <c r="L47" s="9">
        <f t="shared" si="1"/>
        <v>0.10021321961620469</v>
      </c>
      <c r="M47" s="9">
        <f t="shared" si="2"/>
        <v>0.75806451612903225</v>
      </c>
      <c r="N47" s="9">
        <f t="shared" si="3"/>
        <v>0.17702448210922789</v>
      </c>
      <c r="O47" s="9">
        <f t="shared" si="4"/>
        <v>0.83874665647688196</v>
      </c>
      <c r="P47" s="9">
        <f t="shared" si="5"/>
        <v>0.7984055863029571</v>
      </c>
    </row>
    <row r="48" spans="1:30" ht="15.75" customHeight="1" x14ac:dyDescent="0.25">
      <c r="A48" s="7" t="s">
        <v>21</v>
      </c>
      <c r="B48" s="7" t="s">
        <v>19</v>
      </c>
      <c r="C48" s="7" t="s">
        <v>27</v>
      </c>
      <c r="D48" s="7">
        <v>744</v>
      </c>
      <c r="E48" s="7">
        <v>186</v>
      </c>
      <c r="F48" s="7">
        <v>122</v>
      </c>
      <c r="G48" s="7">
        <v>454</v>
      </c>
      <c r="H48" s="7">
        <v>104</v>
      </c>
      <c r="I48" s="7">
        <v>64</v>
      </c>
      <c r="J48" s="8">
        <v>0.78045631479554489</v>
      </c>
      <c r="K48" s="9">
        <f t="shared" si="0"/>
        <v>0.77419354838709675</v>
      </c>
      <c r="L48" s="9">
        <f t="shared" si="1"/>
        <v>0.53982300884955747</v>
      </c>
      <c r="M48" s="9">
        <f t="shared" si="2"/>
        <v>0.65591397849462363</v>
      </c>
      <c r="N48" s="9">
        <f t="shared" si="3"/>
        <v>0.59223300970873782</v>
      </c>
      <c r="O48" s="9">
        <f t="shared" si="4"/>
        <v>0.81362007168458783</v>
      </c>
      <c r="P48" s="9">
        <f t="shared" si="5"/>
        <v>0.73476702508960567</v>
      </c>
    </row>
    <row r="49" spans="1:16" ht="15.75" customHeight="1" x14ac:dyDescent="0.25">
      <c r="A49" s="7" t="s">
        <v>21</v>
      </c>
      <c r="B49" s="7" t="s">
        <v>22</v>
      </c>
      <c r="C49" s="7" t="s">
        <v>27</v>
      </c>
      <c r="D49" s="7">
        <v>744</v>
      </c>
      <c r="E49" s="7">
        <v>186</v>
      </c>
      <c r="F49" s="7">
        <v>49</v>
      </c>
      <c r="G49" s="7">
        <v>2188</v>
      </c>
      <c r="H49" s="7">
        <v>429</v>
      </c>
      <c r="I49" s="7">
        <v>13</v>
      </c>
      <c r="J49" s="8">
        <v>0.85713141124409875</v>
      </c>
      <c r="K49" s="9">
        <f t="shared" si="0"/>
        <v>0.83501306457633451</v>
      </c>
      <c r="L49" s="9">
        <f t="shared" si="1"/>
        <v>0.10251046025104603</v>
      </c>
      <c r="M49" s="9">
        <f t="shared" si="2"/>
        <v>0.79032258064516125</v>
      </c>
      <c r="N49" s="9">
        <f t="shared" si="3"/>
        <v>0.18148148148148149</v>
      </c>
      <c r="O49" s="9">
        <f t="shared" si="4"/>
        <v>0.83607183798242257</v>
      </c>
      <c r="P49" s="9">
        <f t="shared" si="5"/>
        <v>0.81319720931379191</v>
      </c>
    </row>
    <row r="50" spans="1:16" ht="15.75" customHeight="1" x14ac:dyDescent="0.25">
      <c r="A50" s="7" t="s">
        <v>29</v>
      </c>
      <c r="B50" s="7" t="s">
        <v>19</v>
      </c>
      <c r="C50" s="7" t="s">
        <v>20</v>
      </c>
      <c r="D50" s="7">
        <v>8037</v>
      </c>
      <c r="E50" s="7">
        <v>186</v>
      </c>
      <c r="F50" s="7">
        <v>109</v>
      </c>
      <c r="G50" s="7">
        <v>7850</v>
      </c>
      <c r="H50" s="7">
        <v>1</v>
      </c>
      <c r="I50" s="7">
        <v>77</v>
      </c>
      <c r="J50" s="8">
        <v>0.9737428147636833</v>
      </c>
      <c r="K50" s="9">
        <f t="shared" si="0"/>
        <v>0.99029488615154904</v>
      </c>
      <c r="L50" s="9">
        <f t="shared" si="1"/>
        <v>0.99090909090909096</v>
      </c>
      <c r="M50" s="9">
        <f t="shared" si="2"/>
        <v>0.58602150537634412</v>
      </c>
      <c r="N50" s="9">
        <f t="shared" si="3"/>
        <v>0.73648648648648651</v>
      </c>
      <c r="O50" s="9">
        <f t="shared" si="4"/>
        <v>0.99987262769074003</v>
      </c>
      <c r="P50" s="9">
        <f t="shared" si="5"/>
        <v>0.79294706653354208</v>
      </c>
    </row>
    <row r="51" spans="1:16" ht="15.75" customHeight="1" x14ac:dyDescent="0.25">
      <c r="A51" s="7" t="s">
        <v>29</v>
      </c>
      <c r="B51" s="7" t="s">
        <v>22</v>
      </c>
      <c r="C51" s="7" t="s">
        <v>20</v>
      </c>
      <c r="D51" s="7">
        <v>8037</v>
      </c>
      <c r="E51" s="7">
        <v>186</v>
      </c>
      <c r="F51" s="7">
        <v>0</v>
      </c>
      <c r="G51" s="7">
        <v>2617</v>
      </c>
      <c r="H51" s="7">
        <v>0</v>
      </c>
      <c r="I51" s="7">
        <v>62</v>
      </c>
      <c r="J51" s="8">
        <v>0.83400717393716017</v>
      </c>
      <c r="K51" s="9">
        <f t="shared" si="0"/>
        <v>0.97685703620754016</v>
      </c>
      <c r="L51" s="9" t="e">
        <f t="shared" si="1"/>
        <v>#DIV/0!</v>
      </c>
      <c r="M51" s="9">
        <f t="shared" si="2"/>
        <v>0</v>
      </c>
      <c r="N51" s="9" t="e">
        <f t="shared" si="3"/>
        <v>#DIV/0!</v>
      </c>
      <c r="O51" s="9">
        <f t="shared" si="4"/>
        <v>1</v>
      </c>
      <c r="P51" s="9">
        <f t="shared" si="5"/>
        <v>0.5</v>
      </c>
    </row>
    <row r="52" spans="1:16" ht="15.75" customHeight="1" x14ac:dyDescent="0.25">
      <c r="A52" s="7" t="s">
        <v>29</v>
      </c>
      <c r="B52" s="7" t="s">
        <v>19</v>
      </c>
      <c r="C52" s="7" t="s">
        <v>20</v>
      </c>
      <c r="D52" s="7">
        <v>8037</v>
      </c>
      <c r="E52" s="7">
        <v>186</v>
      </c>
      <c r="F52" s="7">
        <v>69</v>
      </c>
      <c r="G52" s="7">
        <v>7850</v>
      </c>
      <c r="H52" s="7">
        <v>1</v>
      </c>
      <c r="I52" s="7">
        <v>117</v>
      </c>
      <c r="J52" s="8">
        <v>0.92933096667365178</v>
      </c>
      <c r="K52" s="9">
        <f t="shared" si="0"/>
        <v>0.98531790469080505</v>
      </c>
      <c r="L52" s="9">
        <f t="shared" si="1"/>
        <v>0.98571428571428577</v>
      </c>
      <c r="M52" s="9">
        <f t="shared" si="2"/>
        <v>0.37096774193548387</v>
      </c>
      <c r="N52" s="9">
        <f t="shared" si="3"/>
        <v>0.5390625</v>
      </c>
      <c r="O52" s="9">
        <f t="shared" si="4"/>
        <v>0.99987262769074003</v>
      </c>
      <c r="P52" s="9">
        <f t="shared" si="5"/>
        <v>0.68542018481311195</v>
      </c>
    </row>
    <row r="53" spans="1:16" ht="15.75" customHeight="1" x14ac:dyDescent="0.25">
      <c r="A53" s="7" t="s">
        <v>29</v>
      </c>
      <c r="B53" s="7" t="s">
        <v>22</v>
      </c>
      <c r="C53" s="7" t="s">
        <v>20</v>
      </c>
      <c r="D53" s="7">
        <v>8037</v>
      </c>
      <c r="E53" s="7">
        <v>186</v>
      </c>
      <c r="F53" s="7">
        <v>40</v>
      </c>
      <c r="G53" s="7">
        <v>2617</v>
      </c>
      <c r="H53" s="7">
        <v>0</v>
      </c>
      <c r="I53" s="7">
        <v>22</v>
      </c>
      <c r="J53" s="8">
        <v>0.99128526877611645</v>
      </c>
      <c r="K53" s="9">
        <f t="shared" si="0"/>
        <v>0.99178798058977236</v>
      </c>
      <c r="L53" s="9">
        <f t="shared" si="1"/>
        <v>1</v>
      </c>
      <c r="M53" s="9">
        <f t="shared" si="2"/>
        <v>0.64516129032258063</v>
      </c>
      <c r="N53" s="9">
        <f t="shared" si="3"/>
        <v>0.78431372549019607</v>
      </c>
      <c r="O53" s="9">
        <f t="shared" si="4"/>
        <v>1</v>
      </c>
      <c r="P53" s="9">
        <f t="shared" si="5"/>
        <v>0.82258064516129026</v>
      </c>
    </row>
    <row r="54" spans="1:16" ht="15.75" customHeight="1" x14ac:dyDescent="0.25">
      <c r="A54" s="7" t="s">
        <v>29</v>
      </c>
      <c r="B54" s="7" t="s">
        <v>19</v>
      </c>
      <c r="C54" s="7" t="s">
        <v>20</v>
      </c>
      <c r="D54" s="7">
        <v>8037</v>
      </c>
      <c r="E54" s="7">
        <v>186</v>
      </c>
      <c r="F54" s="7">
        <v>78</v>
      </c>
      <c r="G54" s="7">
        <v>7850</v>
      </c>
      <c r="H54" s="7">
        <v>1</v>
      </c>
      <c r="I54" s="7">
        <v>108</v>
      </c>
      <c r="J54" s="8">
        <v>0.93629056225972163</v>
      </c>
      <c r="K54" s="9">
        <f t="shared" si="0"/>
        <v>0.9864377255194724</v>
      </c>
      <c r="L54" s="9">
        <f t="shared" si="1"/>
        <v>0.98734177215189878</v>
      </c>
      <c r="M54" s="9">
        <f t="shared" si="2"/>
        <v>0.41935483870967744</v>
      </c>
      <c r="N54" s="9">
        <f t="shared" si="3"/>
        <v>0.58867924528301885</v>
      </c>
      <c r="O54" s="9">
        <f t="shared" si="4"/>
        <v>0.99987262769074003</v>
      </c>
      <c r="P54" s="9">
        <f t="shared" si="5"/>
        <v>0.70961373320020871</v>
      </c>
    </row>
    <row r="55" spans="1:16" ht="15.75" customHeight="1" x14ac:dyDescent="0.25">
      <c r="A55" s="7" t="s">
        <v>29</v>
      </c>
      <c r="B55" s="7" t="s">
        <v>22</v>
      </c>
      <c r="C55" s="7" t="s">
        <v>20</v>
      </c>
      <c r="D55" s="7">
        <v>8037</v>
      </c>
      <c r="E55" s="7">
        <v>186</v>
      </c>
      <c r="F55" s="7">
        <v>31</v>
      </c>
      <c r="G55" s="7">
        <v>2617</v>
      </c>
      <c r="H55" s="7">
        <v>0</v>
      </c>
      <c r="I55" s="7">
        <v>31</v>
      </c>
      <c r="J55" s="8">
        <v>0.97216401444648515</v>
      </c>
      <c r="K55" s="9">
        <f t="shared" si="0"/>
        <v>0.98842851810377008</v>
      </c>
      <c r="L55" s="9">
        <f t="shared" si="1"/>
        <v>1</v>
      </c>
      <c r="M55" s="9">
        <f t="shared" si="2"/>
        <v>0.5</v>
      </c>
      <c r="N55" s="9">
        <f t="shared" si="3"/>
        <v>0.66666666666666663</v>
      </c>
      <c r="O55" s="9">
        <f t="shared" si="4"/>
        <v>1</v>
      </c>
      <c r="P55" s="9">
        <f t="shared" si="5"/>
        <v>0.75</v>
      </c>
    </row>
    <row r="56" spans="1:16" ht="15.75" customHeight="1" x14ac:dyDescent="0.25">
      <c r="A56" s="7" t="s">
        <v>29</v>
      </c>
      <c r="B56" s="7" t="s">
        <v>19</v>
      </c>
      <c r="C56" s="7" t="s">
        <v>20</v>
      </c>
      <c r="D56" s="7">
        <v>8037</v>
      </c>
      <c r="E56" s="7">
        <v>186</v>
      </c>
      <c r="F56" s="7">
        <v>71</v>
      </c>
      <c r="G56" s="7">
        <v>7851</v>
      </c>
      <c r="H56" s="7">
        <v>0</v>
      </c>
      <c r="I56" s="7">
        <v>115</v>
      </c>
      <c r="J56" s="8">
        <v>0.94001209352140613</v>
      </c>
      <c r="K56" s="9">
        <f t="shared" si="0"/>
        <v>0.98569117830036079</v>
      </c>
      <c r="L56" s="9">
        <f t="shared" si="1"/>
        <v>1</v>
      </c>
      <c r="M56" s="9">
        <f t="shared" si="2"/>
        <v>0.38172043010752688</v>
      </c>
      <c r="N56" s="9">
        <f t="shared" si="3"/>
        <v>0.55252918287937736</v>
      </c>
      <c r="O56" s="9">
        <f t="shared" si="4"/>
        <v>1</v>
      </c>
      <c r="P56" s="9">
        <f t="shared" si="5"/>
        <v>0.69086021505376349</v>
      </c>
    </row>
    <row r="57" spans="1:16" ht="15.75" customHeight="1" x14ac:dyDescent="0.25">
      <c r="A57" s="7" t="s">
        <v>29</v>
      </c>
      <c r="B57" s="7" t="s">
        <v>22</v>
      </c>
      <c r="C57" s="7" t="s">
        <v>20</v>
      </c>
      <c r="D57" s="7">
        <v>8037</v>
      </c>
      <c r="E57" s="7">
        <v>186</v>
      </c>
      <c r="F57" s="7">
        <v>38</v>
      </c>
      <c r="G57" s="7">
        <v>2616</v>
      </c>
      <c r="H57" s="7">
        <v>1</v>
      </c>
      <c r="I57" s="7">
        <v>24</v>
      </c>
      <c r="J57" s="8">
        <v>0.95813354370308279</v>
      </c>
      <c r="K57" s="9">
        <f t="shared" si="0"/>
        <v>0.99066815976110489</v>
      </c>
      <c r="L57" s="9">
        <f t="shared" si="1"/>
        <v>0.97435897435897434</v>
      </c>
      <c r="M57" s="9">
        <f t="shared" si="2"/>
        <v>0.61290322580645162</v>
      </c>
      <c r="N57" s="9">
        <f t="shared" si="3"/>
        <v>0.75247524752475248</v>
      </c>
      <c r="O57" s="9">
        <f t="shared" si="4"/>
        <v>0.9996178830722201</v>
      </c>
      <c r="P57" s="9">
        <f t="shared" si="5"/>
        <v>0.80626055443933586</v>
      </c>
    </row>
    <row r="58" spans="1:16" ht="15.75" customHeight="1" x14ac:dyDescent="0.25">
      <c r="A58" s="7" t="s">
        <v>29</v>
      </c>
      <c r="B58" s="7" t="s">
        <v>19</v>
      </c>
      <c r="C58" s="7" t="s">
        <v>27</v>
      </c>
      <c r="D58" s="7">
        <v>744</v>
      </c>
      <c r="E58" s="7">
        <v>186</v>
      </c>
      <c r="F58" s="7">
        <v>149</v>
      </c>
      <c r="G58" s="7">
        <v>516</v>
      </c>
      <c r="H58" s="7">
        <v>42</v>
      </c>
      <c r="I58" s="7">
        <v>37</v>
      </c>
      <c r="J58" s="8">
        <v>0.9347323389987281</v>
      </c>
      <c r="K58" s="9">
        <f t="shared" si="0"/>
        <v>0.89381720430107525</v>
      </c>
      <c r="L58" s="9">
        <f t="shared" si="1"/>
        <v>0.78010471204188481</v>
      </c>
      <c r="M58" s="9">
        <f t="shared" si="2"/>
        <v>0.80107526881720426</v>
      </c>
      <c r="N58" s="9">
        <f t="shared" si="3"/>
        <v>0.79045092838196274</v>
      </c>
      <c r="O58" s="9">
        <f t="shared" si="4"/>
        <v>0.92473118279569888</v>
      </c>
      <c r="P58" s="9">
        <f t="shared" si="5"/>
        <v>0.86290322580645151</v>
      </c>
    </row>
    <row r="59" spans="1:16" ht="15.75" customHeight="1" x14ac:dyDescent="0.25">
      <c r="A59" s="7" t="s">
        <v>29</v>
      </c>
      <c r="B59" s="7" t="s">
        <v>22</v>
      </c>
      <c r="C59" s="7" t="s">
        <v>27</v>
      </c>
      <c r="D59" s="7">
        <v>744</v>
      </c>
      <c r="E59" s="7">
        <v>186</v>
      </c>
      <c r="F59" s="7">
        <v>56</v>
      </c>
      <c r="G59" s="7">
        <v>2427</v>
      </c>
      <c r="H59" s="7">
        <v>190</v>
      </c>
      <c r="I59" s="7">
        <v>6</v>
      </c>
      <c r="J59" s="8">
        <v>0.94960678935496201</v>
      </c>
      <c r="K59" s="9">
        <f t="shared" si="0"/>
        <v>0.92683837252706236</v>
      </c>
      <c r="L59" s="9">
        <f t="shared" si="1"/>
        <v>0.22764227642276422</v>
      </c>
      <c r="M59" s="9">
        <f t="shared" si="2"/>
        <v>0.90322580645161288</v>
      </c>
      <c r="N59" s="9">
        <f t="shared" si="3"/>
        <v>0.36363636363636359</v>
      </c>
      <c r="O59" s="9">
        <f t="shared" si="4"/>
        <v>0.92739778372181891</v>
      </c>
      <c r="P59" s="9">
        <f t="shared" si="5"/>
        <v>0.9153117950867159</v>
      </c>
    </row>
    <row r="60" spans="1:16" ht="15.75" customHeight="1" x14ac:dyDescent="0.25">
      <c r="A60" s="7" t="s">
        <v>29</v>
      </c>
      <c r="B60" s="7" t="s">
        <v>19</v>
      </c>
      <c r="C60" s="7" t="s">
        <v>27</v>
      </c>
      <c r="D60" s="7">
        <v>744</v>
      </c>
      <c r="E60" s="7">
        <v>186</v>
      </c>
      <c r="F60" s="7">
        <v>165</v>
      </c>
      <c r="G60" s="7">
        <v>547</v>
      </c>
      <c r="H60" s="7">
        <v>11</v>
      </c>
      <c r="I60" s="7">
        <v>21</v>
      </c>
      <c r="J60" s="8">
        <v>0.97695783712953321</v>
      </c>
      <c r="K60" s="9">
        <f t="shared" si="0"/>
        <v>0.956989247311828</v>
      </c>
      <c r="L60" s="9">
        <f t="shared" si="1"/>
        <v>0.9375</v>
      </c>
      <c r="M60" s="9">
        <f t="shared" si="2"/>
        <v>0.88709677419354838</v>
      </c>
      <c r="N60" s="9">
        <f t="shared" si="3"/>
        <v>0.91160220994475138</v>
      </c>
      <c r="O60" s="9">
        <f t="shared" si="4"/>
        <v>0.98028673835125446</v>
      </c>
      <c r="P60" s="9">
        <f t="shared" si="5"/>
        <v>0.93369175627240142</v>
      </c>
    </row>
    <row r="61" spans="1:16" ht="15.75" customHeight="1" x14ac:dyDescent="0.25">
      <c r="A61" s="7" t="s">
        <v>29</v>
      </c>
      <c r="B61" s="7" t="s">
        <v>22</v>
      </c>
      <c r="C61" s="7" t="s">
        <v>27</v>
      </c>
      <c r="D61" s="7">
        <v>744</v>
      </c>
      <c r="E61" s="7">
        <v>186</v>
      </c>
      <c r="F61" s="7">
        <v>40</v>
      </c>
      <c r="G61" s="7">
        <v>2409</v>
      </c>
      <c r="H61" s="7">
        <v>208</v>
      </c>
      <c r="I61" s="7">
        <v>22</v>
      </c>
      <c r="J61" s="8">
        <v>0.89449258569896584</v>
      </c>
      <c r="K61" s="9">
        <f t="shared" si="0"/>
        <v>0.91414706980216498</v>
      </c>
      <c r="L61" s="9">
        <f t="shared" si="1"/>
        <v>0.16129032258064516</v>
      </c>
      <c r="M61" s="9">
        <f t="shared" si="2"/>
        <v>0.64516129032258063</v>
      </c>
      <c r="N61" s="9">
        <f t="shared" si="3"/>
        <v>0.25806451612903225</v>
      </c>
      <c r="O61" s="9">
        <f t="shared" si="4"/>
        <v>0.92051967902178067</v>
      </c>
      <c r="P61" s="9">
        <f t="shared" si="5"/>
        <v>0.78284048467218059</v>
      </c>
    </row>
    <row r="62" spans="1:16" ht="15.75" customHeight="1" x14ac:dyDescent="0.25">
      <c r="A62" s="7" t="s">
        <v>29</v>
      </c>
      <c r="B62" s="7" t="s">
        <v>19</v>
      </c>
      <c r="C62" s="7" t="s">
        <v>27</v>
      </c>
      <c r="D62" s="7">
        <v>744</v>
      </c>
      <c r="E62" s="7">
        <v>186</v>
      </c>
      <c r="F62" s="7">
        <v>151</v>
      </c>
      <c r="G62" s="7">
        <v>517</v>
      </c>
      <c r="H62" s="7">
        <v>41</v>
      </c>
      <c r="I62" s="7">
        <v>35</v>
      </c>
      <c r="J62" s="8">
        <v>0.93440474814044017</v>
      </c>
      <c r="K62" s="9">
        <f t="shared" si="0"/>
        <v>0.89784946236559138</v>
      </c>
      <c r="L62" s="9">
        <f t="shared" si="1"/>
        <v>0.78645833333333337</v>
      </c>
      <c r="M62" s="9">
        <f t="shared" si="2"/>
        <v>0.81182795698924726</v>
      </c>
      <c r="N62" s="9">
        <f t="shared" si="3"/>
        <v>0.79894179894179895</v>
      </c>
      <c r="O62" s="9">
        <f t="shared" si="4"/>
        <v>0.92652329749103945</v>
      </c>
      <c r="P62" s="9">
        <f t="shared" si="5"/>
        <v>0.86917562724014341</v>
      </c>
    </row>
    <row r="63" spans="1:16" ht="15.75" customHeight="1" x14ac:dyDescent="0.25">
      <c r="A63" s="7" t="s">
        <v>29</v>
      </c>
      <c r="B63" s="7" t="s">
        <v>22</v>
      </c>
      <c r="C63" s="7" t="s">
        <v>27</v>
      </c>
      <c r="D63" s="7">
        <v>744</v>
      </c>
      <c r="E63" s="7">
        <v>186</v>
      </c>
      <c r="F63" s="7">
        <v>54</v>
      </c>
      <c r="G63" s="7">
        <v>2409</v>
      </c>
      <c r="H63" s="7">
        <v>208</v>
      </c>
      <c r="I63" s="7">
        <v>8</v>
      </c>
      <c r="J63" s="8">
        <v>0.9350925092755803</v>
      </c>
      <c r="K63" s="9">
        <f t="shared" si="0"/>
        <v>0.91937290033594621</v>
      </c>
      <c r="L63" s="9">
        <f t="shared" si="1"/>
        <v>0.20610687022900764</v>
      </c>
      <c r="M63" s="9">
        <f t="shared" si="2"/>
        <v>0.87096774193548387</v>
      </c>
      <c r="N63" s="9">
        <f t="shared" si="3"/>
        <v>0.33333333333333331</v>
      </c>
      <c r="O63" s="9">
        <f t="shared" si="4"/>
        <v>0.92051967902178067</v>
      </c>
      <c r="P63" s="9">
        <f t="shared" si="5"/>
        <v>0.89574371047863233</v>
      </c>
    </row>
    <row r="64" spans="1:16" ht="15.75" customHeight="1" x14ac:dyDescent="0.25">
      <c r="A64" s="7" t="s">
        <v>29</v>
      </c>
      <c r="B64" s="7" t="s">
        <v>19</v>
      </c>
      <c r="C64" s="7" t="s">
        <v>27</v>
      </c>
      <c r="D64" s="7">
        <v>744</v>
      </c>
      <c r="E64" s="7">
        <v>186</v>
      </c>
      <c r="F64" s="7">
        <v>150</v>
      </c>
      <c r="G64" s="7">
        <v>514</v>
      </c>
      <c r="H64" s="7">
        <v>44</v>
      </c>
      <c r="I64" s="7">
        <v>36</v>
      </c>
      <c r="J64" s="8">
        <v>0.92422534397040124</v>
      </c>
      <c r="K64" s="9">
        <f t="shared" si="0"/>
        <v>0.89247311827956988</v>
      </c>
      <c r="L64" s="9">
        <f t="shared" si="1"/>
        <v>0.77319587628865982</v>
      </c>
      <c r="M64" s="9">
        <f t="shared" si="2"/>
        <v>0.80645161290322576</v>
      </c>
      <c r="N64" s="9">
        <f t="shared" si="3"/>
        <v>0.78947368421052622</v>
      </c>
      <c r="O64" s="9">
        <f t="shared" si="4"/>
        <v>0.92114695340501795</v>
      </c>
      <c r="P64" s="9">
        <f t="shared" si="5"/>
        <v>0.86379928315412191</v>
      </c>
    </row>
    <row r="65" spans="1:16" ht="15.75" customHeight="1" x14ac:dyDescent="0.25">
      <c r="A65" s="7" t="s">
        <v>29</v>
      </c>
      <c r="B65" s="7" t="s">
        <v>22</v>
      </c>
      <c r="C65" s="7" t="s">
        <v>27</v>
      </c>
      <c r="D65" s="7">
        <v>744</v>
      </c>
      <c r="E65" s="7">
        <v>186</v>
      </c>
      <c r="F65" s="7">
        <v>55</v>
      </c>
      <c r="G65" s="7">
        <v>2421</v>
      </c>
      <c r="H65" s="7">
        <v>196</v>
      </c>
      <c r="I65" s="7">
        <v>7</v>
      </c>
      <c r="J65" s="8">
        <v>0.96561255808793611</v>
      </c>
      <c r="K65" s="9">
        <f t="shared" si="0"/>
        <v>0.92422545726017169</v>
      </c>
      <c r="L65" s="9">
        <f t="shared" si="1"/>
        <v>0.21912350597609562</v>
      </c>
      <c r="M65" s="9">
        <f t="shared" si="2"/>
        <v>0.88709677419354838</v>
      </c>
      <c r="N65" s="9">
        <f t="shared" si="3"/>
        <v>0.3514376996805112</v>
      </c>
      <c r="O65" s="9">
        <f t="shared" si="4"/>
        <v>0.92510508215513942</v>
      </c>
      <c r="P65" s="9">
        <f t="shared" si="5"/>
        <v>0.90610092817434396</v>
      </c>
    </row>
    <row r="66" spans="1:16" ht="15.75" customHeight="1" x14ac:dyDescent="0.25">
      <c r="A66" s="7" t="s">
        <v>26</v>
      </c>
      <c r="B66" s="7" t="s">
        <v>19</v>
      </c>
      <c r="C66" s="7" t="s">
        <v>20</v>
      </c>
      <c r="D66" s="7">
        <v>8037</v>
      </c>
      <c r="E66" s="7">
        <v>186</v>
      </c>
      <c r="F66" s="7">
        <v>103</v>
      </c>
      <c r="G66" s="7">
        <v>7838</v>
      </c>
      <c r="H66" s="7">
        <v>13</v>
      </c>
      <c r="I66" s="7">
        <v>83</v>
      </c>
      <c r="J66" s="8">
        <v>0.81764325618406253</v>
      </c>
      <c r="K66" s="9">
        <f t="shared" si="0"/>
        <v>0.98805524449421422</v>
      </c>
      <c r="L66" s="9">
        <f t="shared" si="1"/>
        <v>0.88793103448275867</v>
      </c>
      <c r="M66" s="9">
        <f t="shared" si="2"/>
        <v>0.55376344086021501</v>
      </c>
      <c r="N66" s="9">
        <f t="shared" si="3"/>
        <v>0.68211920529801329</v>
      </c>
      <c r="O66" s="9">
        <f t="shared" si="4"/>
        <v>0.99834415997962045</v>
      </c>
      <c r="P66" s="9">
        <f t="shared" si="5"/>
        <v>0.77605380041991778</v>
      </c>
    </row>
    <row r="67" spans="1:16" ht="15.75" customHeight="1" x14ac:dyDescent="0.25">
      <c r="A67" s="7" t="s">
        <v>26</v>
      </c>
      <c r="B67" s="7" t="s">
        <v>22</v>
      </c>
      <c r="C67" s="7" t="s">
        <v>20</v>
      </c>
      <c r="D67" s="7">
        <v>8037</v>
      </c>
      <c r="E67" s="7">
        <v>186</v>
      </c>
      <c r="F67" s="7">
        <v>54</v>
      </c>
      <c r="G67" s="7">
        <v>2612</v>
      </c>
      <c r="H67" s="7">
        <v>5</v>
      </c>
      <c r="I67" s="7">
        <v>8</v>
      </c>
      <c r="J67" s="8">
        <v>0.95878067720980698</v>
      </c>
      <c r="K67" s="9">
        <f t="shared" si="0"/>
        <v>0.99514744307577452</v>
      </c>
      <c r="L67" s="9">
        <f t="shared" si="1"/>
        <v>0.9152542372881356</v>
      </c>
      <c r="M67" s="9">
        <f t="shared" si="2"/>
        <v>0.87096774193548387</v>
      </c>
      <c r="N67" s="9">
        <f t="shared" si="3"/>
        <v>0.8925619834710744</v>
      </c>
      <c r="O67" s="9">
        <f t="shared" si="4"/>
        <v>0.99808941536110052</v>
      </c>
      <c r="P67" s="9">
        <f t="shared" si="5"/>
        <v>0.9345285786482922</v>
      </c>
    </row>
    <row r="68" spans="1:16" ht="15.75" customHeight="1" x14ac:dyDescent="0.25">
      <c r="A68" s="7" t="s">
        <v>26</v>
      </c>
      <c r="B68" s="7" t="s">
        <v>19</v>
      </c>
      <c r="C68" s="7" t="s">
        <v>20</v>
      </c>
      <c r="D68" s="7">
        <v>8037</v>
      </c>
      <c r="E68" s="7">
        <v>186</v>
      </c>
      <c r="F68" s="7">
        <v>153</v>
      </c>
      <c r="G68" s="7">
        <v>7845</v>
      </c>
      <c r="H68" s="7">
        <v>6</v>
      </c>
      <c r="I68" s="7">
        <v>33</v>
      </c>
      <c r="J68" s="8">
        <v>0.93733008465464995</v>
      </c>
      <c r="K68" s="9">
        <f t="shared" si="0"/>
        <v>0.99514744307577452</v>
      </c>
      <c r="L68" s="9">
        <f t="shared" si="1"/>
        <v>0.96226415094339623</v>
      </c>
      <c r="M68" s="9">
        <f t="shared" si="2"/>
        <v>0.82258064516129037</v>
      </c>
      <c r="N68" s="9">
        <f t="shared" si="3"/>
        <v>0.88695652173913042</v>
      </c>
      <c r="O68" s="9">
        <f t="shared" si="4"/>
        <v>0.99923576614444021</v>
      </c>
      <c r="P68" s="9">
        <f t="shared" si="5"/>
        <v>0.91090820565286523</v>
      </c>
    </row>
    <row r="69" spans="1:16" ht="15.75" customHeight="1" x14ac:dyDescent="0.25">
      <c r="A69" s="7" t="s">
        <v>26</v>
      </c>
      <c r="B69" s="7" t="s">
        <v>22</v>
      </c>
      <c r="C69" s="7" t="s">
        <v>20</v>
      </c>
      <c r="D69" s="7">
        <v>8037</v>
      </c>
      <c r="E69" s="7">
        <v>186</v>
      </c>
      <c r="F69" s="7">
        <v>4</v>
      </c>
      <c r="G69" s="7">
        <v>2605</v>
      </c>
      <c r="H69" s="7">
        <v>12</v>
      </c>
      <c r="I69" s="7">
        <v>58</v>
      </c>
      <c r="J69" s="8">
        <v>0.58900242829144434</v>
      </c>
      <c r="K69" s="9">
        <f t="shared" si="0"/>
        <v>0.97387084733109364</v>
      </c>
      <c r="L69" s="9">
        <f t="shared" si="1"/>
        <v>0.25</v>
      </c>
      <c r="M69" s="9">
        <f t="shared" si="2"/>
        <v>6.4516129032258063E-2</v>
      </c>
      <c r="N69" s="9">
        <f t="shared" si="3"/>
        <v>0.10256410256410256</v>
      </c>
      <c r="O69" s="9">
        <f t="shared" si="4"/>
        <v>0.99541459686664124</v>
      </c>
      <c r="P69" s="9">
        <f t="shared" si="5"/>
        <v>0.52996536294944963</v>
      </c>
    </row>
    <row r="70" spans="1:16" ht="15.75" customHeight="1" x14ac:dyDescent="0.25">
      <c r="A70" s="7" t="s">
        <v>26</v>
      </c>
      <c r="B70" s="7" t="s">
        <v>19</v>
      </c>
      <c r="C70" s="7" t="s">
        <v>20</v>
      </c>
      <c r="D70" s="7">
        <v>8037</v>
      </c>
      <c r="E70" s="7">
        <v>186</v>
      </c>
      <c r="F70" s="7">
        <v>107</v>
      </c>
      <c r="G70" s="7">
        <v>7834</v>
      </c>
      <c r="H70" s="7">
        <v>17</v>
      </c>
      <c r="I70" s="7">
        <v>79</v>
      </c>
      <c r="J70" s="8">
        <v>0.82813503656133103</v>
      </c>
      <c r="K70" s="9">
        <f t="shared" si="0"/>
        <v>0.98805524449421422</v>
      </c>
      <c r="L70" s="9">
        <f t="shared" si="1"/>
        <v>0.86290322580645162</v>
      </c>
      <c r="M70" s="9">
        <f t="shared" si="2"/>
        <v>0.57526881720430112</v>
      </c>
      <c r="N70" s="9">
        <f t="shared" si="3"/>
        <v>0.69032258064516128</v>
      </c>
      <c r="O70" s="9">
        <f t="shared" si="4"/>
        <v>0.99783467074258059</v>
      </c>
      <c r="P70" s="9">
        <f t="shared" si="5"/>
        <v>0.78655174397344085</v>
      </c>
    </row>
    <row r="71" spans="1:16" ht="15.75" customHeight="1" x14ac:dyDescent="0.25">
      <c r="A71" s="7" t="s">
        <v>26</v>
      </c>
      <c r="B71" s="7" t="s">
        <v>22</v>
      </c>
      <c r="C71" s="7" t="s">
        <v>20</v>
      </c>
      <c r="D71" s="7">
        <v>8037</v>
      </c>
      <c r="E71" s="7">
        <v>186</v>
      </c>
      <c r="F71" s="7">
        <v>50</v>
      </c>
      <c r="G71" s="7">
        <v>2616</v>
      </c>
      <c r="H71" s="7">
        <v>1</v>
      </c>
      <c r="I71" s="7">
        <v>12</v>
      </c>
      <c r="J71" s="8">
        <v>0.92679995562513096</v>
      </c>
      <c r="K71" s="9">
        <f t="shared" si="0"/>
        <v>0.99514744307577452</v>
      </c>
      <c r="L71" s="9">
        <f t="shared" si="1"/>
        <v>0.98039215686274506</v>
      </c>
      <c r="M71" s="9">
        <f t="shared" si="2"/>
        <v>0.80645161290322576</v>
      </c>
      <c r="N71" s="9">
        <f t="shared" si="3"/>
        <v>0.88495575221238931</v>
      </c>
      <c r="O71" s="9">
        <f t="shared" si="4"/>
        <v>0.9996178830722201</v>
      </c>
      <c r="P71" s="9">
        <f t="shared" si="5"/>
        <v>0.90303474798772299</v>
      </c>
    </row>
    <row r="72" spans="1:16" ht="15.75" customHeight="1" x14ac:dyDescent="0.25">
      <c r="A72" s="7" t="s">
        <v>26</v>
      </c>
      <c r="B72" s="7" t="s">
        <v>19</v>
      </c>
      <c r="C72" s="7" t="s">
        <v>20</v>
      </c>
      <c r="D72" s="7">
        <v>8037</v>
      </c>
      <c r="E72" s="7">
        <v>186</v>
      </c>
      <c r="F72" s="7">
        <v>108</v>
      </c>
      <c r="G72" s="7">
        <v>7833</v>
      </c>
      <c r="H72" s="7">
        <v>18</v>
      </c>
      <c r="I72" s="7">
        <v>78</v>
      </c>
      <c r="J72" s="8">
        <v>0.82838019401678842</v>
      </c>
      <c r="K72" s="9">
        <f t="shared" si="0"/>
        <v>0.98805524449421422</v>
      </c>
      <c r="L72" s="9">
        <f t="shared" si="1"/>
        <v>0.8571428571428571</v>
      </c>
      <c r="M72" s="9">
        <f t="shared" si="2"/>
        <v>0.58064516129032262</v>
      </c>
      <c r="N72" s="9">
        <f t="shared" si="3"/>
        <v>0.69230769230769229</v>
      </c>
      <c r="O72" s="9">
        <f t="shared" si="4"/>
        <v>0.99770729843332062</v>
      </c>
      <c r="P72" s="9">
        <f t="shared" si="5"/>
        <v>0.78917622986182168</v>
      </c>
    </row>
    <row r="73" spans="1:16" ht="15.75" customHeight="1" x14ac:dyDescent="0.25">
      <c r="A73" s="7" t="s">
        <v>26</v>
      </c>
      <c r="B73" s="7" t="s">
        <v>22</v>
      </c>
      <c r="C73" s="7" t="s">
        <v>20</v>
      </c>
      <c r="D73" s="7">
        <v>8037</v>
      </c>
      <c r="E73" s="7">
        <v>186</v>
      </c>
      <c r="F73" s="7">
        <v>49</v>
      </c>
      <c r="G73" s="7">
        <v>2617</v>
      </c>
      <c r="H73" s="7">
        <v>0</v>
      </c>
      <c r="I73" s="7">
        <v>13</v>
      </c>
      <c r="J73" s="8">
        <v>0.9265164495174234</v>
      </c>
      <c r="K73" s="9">
        <f t="shared" si="0"/>
        <v>0.99514744307577452</v>
      </c>
      <c r="L73" s="9">
        <f t="shared" si="1"/>
        <v>1</v>
      </c>
      <c r="M73" s="9">
        <f t="shared" si="2"/>
        <v>0.79032258064516125</v>
      </c>
      <c r="N73" s="9">
        <f t="shared" si="3"/>
        <v>0.88288288288288286</v>
      </c>
      <c r="O73" s="9">
        <f t="shared" si="4"/>
        <v>1</v>
      </c>
      <c r="P73" s="9">
        <f t="shared" si="5"/>
        <v>0.89516129032258063</v>
      </c>
    </row>
    <row r="74" spans="1:16" ht="15.75" customHeight="1" x14ac:dyDescent="0.25">
      <c r="A74" s="7" t="s">
        <v>26</v>
      </c>
      <c r="B74" s="7" t="s">
        <v>19</v>
      </c>
      <c r="C74" s="7" t="s">
        <v>27</v>
      </c>
      <c r="D74" s="7">
        <v>744</v>
      </c>
      <c r="E74" s="7">
        <v>186</v>
      </c>
      <c r="F74" s="7">
        <v>170</v>
      </c>
      <c r="G74" s="7">
        <v>548</v>
      </c>
      <c r="H74" s="7">
        <v>10</v>
      </c>
      <c r="I74" s="7">
        <v>16</v>
      </c>
      <c r="J74" s="8">
        <v>0.9892954869541758</v>
      </c>
      <c r="K74" s="9">
        <f t="shared" si="0"/>
        <v>0.96505376344086025</v>
      </c>
      <c r="L74" s="9">
        <f t="shared" si="1"/>
        <v>0.94444444444444442</v>
      </c>
      <c r="M74" s="9">
        <f t="shared" si="2"/>
        <v>0.91397849462365588</v>
      </c>
      <c r="N74" s="9">
        <f t="shared" si="3"/>
        <v>0.92896174863387981</v>
      </c>
      <c r="O74" s="9">
        <f t="shared" si="4"/>
        <v>0.98207885304659504</v>
      </c>
      <c r="P74" s="9">
        <f t="shared" si="5"/>
        <v>0.94802867383512546</v>
      </c>
    </row>
    <row r="75" spans="1:16" ht="15.75" customHeight="1" x14ac:dyDescent="0.25">
      <c r="A75" s="7" t="s">
        <v>26</v>
      </c>
      <c r="B75" s="7" t="s">
        <v>22</v>
      </c>
      <c r="C75" s="7" t="s">
        <v>27</v>
      </c>
      <c r="D75" s="7">
        <v>744</v>
      </c>
      <c r="E75" s="7">
        <v>186</v>
      </c>
      <c r="F75" s="7">
        <v>33</v>
      </c>
      <c r="G75" s="7">
        <v>2370</v>
      </c>
      <c r="H75" s="7">
        <v>247</v>
      </c>
      <c r="I75" s="7">
        <v>29</v>
      </c>
      <c r="J75" s="8">
        <v>0.82791795579769978</v>
      </c>
      <c r="K75" s="9">
        <f t="shared" si="0"/>
        <v>0.89697648376259798</v>
      </c>
      <c r="L75" s="9">
        <f t="shared" si="1"/>
        <v>0.11785714285714285</v>
      </c>
      <c r="M75" s="9">
        <f t="shared" si="2"/>
        <v>0.532258064516129</v>
      </c>
      <c r="N75" s="9">
        <f t="shared" si="3"/>
        <v>0.19298245614035084</v>
      </c>
      <c r="O75" s="9">
        <f t="shared" si="4"/>
        <v>0.90561711883836449</v>
      </c>
      <c r="P75" s="9">
        <f t="shared" si="5"/>
        <v>0.71893759167724669</v>
      </c>
    </row>
    <row r="76" spans="1:16" ht="15.75" customHeight="1" x14ac:dyDescent="0.25">
      <c r="A76" s="7" t="s">
        <v>26</v>
      </c>
      <c r="B76" s="7" t="s">
        <v>19</v>
      </c>
      <c r="C76" s="7" t="s">
        <v>27</v>
      </c>
      <c r="D76" s="7">
        <v>744</v>
      </c>
      <c r="E76" s="7">
        <v>186</v>
      </c>
      <c r="F76" s="7">
        <v>142</v>
      </c>
      <c r="G76" s="7">
        <v>506</v>
      </c>
      <c r="H76" s="7">
        <v>52</v>
      </c>
      <c r="I76" s="7">
        <v>44</v>
      </c>
      <c r="J76" s="8">
        <v>0.91503352988784836</v>
      </c>
      <c r="K76" s="9">
        <f t="shared" si="0"/>
        <v>0.87096774193548387</v>
      </c>
      <c r="L76" s="9">
        <f t="shared" si="1"/>
        <v>0.73195876288659789</v>
      </c>
      <c r="M76" s="9">
        <f t="shared" si="2"/>
        <v>0.76344086021505375</v>
      </c>
      <c r="N76" s="9">
        <f t="shared" si="3"/>
        <v>0.74736842105263157</v>
      </c>
      <c r="O76" s="9">
        <f t="shared" si="4"/>
        <v>0.90681003584229392</v>
      </c>
      <c r="P76" s="9">
        <f t="shared" si="5"/>
        <v>0.83512544802867383</v>
      </c>
    </row>
    <row r="77" spans="1:16" ht="15.75" customHeight="1" x14ac:dyDescent="0.25">
      <c r="A77" s="7" t="s">
        <v>26</v>
      </c>
      <c r="B77" s="7" t="s">
        <v>22</v>
      </c>
      <c r="C77" s="7" t="s">
        <v>27</v>
      </c>
      <c r="D77" s="7">
        <v>744</v>
      </c>
      <c r="E77" s="7">
        <v>186</v>
      </c>
      <c r="F77" s="7">
        <v>61</v>
      </c>
      <c r="G77" s="7">
        <v>2369</v>
      </c>
      <c r="H77" s="7">
        <v>248</v>
      </c>
      <c r="I77" s="7">
        <v>1</v>
      </c>
      <c r="J77" s="8">
        <v>0.98855190010723937</v>
      </c>
      <c r="K77" s="9">
        <f t="shared" si="0"/>
        <v>0.90705487122060469</v>
      </c>
      <c r="L77" s="9">
        <f t="shared" si="1"/>
        <v>0.19741100323624594</v>
      </c>
      <c r="M77" s="9">
        <f t="shared" si="2"/>
        <v>0.9838709677419355</v>
      </c>
      <c r="N77" s="9">
        <f t="shared" si="3"/>
        <v>0.32884097035040427</v>
      </c>
      <c r="O77" s="9">
        <f t="shared" si="4"/>
        <v>0.90523500191058459</v>
      </c>
      <c r="P77" s="9">
        <f t="shared" si="5"/>
        <v>0.94455298482626004</v>
      </c>
    </row>
    <row r="78" spans="1:16" ht="15.75" customHeight="1" x14ac:dyDescent="0.25">
      <c r="A78" s="7" t="s">
        <v>26</v>
      </c>
      <c r="B78" s="7" t="s">
        <v>19</v>
      </c>
      <c r="C78" s="7" t="s">
        <v>27</v>
      </c>
      <c r="D78" s="7">
        <v>744</v>
      </c>
      <c r="E78" s="7">
        <v>186</v>
      </c>
      <c r="F78" s="7">
        <v>147</v>
      </c>
      <c r="G78" s="7">
        <v>498</v>
      </c>
      <c r="H78" s="7">
        <v>60</v>
      </c>
      <c r="I78" s="7">
        <v>39</v>
      </c>
      <c r="J78" s="8">
        <v>0.92428797163448562</v>
      </c>
      <c r="K78" s="9">
        <f t="shared" si="0"/>
        <v>0.86693548387096775</v>
      </c>
      <c r="L78" s="9">
        <f t="shared" si="1"/>
        <v>0.71014492753623193</v>
      </c>
      <c r="M78" s="9">
        <f t="shared" si="2"/>
        <v>0.79032258064516125</v>
      </c>
      <c r="N78" s="9">
        <f t="shared" si="3"/>
        <v>0.74809160305343514</v>
      </c>
      <c r="O78" s="9">
        <f t="shared" si="4"/>
        <v>0.89247311827956988</v>
      </c>
      <c r="P78" s="9">
        <f t="shared" si="5"/>
        <v>0.84139784946236551</v>
      </c>
    </row>
    <row r="79" spans="1:16" ht="15.75" customHeight="1" x14ac:dyDescent="0.25">
      <c r="A79" s="7" t="s">
        <v>26</v>
      </c>
      <c r="B79" s="7" t="s">
        <v>22</v>
      </c>
      <c r="C79" s="7" t="s">
        <v>27</v>
      </c>
      <c r="D79" s="7">
        <v>744</v>
      </c>
      <c r="E79" s="7">
        <v>186</v>
      </c>
      <c r="F79" s="7">
        <v>56</v>
      </c>
      <c r="G79" s="7">
        <v>2351</v>
      </c>
      <c r="H79" s="7">
        <v>266</v>
      </c>
      <c r="I79" s="7">
        <v>6</v>
      </c>
      <c r="J79" s="8">
        <v>0.9611165210102679</v>
      </c>
      <c r="K79" s="9">
        <f t="shared" si="0"/>
        <v>0.89846957820082118</v>
      </c>
      <c r="L79" s="9">
        <f t="shared" si="1"/>
        <v>0.17391304347826086</v>
      </c>
      <c r="M79" s="9">
        <f t="shared" si="2"/>
        <v>0.90322580645161288</v>
      </c>
      <c r="N79" s="9">
        <f t="shared" si="3"/>
        <v>0.29166666666666669</v>
      </c>
      <c r="O79" s="9">
        <f t="shared" si="4"/>
        <v>0.89835689721054646</v>
      </c>
      <c r="P79" s="9">
        <f t="shared" si="5"/>
        <v>0.90079135183107972</v>
      </c>
    </row>
    <row r="80" spans="1:16" ht="15.75" customHeight="1" x14ac:dyDescent="0.25">
      <c r="A80" s="7" t="s">
        <v>26</v>
      </c>
      <c r="B80" s="7" t="s">
        <v>19</v>
      </c>
      <c r="C80" s="7" t="s">
        <v>27</v>
      </c>
      <c r="D80" s="7">
        <v>744</v>
      </c>
      <c r="E80" s="7">
        <v>186</v>
      </c>
      <c r="F80" s="7">
        <v>150</v>
      </c>
      <c r="G80" s="7">
        <v>506</v>
      </c>
      <c r="H80" s="7">
        <v>52</v>
      </c>
      <c r="I80" s="7">
        <v>36</v>
      </c>
      <c r="J80" s="8">
        <v>0.92292461556249283</v>
      </c>
      <c r="K80" s="9">
        <f t="shared" si="0"/>
        <v>0.88172043010752688</v>
      </c>
      <c r="L80" s="9">
        <f t="shared" si="1"/>
        <v>0.74257425742574257</v>
      </c>
      <c r="M80" s="9">
        <f t="shared" si="2"/>
        <v>0.80645161290322576</v>
      </c>
      <c r="N80" s="9">
        <f t="shared" si="3"/>
        <v>0.77319587628865982</v>
      </c>
      <c r="O80" s="9">
        <f t="shared" si="4"/>
        <v>0.90681003584229392</v>
      </c>
      <c r="P80" s="9">
        <f t="shared" si="5"/>
        <v>0.85663082437275984</v>
      </c>
    </row>
    <row r="81" spans="1:16" ht="15.75" customHeight="1" x14ac:dyDescent="0.25">
      <c r="A81" s="7" t="s">
        <v>26</v>
      </c>
      <c r="B81" s="7" t="s">
        <v>22</v>
      </c>
      <c r="C81" s="7" t="s">
        <v>27</v>
      </c>
      <c r="D81" s="7">
        <v>744</v>
      </c>
      <c r="E81" s="7">
        <v>186</v>
      </c>
      <c r="F81" s="7">
        <v>53</v>
      </c>
      <c r="G81" s="7">
        <v>2363</v>
      </c>
      <c r="H81" s="7">
        <v>254</v>
      </c>
      <c r="I81" s="7">
        <v>9</v>
      </c>
      <c r="J81" s="8">
        <v>0.95646640452623677</v>
      </c>
      <c r="K81" s="9">
        <f t="shared" si="0"/>
        <v>0.90182904068682346</v>
      </c>
      <c r="L81" s="9">
        <f t="shared" si="1"/>
        <v>0.17263843648208468</v>
      </c>
      <c r="M81" s="9">
        <f t="shared" si="2"/>
        <v>0.85483870967741937</v>
      </c>
      <c r="N81" s="9">
        <f t="shared" si="3"/>
        <v>0.2872628726287263</v>
      </c>
      <c r="O81" s="9">
        <f t="shared" si="4"/>
        <v>0.90294230034390521</v>
      </c>
      <c r="P81" s="9">
        <f t="shared" si="5"/>
        <v>0.87889050501066235</v>
      </c>
    </row>
    <row r="82" spans="1:16" ht="15.75" customHeight="1" x14ac:dyDescent="0.25">
      <c r="A82" s="7" t="s">
        <v>28</v>
      </c>
      <c r="B82" s="7" t="s">
        <v>19</v>
      </c>
      <c r="C82" s="7" t="s">
        <v>20</v>
      </c>
      <c r="D82" s="7">
        <v>8037</v>
      </c>
      <c r="E82" s="7">
        <v>186</v>
      </c>
      <c r="F82" s="7">
        <v>44</v>
      </c>
      <c r="G82" s="7">
        <v>7393</v>
      </c>
      <c r="H82" s="7">
        <v>458</v>
      </c>
      <c r="I82" s="7">
        <v>142</v>
      </c>
      <c r="J82" s="8">
        <v>0.82067690849600705</v>
      </c>
      <c r="K82" s="9">
        <f t="shared" si="0"/>
        <v>0.92534527808883915</v>
      </c>
      <c r="L82" s="9">
        <f t="shared" si="1"/>
        <v>8.7649402390438252E-2</v>
      </c>
      <c r="M82" s="9">
        <f t="shared" si="2"/>
        <v>0.23655913978494625</v>
      </c>
      <c r="N82" s="9">
        <f t="shared" si="3"/>
        <v>0.12790697674418605</v>
      </c>
      <c r="O82" s="9">
        <f t="shared" si="4"/>
        <v>0.94166348235893516</v>
      </c>
      <c r="P82" s="9">
        <f t="shared" si="5"/>
        <v>0.5891113110719407</v>
      </c>
    </row>
    <row r="83" spans="1:16" ht="15.75" customHeight="1" x14ac:dyDescent="0.25">
      <c r="A83" s="7" t="s">
        <v>28</v>
      </c>
      <c r="B83" s="7" t="s">
        <v>22</v>
      </c>
      <c r="C83" s="7" t="s">
        <v>20</v>
      </c>
      <c r="D83" s="7">
        <v>8037</v>
      </c>
      <c r="E83" s="7">
        <v>186</v>
      </c>
      <c r="F83" s="7">
        <v>17</v>
      </c>
      <c r="G83" s="7">
        <v>2483</v>
      </c>
      <c r="H83" s="7">
        <v>134</v>
      </c>
      <c r="I83" s="7">
        <v>45</v>
      </c>
      <c r="J83" s="8">
        <v>0.82912593834358472</v>
      </c>
      <c r="K83" s="9">
        <f t="shared" si="0"/>
        <v>0.93318402388951105</v>
      </c>
      <c r="L83" s="9">
        <f t="shared" si="1"/>
        <v>0.11258278145695365</v>
      </c>
      <c r="M83" s="9">
        <f t="shared" si="2"/>
        <v>0.27419354838709675</v>
      </c>
      <c r="N83" s="9">
        <f t="shared" si="3"/>
        <v>0.15962441314553991</v>
      </c>
      <c r="O83" s="9">
        <f t="shared" si="4"/>
        <v>0.94879633167749333</v>
      </c>
      <c r="P83" s="9">
        <f t="shared" si="5"/>
        <v>0.6114949400322951</v>
      </c>
    </row>
    <row r="84" spans="1:16" ht="15.75" customHeight="1" x14ac:dyDescent="0.25">
      <c r="A84" s="7" t="s">
        <v>28</v>
      </c>
      <c r="B84" s="7" t="s">
        <v>19</v>
      </c>
      <c r="C84" s="7" t="s">
        <v>20</v>
      </c>
      <c r="D84" s="7">
        <v>8037</v>
      </c>
      <c r="E84" s="7">
        <v>186</v>
      </c>
      <c r="F84" s="7">
        <v>45</v>
      </c>
      <c r="G84" s="7">
        <v>7404</v>
      </c>
      <c r="H84" s="7">
        <v>447</v>
      </c>
      <c r="I84" s="7">
        <v>141</v>
      </c>
      <c r="J84" s="8">
        <v>0.81516634412710942</v>
      </c>
      <c r="K84" s="9">
        <f t="shared" si="0"/>
        <v>0.92683837252706236</v>
      </c>
      <c r="L84" s="9">
        <f t="shared" si="1"/>
        <v>9.1463414634146339E-2</v>
      </c>
      <c r="M84" s="9">
        <f t="shared" si="2"/>
        <v>0.24193548387096775</v>
      </c>
      <c r="N84" s="9">
        <f t="shared" si="3"/>
        <v>0.13274336283185842</v>
      </c>
      <c r="O84" s="9">
        <f t="shared" si="4"/>
        <v>0.94306457776079478</v>
      </c>
      <c r="P84" s="9">
        <f t="shared" si="5"/>
        <v>0.59250003081588121</v>
      </c>
    </row>
    <row r="85" spans="1:16" ht="15.75" customHeight="1" x14ac:dyDescent="0.25">
      <c r="A85" s="7" t="s">
        <v>28</v>
      </c>
      <c r="B85" s="7" t="s">
        <v>22</v>
      </c>
      <c r="C85" s="7" t="s">
        <v>20</v>
      </c>
      <c r="D85" s="7">
        <v>8037</v>
      </c>
      <c r="E85" s="7">
        <v>186</v>
      </c>
      <c r="F85" s="7">
        <v>16</v>
      </c>
      <c r="G85" s="7">
        <v>2472</v>
      </c>
      <c r="H85" s="7">
        <v>145</v>
      </c>
      <c r="I85" s="7">
        <v>46</v>
      </c>
      <c r="J85" s="8">
        <v>0.84610548892477233</v>
      </c>
      <c r="K85" s="9">
        <f t="shared" si="0"/>
        <v>0.92870474057484131</v>
      </c>
      <c r="L85" s="9">
        <f t="shared" si="1"/>
        <v>9.9378881987577633E-2</v>
      </c>
      <c r="M85" s="9">
        <f t="shared" si="2"/>
        <v>0.25806451612903225</v>
      </c>
      <c r="N85" s="9">
        <f t="shared" si="3"/>
        <v>0.14349775784753363</v>
      </c>
      <c r="O85" s="9">
        <f t="shared" si="4"/>
        <v>0.94459304547191436</v>
      </c>
      <c r="P85" s="9">
        <f t="shared" si="5"/>
        <v>0.60132878080047325</v>
      </c>
    </row>
    <row r="86" spans="1:16" ht="15.75" customHeight="1" x14ac:dyDescent="0.25">
      <c r="A86" s="7" t="s">
        <v>28</v>
      </c>
      <c r="B86" s="7" t="s">
        <v>19</v>
      </c>
      <c r="C86" s="7" t="s">
        <v>20</v>
      </c>
      <c r="D86" s="7">
        <v>8037</v>
      </c>
      <c r="E86" s="7">
        <v>186</v>
      </c>
      <c r="F86" s="7">
        <v>47</v>
      </c>
      <c r="G86" s="7">
        <v>7423</v>
      </c>
      <c r="H86" s="7">
        <v>428</v>
      </c>
      <c r="I86" s="7">
        <v>139</v>
      </c>
      <c r="J86" s="8">
        <v>0.83763249116953797</v>
      </c>
      <c r="K86" s="9">
        <f t="shared" si="0"/>
        <v>0.92945128779395292</v>
      </c>
      <c r="L86" s="9">
        <f t="shared" si="1"/>
        <v>9.8947368421052631E-2</v>
      </c>
      <c r="M86" s="9">
        <f t="shared" si="2"/>
        <v>0.25268817204301075</v>
      </c>
      <c r="N86" s="9">
        <f t="shared" si="3"/>
        <v>0.14220877458396369</v>
      </c>
      <c r="O86" s="9">
        <f t="shared" si="4"/>
        <v>0.94548465163673412</v>
      </c>
      <c r="P86" s="9">
        <f t="shared" si="5"/>
        <v>0.59908641183987243</v>
      </c>
    </row>
    <row r="87" spans="1:16" ht="15.75" customHeight="1" x14ac:dyDescent="0.25">
      <c r="A87" s="7" t="s">
        <v>28</v>
      </c>
      <c r="B87" s="7" t="s">
        <v>22</v>
      </c>
      <c r="C87" s="7" t="s">
        <v>20</v>
      </c>
      <c r="D87" s="7">
        <v>8037</v>
      </c>
      <c r="E87" s="7">
        <v>186</v>
      </c>
      <c r="F87" s="7">
        <v>14</v>
      </c>
      <c r="G87" s="7">
        <v>2453</v>
      </c>
      <c r="H87" s="7">
        <v>164</v>
      </c>
      <c r="I87" s="7">
        <v>48</v>
      </c>
      <c r="J87" s="8">
        <v>0.77814414436624069</v>
      </c>
      <c r="K87" s="9">
        <f t="shared" si="0"/>
        <v>0.92086599477416942</v>
      </c>
      <c r="L87" s="9">
        <f t="shared" si="1"/>
        <v>7.8651685393258425E-2</v>
      </c>
      <c r="M87" s="9">
        <f t="shared" si="2"/>
        <v>0.22580645161290322</v>
      </c>
      <c r="N87" s="9">
        <f t="shared" si="3"/>
        <v>0.11666666666666667</v>
      </c>
      <c r="O87" s="9">
        <f t="shared" si="4"/>
        <v>0.93733282384409633</v>
      </c>
      <c r="P87" s="9">
        <f t="shared" si="5"/>
        <v>0.58156963772849979</v>
      </c>
    </row>
    <row r="88" spans="1:16" ht="15.75" customHeight="1" x14ac:dyDescent="0.25">
      <c r="A88" s="7" t="s">
        <v>28</v>
      </c>
      <c r="B88" s="7" t="s">
        <v>19</v>
      </c>
      <c r="C88" s="7" t="s">
        <v>20</v>
      </c>
      <c r="D88" s="7">
        <v>8037</v>
      </c>
      <c r="E88" s="7">
        <v>186</v>
      </c>
      <c r="F88" s="7">
        <v>47</v>
      </c>
      <c r="G88" s="7">
        <v>7408</v>
      </c>
      <c r="H88" s="7">
        <v>443</v>
      </c>
      <c r="I88" s="7">
        <v>139</v>
      </c>
      <c r="J88" s="8">
        <v>0.81720498587263046</v>
      </c>
      <c r="K88" s="9">
        <f t="shared" si="0"/>
        <v>0.92758491974617396</v>
      </c>
      <c r="L88" s="9">
        <f t="shared" si="1"/>
        <v>9.5918367346938774E-2</v>
      </c>
      <c r="M88" s="9">
        <f t="shared" si="2"/>
        <v>0.25268817204301075</v>
      </c>
      <c r="N88" s="9">
        <f t="shared" si="3"/>
        <v>0.13905325443786981</v>
      </c>
      <c r="O88" s="9">
        <f t="shared" si="4"/>
        <v>0.94357406699783464</v>
      </c>
      <c r="P88" s="9">
        <f t="shared" si="5"/>
        <v>0.59813111952042264</v>
      </c>
    </row>
    <row r="89" spans="1:16" ht="15.75" customHeight="1" x14ac:dyDescent="0.25">
      <c r="A89" s="7" t="s">
        <v>28</v>
      </c>
      <c r="B89" s="7" t="s">
        <v>22</v>
      </c>
      <c r="C89" s="7" t="s">
        <v>20</v>
      </c>
      <c r="D89" s="7">
        <v>8037</v>
      </c>
      <c r="E89" s="7">
        <v>186</v>
      </c>
      <c r="F89" s="7">
        <v>14</v>
      </c>
      <c r="G89" s="7">
        <v>2468</v>
      </c>
      <c r="H89" s="7">
        <v>149</v>
      </c>
      <c r="I89" s="7">
        <v>48</v>
      </c>
      <c r="J89" s="8">
        <v>0.83893771494077196</v>
      </c>
      <c r="K89" s="9">
        <f t="shared" si="0"/>
        <v>0.9264650989175065</v>
      </c>
      <c r="L89" s="9">
        <f t="shared" si="1"/>
        <v>8.5889570552147243E-2</v>
      </c>
      <c r="M89" s="9">
        <f t="shared" si="2"/>
        <v>0.22580645161290322</v>
      </c>
      <c r="N89" s="9">
        <f t="shared" si="3"/>
        <v>0.12444444444444445</v>
      </c>
      <c r="O89" s="9">
        <f t="shared" si="4"/>
        <v>0.94306457776079478</v>
      </c>
      <c r="P89" s="9">
        <f t="shared" si="5"/>
        <v>0.58443551468684896</v>
      </c>
    </row>
    <row r="90" spans="1:16" ht="15.75" customHeight="1" x14ac:dyDescent="0.25">
      <c r="A90" s="7" t="s">
        <v>28</v>
      </c>
      <c r="B90" s="7" t="s">
        <v>19</v>
      </c>
      <c r="C90" s="7" t="s">
        <v>27</v>
      </c>
      <c r="D90" s="7">
        <v>744</v>
      </c>
      <c r="E90" s="7">
        <v>186</v>
      </c>
      <c r="F90" s="7">
        <v>98</v>
      </c>
      <c r="G90" s="7">
        <v>480</v>
      </c>
      <c r="H90" s="7">
        <v>78</v>
      </c>
      <c r="I90" s="7">
        <v>88</v>
      </c>
      <c r="J90" s="8">
        <v>0.81333102092727483</v>
      </c>
      <c r="K90" s="9">
        <f t="shared" si="0"/>
        <v>0.7768817204301075</v>
      </c>
      <c r="L90" s="9">
        <f t="shared" si="1"/>
        <v>0.55681818181818177</v>
      </c>
      <c r="M90" s="9">
        <f t="shared" si="2"/>
        <v>0.5268817204301075</v>
      </c>
      <c r="N90" s="9">
        <f t="shared" si="3"/>
        <v>0.54143646408839785</v>
      </c>
      <c r="O90" s="9">
        <f t="shared" si="4"/>
        <v>0.86021505376344087</v>
      </c>
      <c r="P90" s="9">
        <f t="shared" si="5"/>
        <v>0.69354838709677424</v>
      </c>
    </row>
    <row r="91" spans="1:16" ht="15.75" customHeight="1" x14ac:dyDescent="0.25">
      <c r="A91" s="7" t="s">
        <v>28</v>
      </c>
      <c r="B91" s="7" t="s">
        <v>22</v>
      </c>
      <c r="C91" s="7" t="s">
        <v>27</v>
      </c>
      <c r="D91" s="7">
        <v>744</v>
      </c>
      <c r="E91" s="7">
        <v>186</v>
      </c>
      <c r="F91" s="7">
        <v>38</v>
      </c>
      <c r="G91" s="7">
        <v>2288</v>
      </c>
      <c r="H91" s="7">
        <v>329</v>
      </c>
      <c r="I91" s="7">
        <v>24</v>
      </c>
      <c r="J91" s="8">
        <v>0.8317144723704808</v>
      </c>
      <c r="K91" s="9">
        <f t="shared" si="0"/>
        <v>0.86823441582680105</v>
      </c>
      <c r="L91" s="9">
        <f t="shared" si="1"/>
        <v>0.10354223433242507</v>
      </c>
      <c r="M91" s="9">
        <f t="shared" si="2"/>
        <v>0.61290322580645162</v>
      </c>
      <c r="N91" s="9">
        <f t="shared" si="3"/>
        <v>0.17715617715617718</v>
      </c>
      <c r="O91" s="9">
        <f t="shared" si="4"/>
        <v>0.87428353076041265</v>
      </c>
      <c r="P91" s="9">
        <f t="shared" si="5"/>
        <v>0.74359337828343208</v>
      </c>
    </row>
    <row r="92" spans="1:16" ht="15.75" customHeight="1" x14ac:dyDescent="0.25">
      <c r="A92" s="7" t="s">
        <v>28</v>
      </c>
      <c r="B92" s="7" t="s">
        <v>19</v>
      </c>
      <c r="C92" s="7" t="s">
        <v>27</v>
      </c>
      <c r="D92" s="7">
        <v>744</v>
      </c>
      <c r="E92" s="7">
        <v>186</v>
      </c>
      <c r="F92" s="7">
        <v>95</v>
      </c>
      <c r="G92" s="7">
        <v>483</v>
      </c>
      <c r="H92" s="7">
        <v>75</v>
      </c>
      <c r="I92" s="7">
        <v>91</v>
      </c>
      <c r="J92" s="8">
        <v>0.81411145797201989</v>
      </c>
      <c r="K92" s="9">
        <f t="shared" si="0"/>
        <v>0.7768817204301075</v>
      </c>
      <c r="L92" s="9">
        <f t="shared" si="1"/>
        <v>0.55882352941176472</v>
      </c>
      <c r="M92" s="9">
        <f t="shared" si="2"/>
        <v>0.510752688172043</v>
      </c>
      <c r="N92" s="9">
        <f t="shared" si="3"/>
        <v>0.5337078651685393</v>
      </c>
      <c r="O92" s="9">
        <f t="shared" si="4"/>
        <v>0.86559139784946237</v>
      </c>
      <c r="P92" s="9">
        <f t="shared" si="5"/>
        <v>0.68817204301075274</v>
      </c>
    </row>
    <row r="93" spans="1:16" ht="15.75" customHeight="1" x14ac:dyDescent="0.25">
      <c r="A93" s="7" t="s">
        <v>28</v>
      </c>
      <c r="B93" s="7" t="s">
        <v>22</v>
      </c>
      <c r="C93" s="7" t="s">
        <v>27</v>
      </c>
      <c r="D93" s="7">
        <v>744</v>
      </c>
      <c r="E93" s="7">
        <v>186</v>
      </c>
      <c r="F93" s="7">
        <v>41</v>
      </c>
      <c r="G93" s="7">
        <v>2277</v>
      </c>
      <c r="H93" s="7">
        <v>340</v>
      </c>
      <c r="I93" s="7">
        <v>21</v>
      </c>
      <c r="J93" s="8">
        <v>0.84108866345359745</v>
      </c>
      <c r="K93" s="9">
        <f t="shared" si="0"/>
        <v>0.86524822695035464</v>
      </c>
      <c r="L93" s="9">
        <f t="shared" si="1"/>
        <v>0.10761154855643044</v>
      </c>
      <c r="M93" s="9">
        <f t="shared" si="2"/>
        <v>0.66129032258064513</v>
      </c>
      <c r="N93" s="9">
        <f t="shared" si="3"/>
        <v>0.1851015801354402</v>
      </c>
      <c r="O93" s="9">
        <f t="shared" si="4"/>
        <v>0.87008024455483379</v>
      </c>
      <c r="P93" s="9">
        <f t="shared" si="5"/>
        <v>0.76568528356773946</v>
      </c>
    </row>
    <row r="94" spans="1:16" ht="15.75" customHeight="1" x14ac:dyDescent="0.25">
      <c r="A94" s="7" t="s">
        <v>28</v>
      </c>
      <c r="B94" s="7" t="s">
        <v>19</v>
      </c>
      <c r="C94" s="7" t="s">
        <v>27</v>
      </c>
      <c r="D94" s="7">
        <v>744</v>
      </c>
      <c r="E94" s="7">
        <v>186</v>
      </c>
      <c r="F94" s="7">
        <v>111</v>
      </c>
      <c r="G94" s="7">
        <v>486</v>
      </c>
      <c r="H94" s="7">
        <v>72</v>
      </c>
      <c r="I94" s="7">
        <v>75</v>
      </c>
      <c r="J94" s="8">
        <v>0.82858326588815656</v>
      </c>
      <c r="K94" s="9">
        <f t="shared" si="0"/>
        <v>0.80241935483870963</v>
      </c>
      <c r="L94" s="9">
        <f t="shared" si="1"/>
        <v>0.60655737704918034</v>
      </c>
      <c r="M94" s="9">
        <f t="shared" si="2"/>
        <v>0.59677419354838712</v>
      </c>
      <c r="N94" s="9">
        <f t="shared" si="3"/>
        <v>0.60162601626016265</v>
      </c>
      <c r="O94" s="9">
        <f t="shared" si="4"/>
        <v>0.87096774193548387</v>
      </c>
      <c r="P94" s="9">
        <f t="shared" si="5"/>
        <v>0.7338709677419355</v>
      </c>
    </row>
    <row r="95" spans="1:16" ht="15.75" customHeight="1" x14ac:dyDescent="0.25">
      <c r="A95" s="7" t="s">
        <v>28</v>
      </c>
      <c r="B95" s="7" t="s">
        <v>22</v>
      </c>
      <c r="C95" s="7" t="s">
        <v>27</v>
      </c>
      <c r="D95" s="7">
        <v>744</v>
      </c>
      <c r="E95" s="7">
        <v>186</v>
      </c>
      <c r="F95" s="7">
        <v>25</v>
      </c>
      <c r="G95" s="7">
        <v>2257</v>
      </c>
      <c r="H95" s="7">
        <v>360</v>
      </c>
      <c r="I95" s="7">
        <v>37</v>
      </c>
      <c r="J95" s="8">
        <v>0.77967877525361473</v>
      </c>
      <c r="K95" s="9">
        <f t="shared" si="0"/>
        <v>0.85181037700634565</v>
      </c>
      <c r="L95" s="9">
        <f t="shared" si="1"/>
        <v>6.4935064935064929E-2</v>
      </c>
      <c r="M95" s="9">
        <f t="shared" si="2"/>
        <v>0.40322580645161288</v>
      </c>
      <c r="N95" s="9">
        <f t="shared" si="3"/>
        <v>0.11185682326621922</v>
      </c>
      <c r="O95" s="9">
        <f t="shared" si="4"/>
        <v>0.86243790599923575</v>
      </c>
      <c r="P95" s="9">
        <f t="shared" si="5"/>
        <v>0.63283185622542426</v>
      </c>
    </row>
    <row r="96" spans="1:16" ht="15.75" customHeight="1" x14ac:dyDescent="0.25">
      <c r="A96" s="7" t="s">
        <v>28</v>
      </c>
      <c r="B96" s="7" t="s">
        <v>19</v>
      </c>
      <c r="C96" s="7" t="s">
        <v>27</v>
      </c>
      <c r="D96" s="7">
        <v>744</v>
      </c>
      <c r="E96" s="7">
        <v>186</v>
      </c>
      <c r="F96" s="7">
        <v>104</v>
      </c>
      <c r="G96" s="7">
        <v>476</v>
      </c>
      <c r="H96" s="7">
        <v>82</v>
      </c>
      <c r="I96" s="7">
        <v>82</v>
      </c>
      <c r="J96" s="8">
        <v>0.82080780051643731</v>
      </c>
      <c r="K96" s="9">
        <f t="shared" si="0"/>
        <v>0.77956989247311825</v>
      </c>
      <c r="L96" s="9">
        <f t="shared" si="1"/>
        <v>0.55913978494623651</v>
      </c>
      <c r="M96" s="9">
        <f t="shared" si="2"/>
        <v>0.55913978494623651</v>
      </c>
      <c r="N96" s="9">
        <f t="shared" si="3"/>
        <v>0.55913978494623651</v>
      </c>
      <c r="O96" s="9">
        <f t="shared" si="4"/>
        <v>0.8530465949820788</v>
      </c>
      <c r="P96" s="9">
        <f t="shared" si="5"/>
        <v>0.7060931899641576</v>
      </c>
    </row>
    <row r="97" spans="1:16" ht="15.75" customHeight="1" x14ac:dyDescent="0.25">
      <c r="A97" s="7" t="s">
        <v>28</v>
      </c>
      <c r="B97" s="7" t="s">
        <v>22</v>
      </c>
      <c r="C97" s="7" t="s">
        <v>27</v>
      </c>
      <c r="D97" s="7">
        <v>744</v>
      </c>
      <c r="E97" s="7">
        <v>186</v>
      </c>
      <c r="F97" s="7">
        <v>32</v>
      </c>
      <c r="G97" s="7">
        <v>2285</v>
      </c>
      <c r="H97" s="7">
        <v>332</v>
      </c>
      <c r="I97" s="7">
        <v>30</v>
      </c>
      <c r="J97" s="8">
        <v>0.83653407620151121</v>
      </c>
      <c r="K97" s="9">
        <f t="shared" si="0"/>
        <v>0.86487495334079878</v>
      </c>
      <c r="L97" s="9">
        <f t="shared" si="1"/>
        <v>8.7912087912087919E-2</v>
      </c>
      <c r="M97" s="9">
        <f t="shared" si="2"/>
        <v>0.5161290322580645</v>
      </c>
      <c r="N97" s="9">
        <f t="shared" si="3"/>
        <v>0.15023474178403756</v>
      </c>
      <c r="O97" s="9">
        <f t="shared" si="4"/>
        <v>0.87313717997707296</v>
      </c>
      <c r="P97" s="9">
        <f t="shared" si="5"/>
        <v>0.69463310611756879</v>
      </c>
    </row>
    <row r="98" spans="1:16" ht="15.75" customHeight="1" x14ac:dyDescent="0.25">
      <c r="A98" s="7" t="s">
        <v>30</v>
      </c>
      <c r="B98" s="7" t="s">
        <v>19</v>
      </c>
      <c r="C98" s="7" t="s">
        <v>20</v>
      </c>
      <c r="D98" s="7">
        <v>8037</v>
      </c>
      <c r="E98" s="7">
        <v>186</v>
      </c>
      <c r="F98" s="7">
        <v>30</v>
      </c>
      <c r="G98" s="7">
        <v>7798</v>
      </c>
      <c r="H98" s="7">
        <v>53</v>
      </c>
      <c r="I98" s="7">
        <v>156</v>
      </c>
      <c r="J98" s="8">
        <v>0.73222711167538412</v>
      </c>
      <c r="K98" s="9">
        <f t="shared" si="0"/>
        <v>0.97399527186761226</v>
      </c>
      <c r="L98" s="9">
        <f t="shared" si="1"/>
        <v>0.36144578313253012</v>
      </c>
      <c r="M98" s="9">
        <f t="shared" si="2"/>
        <v>0.16129032258064516</v>
      </c>
      <c r="N98" s="9">
        <f t="shared" si="3"/>
        <v>0.22304832713754644</v>
      </c>
      <c r="O98" s="9">
        <f t="shared" si="4"/>
        <v>0.99324926760922172</v>
      </c>
      <c r="P98" s="9">
        <f t="shared" si="5"/>
        <v>0.57726979509493348</v>
      </c>
    </row>
    <row r="99" spans="1:16" ht="15.75" customHeight="1" x14ac:dyDescent="0.25">
      <c r="A99" s="7" t="s">
        <v>30</v>
      </c>
      <c r="B99" s="7" t="s">
        <v>22</v>
      </c>
      <c r="C99" s="7" t="s">
        <v>20</v>
      </c>
      <c r="D99" s="7">
        <v>8037</v>
      </c>
      <c r="E99" s="7">
        <v>186</v>
      </c>
      <c r="F99" s="7">
        <v>13</v>
      </c>
      <c r="G99" s="7">
        <v>2594</v>
      </c>
      <c r="H99" s="7">
        <v>23</v>
      </c>
      <c r="I99" s="7">
        <v>49</v>
      </c>
      <c r="J99" s="8">
        <v>0.74836983988068095</v>
      </c>
      <c r="K99" s="9">
        <f t="shared" si="0"/>
        <v>0.97312430011198203</v>
      </c>
      <c r="L99" s="9">
        <f t="shared" si="1"/>
        <v>0.3611111111111111</v>
      </c>
      <c r="M99" s="9">
        <f t="shared" si="2"/>
        <v>0.20967741935483872</v>
      </c>
      <c r="N99" s="9">
        <f t="shared" si="3"/>
        <v>0.26530612244897961</v>
      </c>
      <c r="O99" s="9">
        <f t="shared" si="4"/>
        <v>0.99121131066106227</v>
      </c>
      <c r="P99" s="9">
        <f t="shared" si="5"/>
        <v>0.60044436500795051</v>
      </c>
    </row>
    <row r="100" spans="1:16" ht="15.75" customHeight="1" x14ac:dyDescent="0.25">
      <c r="A100" s="7" t="s">
        <v>30</v>
      </c>
      <c r="B100" s="7" t="s">
        <v>19</v>
      </c>
      <c r="C100" s="7" t="s">
        <v>20</v>
      </c>
      <c r="D100" s="7">
        <v>8037</v>
      </c>
      <c r="E100" s="7">
        <v>186</v>
      </c>
      <c r="F100" s="7">
        <v>34</v>
      </c>
      <c r="G100" s="7">
        <v>7791</v>
      </c>
      <c r="H100" s="7">
        <v>60</v>
      </c>
      <c r="I100" s="7">
        <v>152</v>
      </c>
      <c r="J100" s="8">
        <v>0.75171849897896714</v>
      </c>
      <c r="K100" s="9">
        <f t="shared" si="0"/>
        <v>0.97362199825805651</v>
      </c>
      <c r="L100" s="9">
        <f t="shared" si="1"/>
        <v>0.36170212765957449</v>
      </c>
      <c r="M100" s="9">
        <f t="shared" si="2"/>
        <v>0.18279569892473119</v>
      </c>
      <c r="N100" s="9">
        <f t="shared" si="3"/>
        <v>0.24285714285714288</v>
      </c>
      <c r="O100" s="9">
        <f t="shared" si="4"/>
        <v>0.99235766144440196</v>
      </c>
      <c r="P100" s="9">
        <f t="shared" si="5"/>
        <v>0.58757668018456655</v>
      </c>
    </row>
    <row r="101" spans="1:16" ht="15.75" customHeight="1" x14ac:dyDescent="0.25">
      <c r="A101" s="7" t="s">
        <v>30</v>
      </c>
      <c r="B101" s="7" t="s">
        <v>22</v>
      </c>
      <c r="C101" s="7" t="s">
        <v>20</v>
      </c>
      <c r="D101" s="7">
        <v>8037</v>
      </c>
      <c r="E101" s="7">
        <v>186</v>
      </c>
      <c r="F101" s="7">
        <v>9</v>
      </c>
      <c r="G101" s="7">
        <v>2601</v>
      </c>
      <c r="H101" s="7">
        <v>16</v>
      </c>
      <c r="I101" s="7">
        <v>53</v>
      </c>
      <c r="J101" s="8">
        <v>0.69073797872471543</v>
      </c>
      <c r="K101" s="9">
        <f t="shared" si="0"/>
        <v>0.97424412094064949</v>
      </c>
      <c r="L101" s="9">
        <f t="shared" si="1"/>
        <v>0.36</v>
      </c>
      <c r="M101" s="9">
        <f t="shared" si="2"/>
        <v>0.14516129032258066</v>
      </c>
      <c r="N101" s="9">
        <f t="shared" si="3"/>
        <v>0.20689655172413796</v>
      </c>
      <c r="O101" s="8">
        <f t="shared" si="4"/>
        <v>0.99388612915552155</v>
      </c>
      <c r="P101" s="9">
        <f t="shared" si="5"/>
        <v>0.56952370973905109</v>
      </c>
    </row>
    <row r="102" spans="1:16" ht="15.75" customHeight="1" x14ac:dyDescent="0.25">
      <c r="A102" s="7" t="s">
        <v>30</v>
      </c>
      <c r="B102" s="7" t="s">
        <v>19</v>
      </c>
      <c r="C102" s="7" t="s">
        <v>20</v>
      </c>
      <c r="D102" s="7">
        <v>8037</v>
      </c>
      <c r="E102" s="7">
        <v>186</v>
      </c>
      <c r="F102" s="7">
        <v>33</v>
      </c>
      <c r="G102" s="7">
        <v>7794</v>
      </c>
      <c r="H102" s="7">
        <v>57</v>
      </c>
      <c r="I102" s="7">
        <v>153</v>
      </c>
      <c r="J102" s="8">
        <v>0.73250856339100701</v>
      </c>
      <c r="K102" s="9">
        <f t="shared" si="0"/>
        <v>0.97387084733109364</v>
      </c>
      <c r="L102" s="9">
        <f t="shared" si="1"/>
        <v>0.36666666666666664</v>
      </c>
      <c r="M102" s="9">
        <f t="shared" si="2"/>
        <v>0.17741935483870969</v>
      </c>
      <c r="N102" s="9">
        <f t="shared" si="3"/>
        <v>0.23913043478260868</v>
      </c>
      <c r="O102" s="8">
        <f t="shared" si="4"/>
        <v>0.99273977837218186</v>
      </c>
      <c r="P102" s="9">
        <f t="shared" si="5"/>
        <v>0.5850795666054458</v>
      </c>
    </row>
    <row r="103" spans="1:16" ht="15.75" customHeight="1" x14ac:dyDescent="0.25">
      <c r="A103" s="7" t="s">
        <v>30</v>
      </c>
      <c r="B103" s="7" t="s">
        <v>22</v>
      </c>
      <c r="C103" s="7" t="s">
        <v>20</v>
      </c>
      <c r="D103" s="7">
        <v>8037</v>
      </c>
      <c r="E103" s="7">
        <v>186</v>
      </c>
      <c r="F103" s="7">
        <v>10</v>
      </c>
      <c r="G103" s="7">
        <v>2598</v>
      </c>
      <c r="H103" s="7">
        <v>19</v>
      </c>
      <c r="I103" s="7">
        <v>52</v>
      </c>
      <c r="J103" s="8">
        <v>0.747963070247883</v>
      </c>
      <c r="K103" s="9">
        <f t="shared" si="0"/>
        <v>0.97349757372153789</v>
      </c>
      <c r="L103" s="9">
        <f t="shared" si="1"/>
        <v>0.34482758620689657</v>
      </c>
      <c r="M103" s="9">
        <f t="shared" si="2"/>
        <v>0.16129032258064516</v>
      </c>
      <c r="N103" s="9">
        <f t="shared" si="3"/>
        <v>0.2197802197802198</v>
      </c>
      <c r="O103" s="8">
        <f t="shared" si="4"/>
        <v>0.99273977837218186</v>
      </c>
      <c r="P103" s="9">
        <f t="shared" si="5"/>
        <v>0.57701505047641355</v>
      </c>
    </row>
    <row r="104" spans="1:16" ht="15.75" customHeight="1" x14ac:dyDescent="0.25">
      <c r="A104" s="7" t="s">
        <v>30</v>
      </c>
      <c r="B104" s="7" t="s">
        <v>19</v>
      </c>
      <c r="C104" s="7" t="s">
        <v>20</v>
      </c>
      <c r="D104" s="7">
        <v>8037</v>
      </c>
      <c r="E104" s="7">
        <v>186</v>
      </c>
      <c r="F104" s="7">
        <v>32</v>
      </c>
      <c r="G104" s="7">
        <v>7793</v>
      </c>
      <c r="H104" s="7">
        <v>58</v>
      </c>
      <c r="I104" s="7">
        <v>154</v>
      </c>
      <c r="J104" s="8">
        <v>0.7289024204847544</v>
      </c>
      <c r="K104" s="9">
        <f t="shared" si="0"/>
        <v>0.97362199825805651</v>
      </c>
      <c r="L104" s="9">
        <f t="shared" si="1"/>
        <v>0.35555555555555557</v>
      </c>
      <c r="M104" s="9">
        <f t="shared" si="2"/>
        <v>0.17204301075268819</v>
      </c>
      <c r="N104" s="9">
        <f t="shared" si="3"/>
        <v>0.2318840579710145</v>
      </c>
      <c r="O104" s="8">
        <f t="shared" si="4"/>
        <v>0.99261240606292189</v>
      </c>
      <c r="P104" s="9">
        <f t="shared" si="5"/>
        <v>0.58232770840780501</v>
      </c>
    </row>
    <row r="105" spans="1:16" ht="15.75" customHeight="1" x14ac:dyDescent="0.25">
      <c r="A105" s="7" t="s">
        <v>30</v>
      </c>
      <c r="B105" s="7" t="s">
        <v>22</v>
      </c>
      <c r="C105" s="7" t="s">
        <v>20</v>
      </c>
      <c r="D105" s="7">
        <v>8037</v>
      </c>
      <c r="E105" s="7">
        <v>186</v>
      </c>
      <c r="F105" s="7">
        <v>11</v>
      </c>
      <c r="G105" s="7">
        <v>2599</v>
      </c>
      <c r="H105" s="7">
        <v>18</v>
      </c>
      <c r="I105" s="7">
        <v>51</v>
      </c>
      <c r="J105" s="8">
        <v>0.75829255365044923</v>
      </c>
      <c r="K105" s="9">
        <f t="shared" si="0"/>
        <v>0.97424412094064949</v>
      </c>
      <c r="L105" s="9">
        <f t="shared" si="1"/>
        <v>0.37931034482758619</v>
      </c>
      <c r="M105" s="9">
        <f t="shared" si="2"/>
        <v>0.17741935483870969</v>
      </c>
      <c r="N105" s="9">
        <f t="shared" si="3"/>
        <v>0.24175824175824176</v>
      </c>
      <c r="O105" s="8">
        <f t="shared" si="4"/>
        <v>0.99312189529996175</v>
      </c>
      <c r="P105" s="9">
        <f t="shared" si="5"/>
        <v>0.58527062506933569</v>
      </c>
    </row>
    <row r="106" spans="1:16" ht="15.75" customHeight="1" x14ac:dyDescent="0.25">
      <c r="A106" s="7" t="s">
        <v>30</v>
      </c>
      <c r="B106" s="7" t="s">
        <v>19</v>
      </c>
      <c r="C106" s="7" t="s">
        <v>27</v>
      </c>
      <c r="D106" s="7">
        <v>744</v>
      </c>
      <c r="E106" s="7">
        <v>186</v>
      </c>
      <c r="F106" s="7">
        <v>107</v>
      </c>
      <c r="G106" s="7">
        <v>489</v>
      </c>
      <c r="H106" s="7">
        <v>69</v>
      </c>
      <c r="I106" s="7">
        <v>79</v>
      </c>
      <c r="J106" s="8">
        <v>0.80753073573052769</v>
      </c>
      <c r="K106" s="9">
        <f t="shared" si="0"/>
        <v>0.80107526881720426</v>
      </c>
      <c r="L106" s="9">
        <f t="shared" si="1"/>
        <v>0.60795454545454541</v>
      </c>
      <c r="M106" s="9">
        <f t="shared" si="2"/>
        <v>0.57526881720430112</v>
      </c>
      <c r="N106" s="9">
        <f t="shared" si="3"/>
        <v>0.59116022099447518</v>
      </c>
      <c r="O106" s="8">
        <f t="shared" si="4"/>
        <v>0.87634408602150538</v>
      </c>
      <c r="P106" s="9">
        <f t="shared" si="5"/>
        <v>0.72580645161290325</v>
      </c>
    </row>
    <row r="107" spans="1:16" ht="15.75" customHeight="1" x14ac:dyDescent="0.25">
      <c r="A107" s="7" t="s">
        <v>30</v>
      </c>
      <c r="B107" s="7" t="s">
        <v>22</v>
      </c>
      <c r="C107" s="7" t="s">
        <v>27</v>
      </c>
      <c r="D107" s="7">
        <v>744</v>
      </c>
      <c r="E107" s="7">
        <v>186</v>
      </c>
      <c r="F107" s="7">
        <v>31</v>
      </c>
      <c r="G107" s="7">
        <v>2220</v>
      </c>
      <c r="H107" s="7">
        <v>397</v>
      </c>
      <c r="I107" s="7">
        <v>31</v>
      </c>
      <c r="J107" s="8">
        <v>0.74318660865063413</v>
      </c>
      <c r="K107" s="9">
        <f t="shared" si="0"/>
        <v>0.84023889511011574</v>
      </c>
      <c r="L107" s="9">
        <f t="shared" si="1"/>
        <v>7.2429906542056069E-2</v>
      </c>
      <c r="M107" s="9">
        <f t="shared" si="2"/>
        <v>0.5</v>
      </c>
      <c r="N107" s="9">
        <f t="shared" si="3"/>
        <v>0.12653061224489795</v>
      </c>
      <c r="O107" s="8">
        <f t="shared" si="4"/>
        <v>0.84829957967137948</v>
      </c>
      <c r="P107" s="9">
        <f t="shared" si="5"/>
        <v>0.67414978983568974</v>
      </c>
    </row>
    <row r="108" spans="1:16" ht="15.75" customHeight="1" x14ac:dyDescent="0.25">
      <c r="A108" s="7" t="s">
        <v>30</v>
      </c>
      <c r="B108" s="7" t="s">
        <v>19</v>
      </c>
      <c r="C108" s="7" t="s">
        <v>27</v>
      </c>
      <c r="D108" s="7">
        <v>744</v>
      </c>
      <c r="E108" s="7">
        <v>186</v>
      </c>
      <c r="F108" s="7">
        <v>100</v>
      </c>
      <c r="G108" s="7">
        <v>451</v>
      </c>
      <c r="H108" s="7">
        <v>107</v>
      </c>
      <c r="I108" s="7">
        <v>86</v>
      </c>
      <c r="J108" s="8">
        <v>0.74716730257833275</v>
      </c>
      <c r="K108" s="9">
        <f t="shared" si="0"/>
        <v>0.74059139784946237</v>
      </c>
      <c r="L108" s="9">
        <f t="shared" si="1"/>
        <v>0.48309178743961351</v>
      </c>
      <c r="M108" s="9">
        <f t="shared" si="2"/>
        <v>0.5376344086021505</v>
      </c>
      <c r="N108" s="9">
        <f t="shared" si="3"/>
        <v>0.5089058524173028</v>
      </c>
      <c r="O108" s="8">
        <f t="shared" si="4"/>
        <v>0.80824372759856633</v>
      </c>
      <c r="P108" s="9">
        <f t="shared" si="5"/>
        <v>0.67293906810035842</v>
      </c>
    </row>
    <row r="109" spans="1:16" ht="15.75" customHeight="1" x14ac:dyDescent="0.25">
      <c r="A109" s="7" t="s">
        <v>30</v>
      </c>
      <c r="B109" s="7" t="s">
        <v>22</v>
      </c>
      <c r="C109" s="7" t="s">
        <v>27</v>
      </c>
      <c r="D109" s="7">
        <v>744</v>
      </c>
      <c r="E109" s="7">
        <v>186</v>
      </c>
      <c r="F109" s="7">
        <v>38</v>
      </c>
      <c r="G109" s="7">
        <v>2205</v>
      </c>
      <c r="H109" s="7">
        <v>412</v>
      </c>
      <c r="I109" s="7">
        <v>24</v>
      </c>
      <c r="J109" s="8">
        <v>0.79249201868675045</v>
      </c>
      <c r="K109" s="9">
        <f t="shared" si="0"/>
        <v>0.83725270623366932</v>
      </c>
      <c r="L109" s="9">
        <f t="shared" si="1"/>
        <v>8.4444444444444447E-2</v>
      </c>
      <c r="M109" s="9">
        <f t="shared" si="2"/>
        <v>0.61290322580645162</v>
      </c>
      <c r="N109" s="9">
        <f t="shared" si="3"/>
        <v>0.1484375</v>
      </c>
      <c r="O109" s="8">
        <f t="shared" si="4"/>
        <v>0.84256782575468092</v>
      </c>
      <c r="P109" s="9">
        <f t="shared" si="5"/>
        <v>0.72773552578056622</v>
      </c>
    </row>
    <row r="110" spans="1:16" ht="15.75" customHeight="1" x14ac:dyDescent="0.25">
      <c r="A110" s="7" t="s">
        <v>30</v>
      </c>
      <c r="B110" s="7" t="s">
        <v>19</v>
      </c>
      <c r="C110" s="7" t="s">
        <v>27</v>
      </c>
      <c r="D110" s="7">
        <v>744</v>
      </c>
      <c r="E110" s="7">
        <v>186</v>
      </c>
      <c r="F110" s="7">
        <v>107</v>
      </c>
      <c r="G110" s="7">
        <v>469</v>
      </c>
      <c r="H110" s="7">
        <v>89</v>
      </c>
      <c r="I110" s="7">
        <v>79</v>
      </c>
      <c r="J110" s="8">
        <v>0.77147647126835472</v>
      </c>
      <c r="K110" s="9">
        <f t="shared" si="0"/>
        <v>0.77419354838709675</v>
      </c>
      <c r="L110" s="9">
        <f t="shared" si="1"/>
        <v>0.54591836734693877</v>
      </c>
      <c r="M110" s="9">
        <f t="shared" si="2"/>
        <v>0.57526881720430112</v>
      </c>
      <c r="N110" s="9">
        <f t="shared" si="3"/>
        <v>0.56020942408376961</v>
      </c>
      <c r="O110" s="8">
        <f t="shared" si="4"/>
        <v>0.84050179211469533</v>
      </c>
      <c r="P110" s="9">
        <f t="shared" si="5"/>
        <v>0.70788530465949817</v>
      </c>
    </row>
    <row r="111" spans="1:16" ht="15.75" customHeight="1" x14ac:dyDescent="0.25">
      <c r="A111" s="7" t="s">
        <v>30</v>
      </c>
      <c r="B111" s="7" t="s">
        <v>22</v>
      </c>
      <c r="C111" s="7" t="s">
        <v>27</v>
      </c>
      <c r="D111" s="7">
        <v>744</v>
      </c>
      <c r="E111" s="7">
        <v>186</v>
      </c>
      <c r="F111" s="7">
        <v>31</v>
      </c>
      <c r="G111" s="7">
        <v>2192</v>
      </c>
      <c r="H111" s="7">
        <v>425</v>
      </c>
      <c r="I111" s="7">
        <v>31</v>
      </c>
      <c r="J111" s="8">
        <v>0.76544800128194068</v>
      </c>
      <c r="K111" s="9">
        <f t="shared" si="0"/>
        <v>0.82978723404255317</v>
      </c>
      <c r="L111" s="9">
        <f t="shared" si="1"/>
        <v>6.798245614035088E-2</v>
      </c>
      <c r="M111" s="9">
        <f t="shared" si="2"/>
        <v>0.5</v>
      </c>
      <c r="N111" s="9">
        <f t="shared" si="3"/>
        <v>0.11969111969111969</v>
      </c>
      <c r="O111" s="8">
        <f t="shared" si="4"/>
        <v>0.83760030569354227</v>
      </c>
      <c r="P111" s="9">
        <f t="shared" si="5"/>
        <v>0.66880015284677108</v>
      </c>
    </row>
    <row r="112" spans="1:16" ht="15.75" customHeight="1" x14ac:dyDescent="0.25">
      <c r="A112" s="7" t="s">
        <v>30</v>
      </c>
      <c r="B112" s="7" t="s">
        <v>19</v>
      </c>
      <c r="C112" s="7" t="s">
        <v>27</v>
      </c>
      <c r="D112" s="7">
        <v>744</v>
      </c>
      <c r="E112" s="7">
        <v>186</v>
      </c>
      <c r="F112" s="7">
        <v>100</v>
      </c>
      <c r="G112" s="7">
        <v>474</v>
      </c>
      <c r="H112" s="7">
        <v>84</v>
      </c>
      <c r="I112" s="7">
        <v>86</v>
      </c>
      <c r="J112" s="8">
        <v>0.78533163756889046</v>
      </c>
      <c r="K112" s="9">
        <f t="shared" si="0"/>
        <v>0.771505376344086</v>
      </c>
      <c r="L112" s="9">
        <f t="shared" si="1"/>
        <v>0.54347826086956519</v>
      </c>
      <c r="M112" s="9">
        <f t="shared" si="2"/>
        <v>0.5376344086021505</v>
      </c>
      <c r="N112" s="9">
        <f t="shared" si="3"/>
        <v>0.54054054054054046</v>
      </c>
      <c r="O112" s="8">
        <f t="shared" si="4"/>
        <v>0.84946236559139787</v>
      </c>
      <c r="P112" s="9">
        <f t="shared" si="5"/>
        <v>0.69354838709677424</v>
      </c>
    </row>
    <row r="113" spans="1:16" ht="15.75" customHeight="1" x14ac:dyDescent="0.25">
      <c r="A113" s="7" t="s">
        <v>30</v>
      </c>
      <c r="B113" s="7" t="s">
        <v>22</v>
      </c>
      <c r="C113" s="7" t="s">
        <v>27</v>
      </c>
      <c r="D113" s="7">
        <v>744</v>
      </c>
      <c r="E113" s="7">
        <v>186</v>
      </c>
      <c r="F113" s="7">
        <v>38</v>
      </c>
      <c r="G113" s="7">
        <v>2203</v>
      </c>
      <c r="H113" s="7">
        <v>414</v>
      </c>
      <c r="I113" s="7">
        <v>24</v>
      </c>
      <c r="J113" s="8">
        <v>0.78404230404181097</v>
      </c>
      <c r="K113" s="9">
        <f t="shared" si="0"/>
        <v>0.83650615901455772</v>
      </c>
      <c r="L113" s="9">
        <f t="shared" si="1"/>
        <v>8.4070796460176997E-2</v>
      </c>
      <c r="M113" s="9">
        <f t="shared" si="2"/>
        <v>0.61290322580645162</v>
      </c>
      <c r="N113" s="9">
        <f t="shared" si="3"/>
        <v>0.14785992217898833</v>
      </c>
      <c r="O113" s="8">
        <f t="shared" si="4"/>
        <v>0.84180359189912113</v>
      </c>
      <c r="P113" s="9">
        <f t="shared" si="5"/>
        <v>0.72735340885278643</v>
      </c>
    </row>
    <row r="114" spans="1:16" ht="15.75" customHeight="1" x14ac:dyDescent="0.25">
      <c r="A114" s="7" t="s">
        <v>24</v>
      </c>
      <c r="B114" s="7" t="s">
        <v>19</v>
      </c>
      <c r="C114" s="7" t="s">
        <v>20</v>
      </c>
      <c r="D114" s="7">
        <v>8037</v>
      </c>
      <c r="E114" s="7">
        <v>186</v>
      </c>
      <c r="F114" s="7">
        <v>16</v>
      </c>
      <c r="G114" s="7">
        <v>7845</v>
      </c>
      <c r="H114" s="7">
        <v>6</v>
      </c>
      <c r="I114" s="7">
        <v>170</v>
      </c>
      <c r="J114" s="8">
        <v>0.83396368930469789</v>
      </c>
      <c r="K114" s="9">
        <f t="shared" si="0"/>
        <v>0.97810128157272613</v>
      </c>
      <c r="L114" s="9">
        <f t="shared" si="1"/>
        <v>0.72727272727272729</v>
      </c>
      <c r="M114" s="9">
        <f t="shared" si="2"/>
        <v>8.6021505376344093E-2</v>
      </c>
      <c r="N114" s="9">
        <f t="shared" si="3"/>
        <v>0.15384615384615383</v>
      </c>
      <c r="O114" s="8">
        <f t="shared" si="4"/>
        <v>0.99923576614444021</v>
      </c>
      <c r="P114" s="9">
        <f t="shared" si="5"/>
        <v>0.54262863576039211</v>
      </c>
    </row>
    <row r="115" spans="1:16" ht="15.75" customHeight="1" x14ac:dyDescent="0.25">
      <c r="A115" s="7" t="s">
        <v>24</v>
      </c>
      <c r="B115" s="7" t="s">
        <v>22</v>
      </c>
      <c r="C115" s="7" t="s">
        <v>20</v>
      </c>
      <c r="D115" s="7">
        <v>8037</v>
      </c>
      <c r="E115" s="7">
        <v>186</v>
      </c>
      <c r="F115" s="7">
        <v>0</v>
      </c>
      <c r="G115" s="7">
        <v>2613</v>
      </c>
      <c r="H115" s="7">
        <v>4</v>
      </c>
      <c r="I115" s="7">
        <v>62</v>
      </c>
      <c r="J115" s="8">
        <v>0.8143528048615134</v>
      </c>
      <c r="K115" s="9">
        <f t="shared" si="0"/>
        <v>0.97536394176931696</v>
      </c>
      <c r="L115" s="9">
        <f t="shared" si="1"/>
        <v>0</v>
      </c>
      <c r="M115" s="9">
        <f t="shared" si="2"/>
        <v>0</v>
      </c>
      <c r="N115" s="9" t="e">
        <f t="shared" si="3"/>
        <v>#DIV/0!</v>
      </c>
      <c r="O115" s="8">
        <f t="shared" si="4"/>
        <v>0.99847153228888041</v>
      </c>
      <c r="P115" s="9">
        <f t="shared" si="5"/>
        <v>0.49923576614444021</v>
      </c>
    </row>
    <row r="116" spans="1:16" ht="15.75" customHeight="1" x14ac:dyDescent="0.25">
      <c r="A116" s="7" t="s">
        <v>24</v>
      </c>
      <c r="B116" s="7" t="s">
        <v>19</v>
      </c>
      <c r="C116" s="7" t="s">
        <v>20</v>
      </c>
      <c r="D116" s="7">
        <v>8037</v>
      </c>
      <c r="E116" s="7">
        <v>186</v>
      </c>
      <c r="F116" s="7">
        <v>9</v>
      </c>
      <c r="G116" s="7">
        <v>7843</v>
      </c>
      <c r="H116" s="7">
        <v>8</v>
      </c>
      <c r="I116" s="7">
        <v>177</v>
      </c>
      <c r="J116" s="8">
        <v>0.81984830368845563</v>
      </c>
      <c r="K116" s="9">
        <f t="shared" si="0"/>
        <v>0.97698146074405878</v>
      </c>
      <c r="L116" s="9">
        <f t="shared" si="1"/>
        <v>0.52941176470588236</v>
      </c>
      <c r="M116" s="9">
        <f t="shared" si="2"/>
        <v>4.8387096774193547E-2</v>
      </c>
      <c r="N116" s="9">
        <f t="shared" si="3"/>
        <v>8.8669950738916259E-2</v>
      </c>
      <c r="O116" s="8">
        <f t="shared" si="4"/>
        <v>0.99898102152592028</v>
      </c>
      <c r="P116" s="9">
        <f t="shared" si="5"/>
        <v>0.52368405915005689</v>
      </c>
    </row>
    <row r="117" spans="1:16" ht="15.75" customHeight="1" x14ac:dyDescent="0.25">
      <c r="A117" s="7" t="s">
        <v>24</v>
      </c>
      <c r="B117" s="7" t="s">
        <v>22</v>
      </c>
      <c r="C117" s="7" t="s">
        <v>20</v>
      </c>
      <c r="D117" s="7">
        <v>8037</v>
      </c>
      <c r="E117" s="7">
        <v>186</v>
      </c>
      <c r="F117" s="7">
        <v>7</v>
      </c>
      <c r="G117" s="7">
        <v>2615</v>
      </c>
      <c r="H117" s="7">
        <v>2</v>
      </c>
      <c r="I117" s="7">
        <v>55</v>
      </c>
      <c r="J117" s="8">
        <v>0.85706361630529915</v>
      </c>
      <c r="K117" s="9">
        <f t="shared" si="0"/>
        <v>0.97872340425531912</v>
      </c>
      <c r="L117" s="9">
        <f t="shared" si="1"/>
        <v>0.77777777777777779</v>
      </c>
      <c r="M117" s="9">
        <f t="shared" si="2"/>
        <v>0.11290322580645161</v>
      </c>
      <c r="N117" s="9">
        <f t="shared" si="3"/>
        <v>0.19718309859154928</v>
      </c>
      <c r="O117" s="8">
        <f t="shared" si="4"/>
        <v>0.99923576614444021</v>
      </c>
      <c r="P117" s="9">
        <f t="shared" si="5"/>
        <v>0.55606949597544586</v>
      </c>
    </row>
    <row r="118" spans="1:16" ht="15.75" customHeight="1" x14ac:dyDescent="0.25">
      <c r="A118" s="7" t="s">
        <v>24</v>
      </c>
      <c r="B118" s="7" t="s">
        <v>19</v>
      </c>
      <c r="C118" s="7" t="s">
        <v>20</v>
      </c>
      <c r="D118" s="7">
        <v>8037</v>
      </c>
      <c r="E118" s="7">
        <v>186</v>
      </c>
      <c r="F118" s="7">
        <v>12</v>
      </c>
      <c r="G118" s="7">
        <v>7843</v>
      </c>
      <c r="H118" s="7">
        <v>8</v>
      </c>
      <c r="I118" s="7">
        <v>174</v>
      </c>
      <c r="J118" s="8">
        <v>0.84168169796875392</v>
      </c>
      <c r="K118" s="9">
        <f t="shared" si="0"/>
        <v>0.97735473435361453</v>
      </c>
      <c r="L118" s="9">
        <f t="shared" si="1"/>
        <v>0.6</v>
      </c>
      <c r="M118" s="9">
        <f t="shared" si="2"/>
        <v>6.4516129032258063E-2</v>
      </c>
      <c r="N118" s="9">
        <f t="shared" si="3"/>
        <v>0.11650485436893201</v>
      </c>
      <c r="O118" s="8">
        <f t="shared" si="4"/>
        <v>0.99898102152592028</v>
      </c>
      <c r="P118" s="9">
        <f t="shared" si="5"/>
        <v>0.53174857527908914</v>
      </c>
    </row>
    <row r="119" spans="1:16" ht="15.75" customHeight="1" x14ac:dyDescent="0.25">
      <c r="A119" s="7" t="s">
        <v>24</v>
      </c>
      <c r="B119" s="7" t="s">
        <v>22</v>
      </c>
      <c r="C119" s="7" t="s">
        <v>20</v>
      </c>
      <c r="D119" s="7">
        <v>8037</v>
      </c>
      <c r="E119" s="7">
        <v>186</v>
      </c>
      <c r="F119" s="7">
        <v>4</v>
      </c>
      <c r="G119" s="7">
        <v>2615</v>
      </c>
      <c r="H119" s="7">
        <v>2</v>
      </c>
      <c r="I119" s="7">
        <v>58</v>
      </c>
      <c r="J119" s="8">
        <v>0.79002674818494467</v>
      </c>
      <c r="K119" s="9">
        <f t="shared" si="0"/>
        <v>0.97760358342665177</v>
      </c>
      <c r="L119" s="9">
        <f t="shared" si="1"/>
        <v>0.66666666666666663</v>
      </c>
      <c r="M119" s="9">
        <f t="shared" si="2"/>
        <v>6.4516129032258063E-2</v>
      </c>
      <c r="N119" s="9">
        <f t="shared" si="3"/>
        <v>0.1176470588235294</v>
      </c>
      <c r="O119" s="8">
        <f t="shared" si="4"/>
        <v>0.99923576614444021</v>
      </c>
      <c r="P119" s="9">
        <f t="shared" si="5"/>
        <v>0.53187594758834911</v>
      </c>
    </row>
    <row r="120" spans="1:16" ht="15.75" customHeight="1" x14ac:dyDescent="0.25">
      <c r="A120" s="7" t="s">
        <v>24</v>
      </c>
      <c r="B120" s="7" t="s">
        <v>19</v>
      </c>
      <c r="C120" s="7" t="s">
        <v>20</v>
      </c>
      <c r="D120" s="7">
        <v>8037</v>
      </c>
      <c r="E120" s="7">
        <v>186</v>
      </c>
      <c r="F120" s="7">
        <v>11</v>
      </c>
      <c r="G120" s="7">
        <v>7843</v>
      </c>
      <c r="H120" s="7">
        <v>8</v>
      </c>
      <c r="I120" s="7">
        <v>175</v>
      </c>
      <c r="J120" s="8">
        <v>0.82053960662500358</v>
      </c>
      <c r="K120" s="9">
        <f t="shared" si="0"/>
        <v>0.97723030981709591</v>
      </c>
      <c r="L120" s="9">
        <f t="shared" si="1"/>
        <v>0.57894736842105265</v>
      </c>
      <c r="M120" s="9">
        <f t="shared" si="2"/>
        <v>5.9139784946236562E-2</v>
      </c>
      <c r="N120" s="9">
        <f t="shared" si="3"/>
        <v>0.10731707317073172</v>
      </c>
      <c r="O120" s="8">
        <f t="shared" si="4"/>
        <v>0.99898102152592028</v>
      </c>
      <c r="P120" s="9">
        <f t="shared" si="5"/>
        <v>0.52906040323607839</v>
      </c>
    </row>
    <row r="121" spans="1:16" ht="15.75" customHeight="1" x14ac:dyDescent="0.25">
      <c r="A121" s="7" t="s">
        <v>24</v>
      </c>
      <c r="B121" s="7" t="s">
        <v>22</v>
      </c>
      <c r="C121" s="7" t="s">
        <v>20</v>
      </c>
      <c r="D121" s="7">
        <v>8037</v>
      </c>
      <c r="E121" s="7">
        <v>186</v>
      </c>
      <c r="F121" s="7">
        <v>5</v>
      </c>
      <c r="G121" s="7">
        <v>2615</v>
      </c>
      <c r="H121" s="7">
        <v>2</v>
      </c>
      <c r="I121" s="7">
        <v>57</v>
      </c>
      <c r="J121" s="8">
        <v>0.85425937110949501</v>
      </c>
      <c r="K121" s="9">
        <f t="shared" si="0"/>
        <v>0.97797685703620751</v>
      </c>
      <c r="L121" s="9">
        <f t="shared" si="1"/>
        <v>0.7142857142857143</v>
      </c>
      <c r="M121" s="9">
        <f t="shared" si="2"/>
        <v>8.0645161290322578E-2</v>
      </c>
      <c r="N121" s="9">
        <f t="shared" si="3"/>
        <v>0.14492753623188404</v>
      </c>
      <c r="O121" s="8">
        <f t="shared" si="4"/>
        <v>0.99923576614444021</v>
      </c>
      <c r="P121" s="9">
        <f t="shared" si="5"/>
        <v>0.53994046371738136</v>
      </c>
    </row>
    <row r="122" spans="1:16" ht="15.75" customHeight="1" x14ac:dyDescent="0.25">
      <c r="A122" s="7" t="s">
        <v>24</v>
      </c>
      <c r="B122" s="7" t="s">
        <v>19</v>
      </c>
      <c r="C122" s="7" t="s">
        <v>27</v>
      </c>
      <c r="D122" s="7">
        <v>744</v>
      </c>
      <c r="E122" s="7">
        <v>186</v>
      </c>
      <c r="F122" s="7">
        <v>97</v>
      </c>
      <c r="G122" s="7">
        <v>505</v>
      </c>
      <c r="H122" s="7">
        <v>53</v>
      </c>
      <c r="I122" s="7">
        <v>89</v>
      </c>
      <c r="J122" s="8">
        <v>0.80875920144910773</v>
      </c>
      <c r="K122" s="9">
        <f t="shared" si="0"/>
        <v>0.80913978494623651</v>
      </c>
      <c r="L122" s="9">
        <f t="shared" si="1"/>
        <v>0.64666666666666661</v>
      </c>
      <c r="M122" s="9">
        <f t="shared" si="2"/>
        <v>0.521505376344086</v>
      </c>
      <c r="N122" s="9">
        <f t="shared" si="3"/>
        <v>0.57738095238095233</v>
      </c>
      <c r="O122" s="8">
        <f t="shared" si="4"/>
        <v>0.90501792114695345</v>
      </c>
      <c r="P122" s="9">
        <f t="shared" si="5"/>
        <v>0.71326164874551967</v>
      </c>
    </row>
    <row r="123" spans="1:16" ht="15.75" customHeight="1" x14ac:dyDescent="0.25">
      <c r="A123" s="7" t="s">
        <v>24</v>
      </c>
      <c r="B123" s="7" t="s">
        <v>22</v>
      </c>
      <c r="C123" s="7" t="s">
        <v>27</v>
      </c>
      <c r="D123" s="7">
        <v>744</v>
      </c>
      <c r="E123" s="7">
        <v>186</v>
      </c>
      <c r="F123" s="7">
        <v>30</v>
      </c>
      <c r="G123" s="7">
        <v>2340</v>
      </c>
      <c r="H123" s="7">
        <v>277</v>
      </c>
      <c r="I123" s="7">
        <v>32</v>
      </c>
      <c r="J123" s="8">
        <v>0.8111695243260566</v>
      </c>
      <c r="K123" s="9">
        <f t="shared" si="0"/>
        <v>0.88465845464725645</v>
      </c>
      <c r="L123" s="9">
        <f t="shared" si="1"/>
        <v>9.7719869706840393E-2</v>
      </c>
      <c r="M123" s="9">
        <f t="shared" si="2"/>
        <v>0.4838709677419355</v>
      </c>
      <c r="N123" s="9">
        <f t="shared" si="3"/>
        <v>0.16260162601626016</v>
      </c>
      <c r="O123" s="8">
        <f t="shared" si="4"/>
        <v>0.89415361100496749</v>
      </c>
      <c r="P123" s="9">
        <f t="shared" si="5"/>
        <v>0.68901228937345149</v>
      </c>
    </row>
    <row r="124" spans="1:16" ht="15.75" customHeight="1" x14ac:dyDescent="0.25">
      <c r="A124" s="7" t="s">
        <v>24</v>
      </c>
      <c r="B124" s="7" t="s">
        <v>19</v>
      </c>
      <c r="C124" s="7" t="s">
        <v>27</v>
      </c>
      <c r="D124" s="7">
        <v>744</v>
      </c>
      <c r="E124" s="7">
        <v>186</v>
      </c>
      <c r="F124" s="7">
        <v>93</v>
      </c>
      <c r="G124" s="7">
        <v>518</v>
      </c>
      <c r="H124" s="7">
        <v>40</v>
      </c>
      <c r="I124" s="7">
        <v>93</v>
      </c>
      <c r="J124" s="8">
        <v>0.82961421358923959</v>
      </c>
      <c r="K124" s="9">
        <f t="shared" si="0"/>
        <v>0.82123655913978499</v>
      </c>
      <c r="L124" s="9">
        <f t="shared" si="1"/>
        <v>0.6992481203007519</v>
      </c>
      <c r="M124" s="9">
        <f t="shared" si="2"/>
        <v>0.5</v>
      </c>
      <c r="N124" s="9">
        <f t="shared" si="3"/>
        <v>0.58307210031347967</v>
      </c>
      <c r="O124" s="8">
        <f t="shared" si="4"/>
        <v>0.92831541218637992</v>
      </c>
      <c r="P124" s="9">
        <f t="shared" si="5"/>
        <v>0.71415770609318996</v>
      </c>
    </row>
    <row r="125" spans="1:16" ht="15.75" customHeight="1" x14ac:dyDescent="0.25">
      <c r="A125" s="7" t="s">
        <v>24</v>
      </c>
      <c r="B125" s="7" t="s">
        <v>22</v>
      </c>
      <c r="C125" s="7" t="s">
        <v>27</v>
      </c>
      <c r="D125" s="7">
        <v>744</v>
      </c>
      <c r="E125" s="7">
        <v>186</v>
      </c>
      <c r="F125" s="7">
        <v>34</v>
      </c>
      <c r="G125" s="7">
        <v>2286</v>
      </c>
      <c r="H125" s="7">
        <v>331</v>
      </c>
      <c r="I125" s="7">
        <v>28</v>
      </c>
      <c r="J125" s="8">
        <v>0.81644212161179386</v>
      </c>
      <c r="K125" s="9">
        <f t="shared" si="0"/>
        <v>0.86599477416946624</v>
      </c>
      <c r="L125" s="9">
        <f t="shared" si="1"/>
        <v>9.3150684931506855E-2</v>
      </c>
      <c r="M125" s="9">
        <f t="shared" si="2"/>
        <v>0.54838709677419351</v>
      </c>
      <c r="N125" s="9">
        <f t="shared" si="3"/>
        <v>0.15925058548009366</v>
      </c>
      <c r="O125" s="8">
        <f t="shared" si="4"/>
        <v>0.87351929690485286</v>
      </c>
      <c r="P125" s="9">
        <f t="shared" si="5"/>
        <v>0.71095319683952318</v>
      </c>
    </row>
    <row r="126" spans="1:16" ht="15.75" customHeight="1" x14ac:dyDescent="0.25">
      <c r="A126" s="7" t="s">
        <v>24</v>
      </c>
      <c r="B126" s="7" t="s">
        <v>19</v>
      </c>
      <c r="C126" s="7" t="s">
        <v>27</v>
      </c>
      <c r="D126" s="7">
        <v>744</v>
      </c>
      <c r="E126" s="7">
        <v>186</v>
      </c>
      <c r="F126" s="7">
        <v>95</v>
      </c>
      <c r="G126" s="7">
        <v>492</v>
      </c>
      <c r="H126" s="7">
        <v>66</v>
      </c>
      <c r="I126" s="7">
        <v>91</v>
      </c>
      <c r="J126" s="8">
        <v>0.81554707673334104</v>
      </c>
      <c r="K126" s="9">
        <f t="shared" si="0"/>
        <v>0.78897849462365588</v>
      </c>
      <c r="L126" s="9">
        <f t="shared" si="1"/>
        <v>0.59006211180124224</v>
      </c>
      <c r="M126" s="9">
        <f t="shared" si="2"/>
        <v>0.510752688172043</v>
      </c>
      <c r="N126" s="9">
        <f t="shared" si="3"/>
        <v>0.54755043227665712</v>
      </c>
      <c r="O126" s="8">
        <f t="shared" si="4"/>
        <v>0.88172043010752688</v>
      </c>
      <c r="P126" s="9">
        <f t="shared" si="5"/>
        <v>0.69623655913978499</v>
      </c>
    </row>
    <row r="127" spans="1:16" ht="15.75" customHeight="1" x14ac:dyDescent="0.25">
      <c r="A127" s="7" t="s">
        <v>24</v>
      </c>
      <c r="B127" s="7" t="s">
        <v>22</v>
      </c>
      <c r="C127" s="7" t="s">
        <v>27</v>
      </c>
      <c r="D127" s="7">
        <v>744</v>
      </c>
      <c r="E127" s="7">
        <v>186</v>
      </c>
      <c r="F127" s="7">
        <v>32</v>
      </c>
      <c r="G127" s="7">
        <v>2298</v>
      </c>
      <c r="H127" s="7">
        <v>319</v>
      </c>
      <c r="I127" s="7">
        <v>30</v>
      </c>
      <c r="J127" s="8">
        <v>0.77746311339011664</v>
      </c>
      <c r="K127" s="9">
        <f t="shared" si="0"/>
        <v>0.86972751026502426</v>
      </c>
      <c r="L127" s="9">
        <f t="shared" si="1"/>
        <v>9.1168091168091173E-2</v>
      </c>
      <c r="M127" s="9">
        <f t="shared" si="2"/>
        <v>0.5161290322580645</v>
      </c>
      <c r="N127" s="9">
        <f t="shared" si="3"/>
        <v>0.15496368038740918</v>
      </c>
      <c r="O127" s="8">
        <f t="shared" si="4"/>
        <v>0.87810470003821173</v>
      </c>
      <c r="P127" s="9">
        <f t="shared" si="5"/>
        <v>0.69711686614813817</v>
      </c>
    </row>
    <row r="128" spans="1:16" ht="15.75" customHeight="1" x14ac:dyDescent="0.25">
      <c r="A128" s="7" t="s">
        <v>24</v>
      </c>
      <c r="B128" s="7" t="s">
        <v>19</v>
      </c>
      <c r="C128" s="7" t="s">
        <v>27</v>
      </c>
      <c r="D128" s="7">
        <v>744</v>
      </c>
      <c r="E128" s="7">
        <v>186</v>
      </c>
      <c r="F128" s="7">
        <v>96</v>
      </c>
      <c r="G128" s="7">
        <v>483</v>
      </c>
      <c r="H128" s="7">
        <v>75</v>
      </c>
      <c r="I128" s="7">
        <v>90</v>
      </c>
      <c r="J128" s="8">
        <v>0.8002948317724593</v>
      </c>
      <c r="K128" s="9">
        <f t="shared" si="0"/>
        <v>0.77822580645161288</v>
      </c>
      <c r="L128" s="9">
        <f t="shared" si="1"/>
        <v>0.56140350877192979</v>
      </c>
      <c r="M128" s="9">
        <f t="shared" si="2"/>
        <v>0.5161290322580645</v>
      </c>
      <c r="N128" s="9">
        <f t="shared" si="3"/>
        <v>0.53781512605042014</v>
      </c>
      <c r="O128" s="8">
        <f t="shared" si="4"/>
        <v>0.86559139784946237</v>
      </c>
      <c r="P128" s="9">
        <f t="shared" si="5"/>
        <v>0.69086021505376349</v>
      </c>
    </row>
    <row r="129" spans="1:16" ht="15.75" customHeight="1" x14ac:dyDescent="0.25">
      <c r="A129" s="7" t="s">
        <v>24</v>
      </c>
      <c r="B129" s="7" t="s">
        <v>22</v>
      </c>
      <c r="C129" s="7" t="s">
        <v>27</v>
      </c>
      <c r="D129" s="7">
        <v>744</v>
      </c>
      <c r="E129" s="7">
        <v>186</v>
      </c>
      <c r="F129" s="7">
        <v>31</v>
      </c>
      <c r="G129" s="7">
        <v>2338</v>
      </c>
      <c r="H129" s="7">
        <v>279</v>
      </c>
      <c r="I129" s="7">
        <v>31</v>
      </c>
      <c r="J129" s="8">
        <v>0.81321878043068274</v>
      </c>
      <c r="K129" s="9">
        <f t="shared" si="0"/>
        <v>0.8842851810377006</v>
      </c>
      <c r="L129" s="9">
        <f t="shared" si="1"/>
        <v>0.1</v>
      </c>
      <c r="M129" s="9">
        <f t="shared" si="2"/>
        <v>0.5</v>
      </c>
      <c r="N129" s="9">
        <f t="shared" si="3"/>
        <v>0.16666666666666669</v>
      </c>
      <c r="O129" s="8">
        <f t="shared" si="4"/>
        <v>0.89338937714940769</v>
      </c>
      <c r="P129" s="9">
        <f t="shared" si="5"/>
        <v>0.69669468857470385</v>
      </c>
    </row>
    <row r="130" spans="1:16" ht="15.75" customHeight="1" x14ac:dyDescent="0.25"/>
    <row r="131" spans="1:16" ht="15.75" customHeight="1" x14ac:dyDescent="0.25"/>
    <row r="132" spans="1:16" ht="15.75" customHeight="1" x14ac:dyDescent="0.25"/>
    <row r="133" spans="1:16" ht="15.75" customHeight="1" x14ac:dyDescent="0.25"/>
    <row r="134" spans="1:16" ht="15.75" customHeight="1" x14ac:dyDescent="0.25"/>
    <row r="135" spans="1:16" ht="15.75" customHeight="1" x14ac:dyDescent="0.25"/>
    <row r="136" spans="1:16" ht="15.75" customHeight="1" x14ac:dyDescent="0.25"/>
    <row r="137" spans="1:16" ht="15.75" customHeight="1" x14ac:dyDescent="0.25"/>
    <row r="138" spans="1:16" ht="15.75" customHeight="1" x14ac:dyDescent="0.25"/>
    <row r="139" spans="1:16" ht="15.75" customHeight="1" x14ac:dyDescent="0.25"/>
    <row r="140" spans="1:16" ht="15.75" customHeight="1" x14ac:dyDescent="0.25"/>
    <row r="141" spans="1:16" ht="15.75" customHeight="1" x14ac:dyDescent="0.25"/>
    <row r="142" spans="1:16" ht="15.75" customHeight="1" x14ac:dyDescent="0.25"/>
    <row r="143" spans="1:16" ht="15.75" customHeight="1" x14ac:dyDescent="0.25"/>
    <row r="144" spans="1:16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B3F-241A-4037-BD71-565F159F90DD}">
  <dimension ref="A1:M238"/>
  <sheetViews>
    <sheetView tabSelected="1" topLeftCell="A210" workbookViewId="0">
      <selection activeCell="I254" sqref="I254"/>
    </sheetView>
  </sheetViews>
  <sheetFormatPr defaultRowHeight="15" x14ac:dyDescent="0.25"/>
  <cols>
    <col min="1" max="1" width="28.5703125" bestFit="1" customWidth="1"/>
    <col min="2" max="2" width="16.28515625" bestFit="1" customWidth="1"/>
    <col min="3" max="4" width="12" bestFit="1" customWidth="1"/>
    <col min="5" max="5" width="31.28515625" bestFit="1" customWidth="1"/>
    <col min="6" max="6" width="28.5703125" bestFit="1" customWidth="1"/>
    <col min="7" max="7" width="17.7109375" bestFit="1" customWidth="1"/>
    <col min="8" max="8" width="8.7109375" bestFit="1" customWidth="1"/>
    <col min="10" max="10" width="6.28515625" bestFit="1" customWidth="1"/>
    <col min="11" max="11" width="8.5703125" bestFit="1" customWidth="1"/>
    <col min="12" max="12" width="24.42578125" bestFit="1" customWidth="1"/>
    <col min="13" max="13" width="21.85546875" bestFit="1" customWidth="1"/>
  </cols>
  <sheetData>
    <row r="1" spans="1:13" x14ac:dyDescent="0.25">
      <c r="A1" s="1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10</v>
      </c>
      <c r="I1" s="5" t="s">
        <v>11</v>
      </c>
      <c r="J1" s="5" t="s">
        <v>12</v>
      </c>
      <c r="K1" s="5" t="s">
        <v>16</v>
      </c>
      <c r="L1" s="5" t="s">
        <v>14</v>
      </c>
      <c r="M1" s="6" t="s">
        <v>17</v>
      </c>
    </row>
    <row r="2" spans="1:13" x14ac:dyDescent="0.25">
      <c r="A2" s="11" t="s">
        <v>21</v>
      </c>
      <c r="B2" s="11" t="s">
        <v>22</v>
      </c>
      <c r="C2" s="11" t="s">
        <v>23</v>
      </c>
      <c r="D2" s="11">
        <v>171</v>
      </c>
      <c r="E2" s="11">
        <v>8762</v>
      </c>
      <c r="F2" s="11">
        <v>1706</v>
      </c>
      <c r="G2" s="11">
        <v>77</v>
      </c>
      <c r="H2" s="12">
        <v>0.83361328854050021</v>
      </c>
      <c r="I2" s="12">
        <v>9.1102823654768253E-2</v>
      </c>
      <c r="J2" s="12">
        <v>0.68951612903225812</v>
      </c>
      <c r="K2" s="12">
        <v>0.16094117647058825</v>
      </c>
      <c r="L2" s="12">
        <v>0.83702713030187237</v>
      </c>
      <c r="M2" s="12">
        <f>(J2+L2)/2</f>
        <v>0.76327162966706519</v>
      </c>
    </row>
    <row r="3" spans="1:13" x14ac:dyDescent="0.25">
      <c r="A3" s="11" t="s">
        <v>21</v>
      </c>
      <c r="B3" s="11" t="s">
        <v>22</v>
      </c>
      <c r="C3" s="11" t="s">
        <v>37</v>
      </c>
      <c r="D3" s="11">
        <v>159</v>
      </c>
      <c r="E3" s="11">
        <v>10346</v>
      </c>
      <c r="F3" s="11">
        <v>122</v>
      </c>
      <c r="G3" s="11">
        <v>89</v>
      </c>
      <c r="H3" s="12">
        <v>0.98030981709593135</v>
      </c>
      <c r="I3" s="12">
        <v>0.5658362989323843</v>
      </c>
      <c r="J3" s="12">
        <v>0.6411290322580645</v>
      </c>
      <c r="K3" s="12">
        <v>0.60113421550094515</v>
      </c>
      <c r="L3" s="12">
        <v>0.98834543370271299</v>
      </c>
      <c r="M3" s="12">
        <f>(J3+L3)/2</f>
        <v>0.8147372329803888</v>
      </c>
    </row>
    <row r="4" spans="1:13" x14ac:dyDescent="0.25">
      <c r="A4" s="11" t="s">
        <v>24</v>
      </c>
      <c r="B4" s="11" t="s">
        <v>22</v>
      </c>
      <c r="C4" s="11" t="s">
        <v>23</v>
      </c>
      <c r="D4" s="11">
        <v>127</v>
      </c>
      <c r="E4" s="11">
        <v>9262</v>
      </c>
      <c r="F4" s="11">
        <v>1206</v>
      </c>
      <c r="G4" s="11">
        <v>121</v>
      </c>
      <c r="H4" s="12">
        <v>0.87616648002986186</v>
      </c>
      <c r="I4" s="12">
        <v>9.5273818454613649E-2</v>
      </c>
      <c r="J4" s="12">
        <v>0.51209677419354838</v>
      </c>
      <c r="K4" s="12">
        <v>0.16065781151170144</v>
      </c>
      <c r="L4" s="12">
        <v>0.88479174627435997</v>
      </c>
      <c r="M4" s="12">
        <f>(J4+L4)/2</f>
        <v>0.69844426023395423</v>
      </c>
    </row>
    <row r="5" spans="1:13" x14ac:dyDescent="0.25">
      <c r="A5" s="11" t="s">
        <v>24</v>
      </c>
      <c r="B5" s="11" t="s">
        <v>22</v>
      </c>
      <c r="C5" s="11" t="s">
        <v>37</v>
      </c>
      <c r="D5" s="11">
        <v>16</v>
      </c>
      <c r="E5" s="11">
        <v>10458</v>
      </c>
      <c r="F5" s="11">
        <v>10</v>
      </c>
      <c r="G5" s="11">
        <v>232</v>
      </c>
      <c r="H5" s="12">
        <v>0.97741694662187384</v>
      </c>
      <c r="I5" s="12">
        <v>0.61538461538461542</v>
      </c>
      <c r="J5" s="12">
        <v>6.4516129032258063E-2</v>
      </c>
      <c r="K5" s="12">
        <v>0.11678832116788322</v>
      </c>
      <c r="L5" s="12">
        <v>0.9990447076805502</v>
      </c>
      <c r="M5" s="12">
        <f>(J5+L5)/2</f>
        <v>0.53178041835640411</v>
      </c>
    </row>
    <row r="6" spans="1:13" x14ac:dyDescent="0.25">
      <c r="A6" s="11" t="s">
        <v>26</v>
      </c>
      <c r="B6" s="11" t="s">
        <v>22</v>
      </c>
      <c r="C6" s="11" t="s">
        <v>23</v>
      </c>
      <c r="D6" s="11">
        <v>203</v>
      </c>
      <c r="E6" s="11">
        <v>9453</v>
      </c>
      <c r="F6" s="11">
        <v>1015</v>
      </c>
      <c r="G6" s="11">
        <v>45</v>
      </c>
      <c r="H6" s="12">
        <v>0.90108249346771185</v>
      </c>
      <c r="I6" s="12">
        <v>0.16666666666666666</v>
      </c>
      <c r="J6" s="12">
        <v>0.81854838709677424</v>
      </c>
      <c r="K6" s="12">
        <v>0.27694406548431105</v>
      </c>
      <c r="L6" s="12">
        <v>0.90303782957585021</v>
      </c>
      <c r="M6" s="12">
        <f>(J6+L6)/2</f>
        <v>0.86079310833631228</v>
      </c>
    </row>
    <row r="7" spans="1:13" x14ac:dyDescent="0.25">
      <c r="A7" s="11" t="s">
        <v>26</v>
      </c>
      <c r="B7" s="11" t="s">
        <v>22</v>
      </c>
      <c r="C7" s="11" t="s">
        <v>37</v>
      </c>
      <c r="D7" s="11">
        <v>157</v>
      </c>
      <c r="E7" s="11">
        <v>10450</v>
      </c>
      <c r="F7" s="11">
        <v>18</v>
      </c>
      <c r="G7" s="11">
        <v>91</v>
      </c>
      <c r="H7" s="12">
        <v>0.98982829413960438</v>
      </c>
      <c r="I7" s="12">
        <v>0.89714285714285713</v>
      </c>
      <c r="J7" s="12">
        <v>0.63306451612903225</v>
      </c>
      <c r="K7" s="12">
        <v>0.74231678486997632</v>
      </c>
      <c r="L7" s="12">
        <v>0.99828047382499041</v>
      </c>
      <c r="M7" s="12">
        <f>(J7+L7)/2</f>
        <v>0.81567249497701133</v>
      </c>
    </row>
    <row r="8" spans="1:13" x14ac:dyDescent="0.25">
      <c r="A8" s="11" t="s">
        <v>18</v>
      </c>
      <c r="B8" s="11" t="s">
        <v>22</v>
      </c>
      <c r="C8" s="11" t="s">
        <v>23</v>
      </c>
      <c r="D8" s="11">
        <v>139</v>
      </c>
      <c r="E8" s="11">
        <v>8651</v>
      </c>
      <c r="F8" s="11">
        <v>1817</v>
      </c>
      <c r="G8" s="11">
        <v>109</v>
      </c>
      <c r="H8" s="12">
        <v>0.82026875699888013</v>
      </c>
      <c r="I8" s="12">
        <v>7.1063394683026582E-2</v>
      </c>
      <c r="J8" s="12">
        <v>0.56048387096774188</v>
      </c>
      <c r="K8" s="12">
        <v>0.12613430127041741</v>
      </c>
      <c r="L8" s="12">
        <v>0.82642338555598016</v>
      </c>
      <c r="M8" s="12">
        <f>(J8+L8)/2</f>
        <v>0.69345362826186108</v>
      </c>
    </row>
    <row r="9" spans="1:13" x14ac:dyDescent="0.25">
      <c r="A9" s="11" t="s">
        <v>18</v>
      </c>
      <c r="B9" s="11" t="s">
        <v>22</v>
      </c>
      <c r="C9" s="11" t="s">
        <v>37</v>
      </c>
      <c r="D9" s="11">
        <v>24</v>
      </c>
      <c r="E9" s="11">
        <v>10302</v>
      </c>
      <c r="F9" s="11">
        <v>166</v>
      </c>
      <c r="G9" s="11">
        <v>224</v>
      </c>
      <c r="H9" s="12">
        <v>0.96360582306830911</v>
      </c>
      <c r="I9" s="12">
        <v>0.12631578947368421</v>
      </c>
      <c r="J9" s="12">
        <v>9.6774193548387094E-2</v>
      </c>
      <c r="K9" s="12">
        <v>0.1095890410958904</v>
      </c>
      <c r="L9" s="12">
        <v>0.98414214749713413</v>
      </c>
      <c r="M9" s="12">
        <f>(J9+L9)/2</f>
        <v>0.54045817052276057</v>
      </c>
    </row>
    <row r="10" spans="1:13" x14ac:dyDescent="0.25">
      <c r="A10" s="11" t="s">
        <v>25</v>
      </c>
      <c r="B10" s="11" t="s">
        <v>22</v>
      </c>
      <c r="C10" s="11" t="s">
        <v>23</v>
      </c>
      <c r="D10" s="11">
        <v>123</v>
      </c>
      <c r="E10" s="11">
        <v>9479</v>
      </c>
      <c r="F10" s="11">
        <v>989</v>
      </c>
      <c r="G10" s="11">
        <v>125</v>
      </c>
      <c r="H10" s="12">
        <v>0.89604329973870844</v>
      </c>
      <c r="I10" s="12">
        <v>0.11061151079136691</v>
      </c>
      <c r="J10" s="12">
        <v>0.49596774193548387</v>
      </c>
      <c r="K10" s="12">
        <v>0.18088235294117647</v>
      </c>
      <c r="L10" s="12">
        <v>0.9055215896064196</v>
      </c>
      <c r="M10" s="12">
        <f>(J10+L10)/2</f>
        <v>0.70074466577095174</v>
      </c>
    </row>
    <row r="11" spans="1:13" x14ac:dyDescent="0.25">
      <c r="A11" s="11" t="s">
        <v>25</v>
      </c>
      <c r="B11" s="11" t="s">
        <v>22</v>
      </c>
      <c r="C11" s="11" t="s">
        <v>37</v>
      </c>
      <c r="D11" s="11">
        <v>4</v>
      </c>
      <c r="E11" s="11">
        <v>10444</v>
      </c>
      <c r="F11" s="11">
        <v>24</v>
      </c>
      <c r="G11" s="11">
        <v>244</v>
      </c>
      <c r="H11" s="12">
        <v>0.9749906681597611</v>
      </c>
      <c r="I11" s="12">
        <v>0.14285714285714285</v>
      </c>
      <c r="J11" s="12">
        <v>1.6129032258064516E-2</v>
      </c>
      <c r="K11" s="12">
        <v>2.8985507246376815E-2</v>
      </c>
      <c r="L11" s="12">
        <v>0.99770729843332062</v>
      </c>
      <c r="M11" s="12">
        <f>(J11+L11)/2</f>
        <v>0.50691816534569256</v>
      </c>
    </row>
    <row r="12" spans="1:13" x14ac:dyDescent="0.25">
      <c r="A12" s="11" t="s">
        <v>28</v>
      </c>
      <c r="B12" s="11" t="s">
        <v>22</v>
      </c>
      <c r="C12" s="11" t="s">
        <v>23</v>
      </c>
      <c r="D12" s="11">
        <v>136</v>
      </c>
      <c r="E12" s="11">
        <v>9107</v>
      </c>
      <c r="F12" s="11">
        <v>1361</v>
      </c>
      <c r="G12" s="11">
        <v>112</v>
      </c>
      <c r="H12" s="12">
        <v>0.86254199328107506</v>
      </c>
      <c r="I12" s="12">
        <v>9.0848363393453577E-2</v>
      </c>
      <c r="J12" s="12">
        <v>0.54838709677419351</v>
      </c>
      <c r="K12" s="12">
        <v>0.15587392550143264</v>
      </c>
      <c r="L12" s="12">
        <v>0.86998471532288879</v>
      </c>
      <c r="M12" s="12">
        <f>(J12+L12)/2</f>
        <v>0.70918590604854115</v>
      </c>
    </row>
    <row r="13" spans="1:13" x14ac:dyDescent="0.25">
      <c r="A13" s="11" t="s">
        <v>28</v>
      </c>
      <c r="B13" s="11" t="s">
        <v>22</v>
      </c>
      <c r="C13" s="11" t="s">
        <v>37</v>
      </c>
      <c r="D13" s="11">
        <v>61</v>
      </c>
      <c r="E13" s="11">
        <v>9876</v>
      </c>
      <c r="F13" s="11">
        <v>592</v>
      </c>
      <c r="G13" s="11">
        <v>187</v>
      </c>
      <c r="H13" s="12">
        <v>0.92730496453900713</v>
      </c>
      <c r="I13" s="12">
        <v>9.3415007656967836E-2</v>
      </c>
      <c r="J13" s="12">
        <v>0.24596774193548387</v>
      </c>
      <c r="K13" s="12">
        <v>0.13540510543840176</v>
      </c>
      <c r="L13" s="12">
        <v>0.94344669468857467</v>
      </c>
      <c r="M13" s="12">
        <f>(J13+L13)/2</f>
        <v>0.59470721831202922</v>
      </c>
    </row>
    <row r="14" spans="1:13" x14ac:dyDescent="0.25">
      <c r="A14" s="11" t="s">
        <v>29</v>
      </c>
      <c r="B14" s="11" t="s">
        <v>22</v>
      </c>
      <c r="C14" s="11" t="s">
        <v>23</v>
      </c>
      <c r="D14" s="11">
        <v>205</v>
      </c>
      <c r="E14" s="11">
        <v>9666</v>
      </c>
      <c r="F14" s="11">
        <v>802</v>
      </c>
      <c r="G14" s="11">
        <v>43</v>
      </c>
      <c r="H14" s="12">
        <v>0.92114594998133636</v>
      </c>
      <c r="I14" s="12">
        <v>0.20357497517378351</v>
      </c>
      <c r="J14" s="12">
        <v>0.82661290322580649</v>
      </c>
      <c r="K14" s="12">
        <v>0.32669322709163351</v>
      </c>
      <c r="L14" s="12">
        <v>0.92338555598012995</v>
      </c>
      <c r="M14" s="12">
        <f>(J14+L14)/2</f>
        <v>0.87499922960296828</v>
      </c>
    </row>
    <row r="15" spans="1:13" x14ac:dyDescent="0.25">
      <c r="A15" s="11" t="s">
        <v>29</v>
      </c>
      <c r="B15" s="11" t="s">
        <v>22</v>
      </c>
      <c r="C15" s="11" t="s">
        <v>37</v>
      </c>
      <c r="D15" s="11">
        <v>109</v>
      </c>
      <c r="E15" s="11">
        <v>10467</v>
      </c>
      <c r="F15" s="11">
        <v>1</v>
      </c>
      <c r="G15" s="11">
        <v>139</v>
      </c>
      <c r="H15" s="12">
        <v>0.98693542366554687</v>
      </c>
      <c r="I15" s="12">
        <v>0.99090909090909096</v>
      </c>
      <c r="J15" s="12">
        <v>0.43951612903225806</v>
      </c>
      <c r="K15" s="12">
        <v>0.6089385474860336</v>
      </c>
      <c r="L15" s="12">
        <v>0.999904470768055</v>
      </c>
      <c r="M15" s="12">
        <f>(J15+L15)/2</f>
        <v>0.71971029990015656</v>
      </c>
    </row>
    <row r="16" spans="1:13" x14ac:dyDescent="0.25">
      <c r="A16" s="11" t="s">
        <v>30</v>
      </c>
      <c r="B16" s="11" t="s">
        <v>22</v>
      </c>
      <c r="C16" s="11" t="s">
        <v>23</v>
      </c>
      <c r="D16" s="11">
        <v>138</v>
      </c>
      <c r="E16" s="11">
        <v>8820</v>
      </c>
      <c r="F16" s="11">
        <v>1648</v>
      </c>
      <c r="G16" s="11">
        <v>110</v>
      </c>
      <c r="H16" s="12">
        <v>0.83594624860022393</v>
      </c>
      <c r="I16" s="12">
        <v>7.7267637178051518E-2</v>
      </c>
      <c r="J16" s="12">
        <v>0.55645161290322576</v>
      </c>
      <c r="K16" s="12">
        <v>0.13569321533923306</v>
      </c>
      <c r="L16" s="12">
        <v>0.84256782575468092</v>
      </c>
      <c r="M16" s="12">
        <f>(J16+L16)/2</f>
        <v>0.69950971932895334</v>
      </c>
    </row>
    <row r="17" spans="1:13" x14ac:dyDescent="0.25">
      <c r="A17" s="11" t="s">
        <v>30</v>
      </c>
      <c r="B17" s="11" t="s">
        <v>22</v>
      </c>
      <c r="C17" s="11" t="s">
        <v>37</v>
      </c>
      <c r="D17" s="11">
        <v>43</v>
      </c>
      <c r="E17" s="11">
        <v>10392</v>
      </c>
      <c r="F17" s="11">
        <v>76</v>
      </c>
      <c r="G17" s="11">
        <v>205</v>
      </c>
      <c r="H17" s="12">
        <v>0.97377752892870473</v>
      </c>
      <c r="I17" s="12">
        <v>0.36134453781512604</v>
      </c>
      <c r="J17" s="12">
        <v>0.17338709677419356</v>
      </c>
      <c r="K17" s="12">
        <v>0.23433242506811988</v>
      </c>
      <c r="L17" s="12">
        <v>0.99273977837218186</v>
      </c>
      <c r="M17" s="12">
        <f>(J17+L17)/2</f>
        <v>0.58306343757318768</v>
      </c>
    </row>
    <row r="20" spans="1:13" x14ac:dyDescent="0.25">
      <c r="A20" s="16" t="s">
        <v>35</v>
      </c>
      <c r="B20" s="17" t="s">
        <v>31</v>
      </c>
      <c r="C20" s="17" t="s">
        <v>32</v>
      </c>
      <c r="D20" s="17" t="s">
        <v>33</v>
      </c>
      <c r="E20" s="17" t="s">
        <v>39</v>
      </c>
      <c r="F20" s="17" t="s">
        <v>38</v>
      </c>
      <c r="G20" s="17" t="s">
        <v>34</v>
      </c>
    </row>
    <row r="21" spans="1:13" x14ac:dyDescent="0.25">
      <c r="A21" s="18" t="s">
        <v>21</v>
      </c>
      <c r="B21" s="17"/>
      <c r="C21" s="17"/>
      <c r="D21" s="17"/>
      <c r="E21" s="17"/>
      <c r="F21" s="17"/>
      <c r="G21" s="17"/>
    </row>
    <row r="22" spans="1:13" x14ac:dyDescent="0.25">
      <c r="A22" s="19" t="s">
        <v>23</v>
      </c>
      <c r="B22" s="17">
        <v>0.83361328854050021</v>
      </c>
      <c r="C22" s="17">
        <v>9.1102823654768253E-2</v>
      </c>
      <c r="D22" s="17">
        <v>0.68951612903225812</v>
      </c>
      <c r="E22" s="17">
        <v>0.83702713030187237</v>
      </c>
      <c r="F22" s="17">
        <v>0.76327162966706519</v>
      </c>
      <c r="G22" s="17">
        <v>0.16094117647058825</v>
      </c>
    </row>
    <row r="23" spans="1:13" x14ac:dyDescent="0.25">
      <c r="A23" s="19" t="s">
        <v>37</v>
      </c>
      <c r="B23" s="17">
        <v>0.98030981709593135</v>
      </c>
      <c r="C23" s="17">
        <v>0.5658362989323843</v>
      </c>
      <c r="D23" s="17">
        <v>0.6411290322580645</v>
      </c>
      <c r="E23" s="17">
        <v>0.98834543370271299</v>
      </c>
      <c r="F23" s="17">
        <v>0.8147372329803888</v>
      </c>
      <c r="G23" s="17">
        <v>0.60113421550094515</v>
      </c>
    </row>
    <row r="46" spans="1:7" x14ac:dyDescent="0.25">
      <c r="A46" s="16" t="s">
        <v>35</v>
      </c>
      <c r="B46" s="17" t="s">
        <v>31</v>
      </c>
      <c r="C46" s="17" t="s">
        <v>32</v>
      </c>
      <c r="D46" s="17" t="s">
        <v>33</v>
      </c>
      <c r="E46" s="17" t="s">
        <v>39</v>
      </c>
      <c r="F46" s="17" t="s">
        <v>38</v>
      </c>
      <c r="G46" s="17" t="s">
        <v>34</v>
      </c>
    </row>
    <row r="47" spans="1:7" x14ac:dyDescent="0.25">
      <c r="A47" s="18" t="s">
        <v>24</v>
      </c>
      <c r="B47" s="17"/>
      <c r="C47" s="17"/>
      <c r="D47" s="17"/>
      <c r="E47" s="17"/>
      <c r="F47" s="17"/>
      <c r="G47" s="17"/>
    </row>
    <row r="48" spans="1:7" x14ac:dyDescent="0.25">
      <c r="A48" s="19" t="s">
        <v>23</v>
      </c>
      <c r="B48" s="17">
        <v>0.87616648002986186</v>
      </c>
      <c r="C48" s="17">
        <v>9.5273818454613649E-2</v>
      </c>
      <c r="D48" s="17">
        <v>0.51209677419354838</v>
      </c>
      <c r="E48" s="17">
        <v>0.88479174627435997</v>
      </c>
      <c r="F48" s="17">
        <v>0.69844426023395423</v>
      </c>
      <c r="G48" s="17">
        <v>0.16065781151170144</v>
      </c>
    </row>
    <row r="49" spans="1:7" x14ac:dyDescent="0.25">
      <c r="A49" s="19" t="s">
        <v>37</v>
      </c>
      <c r="B49" s="17">
        <v>0.97741694662187384</v>
      </c>
      <c r="C49" s="17">
        <v>0.61538461538461542</v>
      </c>
      <c r="D49" s="17">
        <v>6.4516129032258063E-2</v>
      </c>
      <c r="E49" s="17">
        <v>0.9990447076805502</v>
      </c>
      <c r="F49" s="17">
        <v>0.53178041835640411</v>
      </c>
      <c r="G49" s="17">
        <v>0.11678832116788322</v>
      </c>
    </row>
    <row r="72" spans="1:7" x14ac:dyDescent="0.25">
      <c r="A72" s="16" t="s">
        <v>35</v>
      </c>
      <c r="B72" s="17" t="s">
        <v>31</v>
      </c>
      <c r="C72" s="17" t="s">
        <v>32</v>
      </c>
      <c r="D72" s="17" t="s">
        <v>33</v>
      </c>
      <c r="E72" s="17" t="s">
        <v>39</v>
      </c>
      <c r="F72" s="17" t="s">
        <v>38</v>
      </c>
      <c r="G72" s="17" t="s">
        <v>34</v>
      </c>
    </row>
    <row r="73" spans="1:7" x14ac:dyDescent="0.25">
      <c r="A73" s="18" t="s">
        <v>26</v>
      </c>
      <c r="B73" s="17"/>
      <c r="C73" s="17"/>
      <c r="D73" s="17"/>
      <c r="E73" s="17"/>
      <c r="F73" s="17"/>
      <c r="G73" s="17"/>
    </row>
    <row r="74" spans="1:7" x14ac:dyDescent="0.25">
      <c r="A74" s="19" t="s">
        <v>23</v>
      </c>
      <c r="B74" s="17">
        <v>0.90108249346771185</v>
      </c>
      <c r="C74" s="17">
        <v>0.16666666666666666</v>
      </c>
      <c r="D74" s="17">
        <v>0.81854838709677424</v>
      </c>
      <c r="E74" s="17">
        <v>0.90303782957585021</v>
      </c>
      <c r="F74" s="17">
        <v>0.86079310833631228</v>
      </c>
      <c r="G74" s="17">
        <v>0.27694406548431105</v>
      </c>
    </row>
    <row r="75" spans="1:7" x14ac:dyDescent="0.25">
      <c r="A75" s="19" t="s">
        <v>37</v>
      </c>
      <c r="B75" s="17">
        <v>0.98982829413960438</v>
      </c>
      <c r="C75" s="17">
        <v>0.89714285714285713</v>
      </c>
      <c r="D75" s="17">
        <v>0.63306451612903225</v>
      </c>
      <c r="E75" s="17">
        <v>0.99828047382499041</v>
      </c>
      <c r="F75" s="17">
        <v>0.81567249497701133</v>
      </c>
      <c r="G75" s="17">
        <v>0.74231678486997632</v>
      </c>
    </row>
    <row r="98" spans="1:7" x14ac:dyDescent="0.25">
      <c r="A98" s="16" t="s">
        <v>35</v>
      </c>
      <c r="B98" s="17" t="s">
        <v>31</v>
      </c>
      <c r="C98" s="17" t="s">
        <v>32</v>
      </c>
      <c r="D98" s="17" t="s">
        <v>33</v>
      </c>
      <c r="E98" s="17" t="s">
        <v>39</v>
      </c>
      <c r="F98" s="17" t="s">
        <v>38</v>
      </c>
      <c r="G98" s="17" t="s">
        <v>34</v>
      </c>
    </row>
    <row r="99" spans="1:7" x14ac:dyDescent="0.25">
      <c r="A99" s="18" t="s">
        <v>18</v>
      </c>
      <c r="B99" s="17"/>
      <c r="C99" s="17"/>
      <c r="D99" s="17"/>
      <c r="E99" s="17"/>
      <c r="F99" s="17"/>
      <c r="G99" s="17"/>
    </row>
    <row r="100" spans="1:7" x14ac:dyDescent="0.25">
      <c r="A100" s="19" t="s">
        <v>23</v>
      </c>
      <c r="B100" s="17">
        <v>0.82026875699888013</v>
      </c>
      <c r="C100" s="17">
        <v>7.1063394683026582E-2</v>
      </c>
      <c r="D100" s="17">
        <v>0.56048387096774188</v>
      </c>
      <c r="E100" s="17">
        <v>0.82642338555598016</v>
      </c>
      <c r="F100" s="17">
        <v>0.69345362826186108</v>
      </c>
      <c r="G100" s="17">
        <v>0.12613430127041741</v>
      </c>
    </row>
    <row r="101" spans="1:7" x14ac:dyDescent="0.25">
      <c r="A101" s="19" t="s">
        <v>37</v>
      </c>
      <c r="B101" s="17">
        <v>0.96360582306830911</v>
      </c>
      <c r="C101" s="17">
        <v>0.12631578947368421</v>
      </c>
      <c r="D101" s="17">
        <v>9.6774193548387094E-2</v>
      </c>
      <c r="E101" s="17">
        <v>0.98414214749713413</v>
      </c>
      <c r="F101" s="17">
        <v>0.54045817052276057</v>
      </c>
      <c r="G101" s="17">
        <v>0.1095890410958904</v>
      </c>
    </row>
    <row r="124" spans="1:7" x14ac:dyDescent="0.25">
      <c r="A124" s="16" t="s">
        <v>35</v>
      </c>
      <c r="B124" s="17" t="s">
        <v>31</v>
      </c>
      <c r="C124" s="17" t="s">
        <v>32</v>
      </c>
      <c r="D124" s="17" t="s">
        <v>33</v>
      </c>
      <c r="E124" s="17" t="s">
        <v>39</v>
      </c>
      <c r="F124" s="17" t="s">
        <v>38</v>
      </c>
      <c r="G124" s="17" t="s">
        <v>34</v>
      </c>
    </row>
    <row r="125" spans="1:7" x14ac:dyDescent="0.25">
      <c r="A125" s="18" t="s">
        <v>25</v>
      </c>
      <c r="B125" s="17"/>
      <c r="C125" s="17"/>
      <c r="D125" s="17"/>
      <c r="E125" s="17"/>
      <c r="F125" s="17"/>
      <c r="G125" s="17"/>
    </row>
    <row r="126" spans="1:7" x14ac:dyDescent="0.25">
      <c r="A126" s="19" t="s">
        <v>23</v>
      </c>
      <c r="B126" s="17">
        <v>0.89604329973870844</v>
      </c>
      <c r="C126" s="17">
        <v>0.11061151079136691</v>
      </c>
      <c r="D126" s="17">
        <v>0.49596774193548387</v>
      </c>
      <c r="E126" s="17">
        <v>0.9055215896064196</v>
      </c>
      <c r="F126" s="17">
        <v>0.70074466577095174</v>
      </c>
      <c r="G126" s="17">
        <v>0.18088235294117647</v>
      </c>
    </row>
    <row r="127" spans="1:7" x14ac:dyDescent="0.25">
      <c r="A127" s="19" t="s">
        <v>37</v>
      </c>
      <c r="B127" s="17">
        <v>0.9749906681597611</v>
      </c>
      <c r="C127" s="17">
        <v>0.14285714285714285</v>
      </c>
      <c r="D127" s="17">
        <v>1.6129032258064516E-2</v>
      </c>
      <c r="E127" s="17">
        <v>0.99770729843332062</v>
      </c>
      <c r="F127" s="17">
        <v>0.50691816534569256</v>
      </c>
      <c r="G127" s="17">
        <v>2.8985507246376815E-2</v>
      </c>
    </row>
    <row r="150" spans="1:7" x14ac:dyDescent="0.25">
      <c r="A150" s="16" t="s">
        <v>35</v>
      </c>
      <c r="B150" s="17" t="s">
        <v>31</v>
      </c>
      <c r="C150" s="17" t="s">
        <v>32</v>
      </c>
      <c r="D150" s="17" t="s">
        <v>33</v>
      </c>
      <c r="E150" s="17" t="s">
        <v>39</v>
      </c>
      <c r="F150" s="17" t="s">
        <v>38</v>
      </c>
      <c r="G150" s="17" t="s">
        <v>34</v>
      </c>
    </row>
    <row r="151" spans="1:7" x14ac:dyDescent="0.25">
      <c r="A151" s="18" t="s">
        <v>28</v>
      </c>
      <c r="B151" s="17"/>
      <c r="C151" s="17"/>
      <c r="D151" s="17"/>
      <c r="E151" s="17"/>
      <c r="F151" s="17"/>
      <c r="G151" s="17"/>
    </row>
    <row r="152" spans="1:7" x14ac:dyDescent="0.25">
      <c r="A152" s="19" t="s">
        <v>23</v>
      </c>
      <c r="B152" s="17">
        <v>0.86254199328107506</v>
      </c>
      <c r="C152" s="17">
        <v>9.0848363393453577E-2</v>
      </c>
      <c r="D152" s="17">
        <v>0.54838709677419351</v>
      </c>
      <c r="E152" s="17">
        <v>0.86998471532288879</v>
      </c>
      <c r="F152" s="17">
        <v>0.70918590604854115</v>
      </c>
      <c r="G152" s="17">
        <v>0.15587392550143264</v>
      </c>
    </row>
    <row r="153" spans="1:7" x14ac:dyDescent="0.25">
      <c r="A153" s="19" t="s">
        <v>37</v>
      </c>
      <c r="B153" s="17">
        <v>0.92730496453900713</v>
      </c>
      <c r="C153" s="17">
        <v>9.3415007656967836E-2</v>
      </c>
      <c r="D153" s="17">
        <v>0.24596774193548387</v>
      </c>
      <c r="E153" s="17">
        <v>0.94344669468857467</v>
      </c>
      <c r="F153" s="17">
        <v>0.59470721831202922</v>
      </c>
      <c r="G153" s="17">
        <v>0.13540510543840176</v>
      </c>
    </row>
    <row r="176" spans="1:7" x14ac:dyDescent="0.25">
      <c r="A176" s="16" t="s">
        <v>35</v>
      </c>
      <c r="B176" s="17" t="s">
        <v>31</v>
      </c>
      <c r="C176" s="17" t="s">
        <v>32</v>
      </c>
      <c r="D176" s="17" t="s">
        <v>33</v>
      </c>
      <c r="E176" s="17" t="s">
        <v>39</v>
      </c>
      <c r="F176" s="17" t="s">
        <v>38</v>
      </c>
      <c r="G176" s="17" t="s">
        <v>34</v>
      </c>
    </row>
    <row r="177" spans="1:7" x14ac:dyDescent="0.25">
      <c r="A177" s="18" t="s">
        <v>29</v>
      </c>
      <c r="B177" s="17"/>
      <c r="C177" s="17"/>
      <c r="D177" s="17"/>
      <c r="E177" s="17"/>
      <c r="F177" s="17"/>
      <c r="G177" s="17"/>
    </row>
    <row r="178" spans="1:7" x14ac:dyDescent="0.25">
      <c r="A178" s="19" t="s">
        <v>23</v>
      </c>
      <c r="B178" s="17">
        <v>0.92114594998133636</v>
      </c>
      <c r="C178" s="17">
        <v>0.20357497517378351</v>
      </c>
      <c r="D178" s="17">
        <v>0.82661290322580649</v>
      </c>
      <c r="E178" s="17">
        <v>0.92338555598012995</v>
      </c>
      <c r="F178" s="17">
        <v>0.87499922960296828</v>
      </c>
      <c r="G178" s="17">
        <v>0.32669322709163351</v>
      </c>
    </row>
    <row r="179" spans="1:7" x14ac:dyDescent="0.25">
      <c r="A179" s="19" t="s">
        <v>37</v>
      </c>
      <c r="B179" s="17">
        <v>0.98693542366554687</v>
      </c>
      <c r="C179" s="17">
        <v>0.99090909090909096</v>
      </c>
      <c r="D179" s="17">
        <v>0.43951612903225806</v>
      </c>
      <c r="E179" s="17">
        <v>0.999904470768055</v>
      </c>
      <c r="F179" s="17">
        <v>0.71971029990015656</v>
      </c>
      <c r="G179" s="17">
        <v>0.6089385474860336</v>
      </c>
    </row>
    <row r="202" spans="1:7" x14ac:dyDescent="0.25">
      <c r="A202" s="16" t="s">
        <v>35</v>
      </c>
      <c r="B202" s="17" t="s">
        <v>31</v>
      </c>
      <c r="C202" s="17" t="s">
        <v>32</v>
      </c>
      <c r="D202" s="17" t="s">
        <v>33</v>
      </c>
      <c r="E202" s="17" t="s">
        <v>39</v>
      </c>
      <c r="F202" s="17" t="s">
        <v>38</v>
      </c>
      <c r="G202" s="17" t="s">
        <v>34</v>
      </c>
    </row>
    <row r="203" spans="1:7" x14ac:dyDescent="0.25">
      <c r="A203" s="18" t="s">
        <v>30</v>
      </c>
      <c r="B203" s="17"/>
      <c r="C203" s="17"/>
      <c r="D203" s="17"/>
      <c r="E203" s="17"/>
      <c r="F203" s="17"/>
      <c r="G203" s="17"/>
    </row>
    <row r="204" spans="1:7" x14ac:dyDescent="0.25">
      <c r="A204" s="19" t="s">
        <v>23</v>
      </c>
      <c r="B204" s="17">
        <v>0.83594624860022393</v>
      </c>
      <c r="C204" s="17">
        <v>7.7267637178051518E-2</v>
      </c>
      <c r="D204" s="17">
        <v>0.55645161290322576</v>
      </c>
      <c r="E204" s="17">
        <v>0.84256782575468092</v>
      </c>
      <c r="F204" s="17">
        <v>0.69950971932895334</v>
      </c>
      <c r="G204" s="17">
        <v>0.13569321533923306</v>
      </c>
    </row>
    <row r="205" spans="1:7" x14ac:dyDescent="0.25">
      <c r="A205" s="19" t="s">
        <v>37</v>
      </c>
      <c r="B205" s="17">
        <v>0.97377752892870473</v>
      </c>
      <c r="C205" s="17">
        <v>0.36134453781512604</v>
      </c>
      <c r="D205" s="17">
        <v>0.17338709677419356</v>
      </c>
      <c r="E205" s="17">
        <v>0.99273977837218186</v>
      </c>
      <c r="F205" s="17">
        <v>0.58306343757318768</v>
      </c>
      <c r="G205" s="17">
        <v>0.23433242506811988</v>
      </c>
    </row>
    <row r="228" spans="1:4" x14ac:dyDescent="0.25">
      <c r="A228" s="16" t="s">
        <v>38</v>
      </c>
      <c r="B228" s="16" t="s">
        <v>36</v>
      </c>
      <c r="C228" s="17"/>
      <c r="D228" s="17"/>
    </row>
    <row r="229" spans="1:4" x14ac:dyDescent="0.25">
      <c r="A229" s="16" t="s">
        <v>35</v>
      </c>
      <c r="B229" s="17" t="s">
        <v>23</v>
      </c>
      <c r="C229" s="17" t="s">
        <v>37</v>
      </c>
      <c r="D229" s="17"/>
    </row>
    <row r="230" spans="1:4" x14ac:dyDescent="0.25">
      <c r="A230" s="18" t="s">
        <v>21</v>
      </c>
      <c r="B230" s="17">
        <v>0.76327162966706519</v>
      </c>
      <c r="C230" s="17">
        <v>0.8147372329803888</v>
      </c>
      <c r="D230" s="17"/>
    </row>
    <row r="231" spans="1:4" x14ac:dyDescent="0.25">
      <c r="A231" s="18" t="s">
        <v>24</v>
      </c>
      <c r="B231" s="17">
        <v>0.69844426023395423</v>
      </c>
      <c r="C231" s="17">
        <v>0.53178041835640411</v>
      </c>
      <c r="D231" s="17"/>
    </row>
    <row r="232" spans="1:4" x14ac:dyDescent="0.25">
      <c r="A232" s="18" t="s">
        <v>26</v>
      </c>
      <c r="B232" s="17">
        <v>0.86079310833631228</v>
      </c>
      <c r="C232" s="17">
        <v>0.81567249497701133</v>
      </c>
      <c r="D232" s="17"/>
    </row>
    <row r="233" spans="1:4" x14ac:dyDescent="0.25">
      <c r="A233" s="18" t="s">
        <v>18</v>
      </c>
      <c r="B233" s="17">
        <v>0.69345362826186108</v>
      </c>
      <c r="C233" s="17">
        <v>0.54045817052276057</v>
      </c>
      <c r="D233" s="17"/>
    </row>
    <row r="234" spans="1:4" x14ac:dyDescent="0.25">
      <c r="A234" s="18" t="s">
        <v>25</v>
      </c>
      <c r="B234" s="17">
        <v>0.70074466577095174</v>
      </c>
      <c r="C234" s="17">
        <v>0.50691816534569256</v>
      </c>
      <c r="D234" s="17"/>
    </row>
    <row r="235" spans="1:4" x14ac:dyDescent="0.25">
      <c r="A235" s="18" t="s">
        <v>28</v>
      </c>
      <c r="B235" s="17">
        <v>0.70918590604854115</v>
      </c>
      <c r="C235" s="17">
        <v>0.59470721831202922</v>
      </c>
      <c r="D235" s="17"/>
    </row>
    <row r="236" spans="1:4" x14ac:dyDescent="0.25">
      <c r="A236" s="18" t="s">
        <v>29</v>
      </c>
      <c r="B236" s="17">
        <v>0.87499922960296828</v>
      </c>
      <c r="C236" s="17">
        <v>0.71971029990015656</v>
      </c>
      <c r="D236" s="17"/>
    </row>
    <row r="237" spans="1:4" x14ac:dyDescent="0.25">
      <c r="A237" s="18" t="s">
        <v>30</v>
      </c>
      <c r="B237" s="17">
        <v>0.69950971932895334</v>
      </c>
      <c r="C237" s="17">
        <v>0.58306343757318768</v>
      </c>
      <c r="D237" s="17"/>
    </row>
    <row r="238" spans="1:4" x14ac:dyDescent="0.25">
      <c r="A238" s="17"/>
      <c r="B238" s="17"/>
      <c r="C238" s="17"/>
      <c r="D238" s="17"/>
    </row>
  </sheetData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Constantinos Vakratsas</cp:lastModifiedBy>
  <dcterms:created xsi:type="dcterms:W3CDTF">2023-12-19T09:45:11Z</dcterms:created>
  <dcterms:modified xsi:type="dcterms:W3CDTF">2023-12-22T14:13:54Z</dcterms:modified>
</cp:coreProperties>
</file>