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workbookProtection workbookPassword="DE12" lockStructure="1"/>
  <bookViews>
    <workbookView xWindow="0" yWindow="-195" windowWidth="15600" windowHeight="8040"/>
  </bookViews>
  <sheets>
    <sheet name="KPI" sheetId="14" r:id="rId1"/>
    <sheet name="Competency" sheetId="15" r:id="rId2"/>
    <sheet name="Comment" sheetId="13" r:id="rId3"/>
    <sheet name="Nilai Sementara" sheetId="11" state="hidden" r:id="rId4"/>
  </sheets>
  <definedNames>
    <definedName name="_xlnm.Print_Area" localSheetId="2">Comment!$A$1:$G$28</definedName>
    <definedName name="_xlnm.Print_Area" localSheetId="1">Competency!$A$1:$I$48</definedName>
    <definedName name="_xlnm.Print_Area" localSheetId="0">KPI!$A$1:$X$60</definedName>
    <definedName name="_xlnm.Print_Area" localSheetId="3">'Nilai Sementara'!$A$1:$J$26</definedName>
    <definedName name="_xlnm.Print_Titles" localSheetId="1">Competency!$3:$6</definedName>
    <definedName name="_xlnm.Print_Titles" localSheetId="0">KPI!$1:$8</definedName>
  </definedNames>
  <calcPr calcId="145621"/>
  <fileRecoveryPr autoRecover="0"/>
</workbook>
</file>

<file path=xl/calcChain.xml><?xml version="1.0" encoding="utf-8"?>
<calcChain xmlns="http://schemas.openxmlformats.org/spreadsheetml/2006/main">
  <c r="H26" i="14" l="1"/>
  <c r="H21" i="14"/>
  <c r="H16" i="14"/>
  <c r="H11" i="14"/>
  <c r="H29" i="14" l="1"/>
  <c r="H34" i="14" l="1"/>
  <c r="H39" i="14"/>
  <c r="H44" i="14"/>
  <c r="H49" i="14"/>
  <c r="H54" i="14"/>
  <c r="E60" i="14" l="1"/>
  <c r="J48" i="15" l="1"/>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H17" i="15" l="1"/>
  <c r="H19" i="15" s="1"/>
  <c r="I17" i="15" s="1"/>
  <c r="K17" i="15" s="1"/>
  <c r="H37" i="15"/>
  <c r="H42" i="15"/>
  <c r="H44" i="15" s="1"/>
  <c r="I42" i="15" s="1"/>
  <c r="K42" i="15" s="1"/>
  <c r="H32" i="15"/>
  <c r="H7" i="15"/>
  <c r="H9" i="15" s="1"/>
  <c r="I7" i="15" s="1"/>
  <c r="K7" i="15" s="1"/>
  <c r="H11" i="15"/>
  <c r="H13" i="15" s="1"/>
  <c r="I11" i="15" s="1"/>
  <c r="K11" i="15" s="1"/>
  <c r="H23" i="15"/>
  <c r="H28" i="15"/>
  <c r="H30" i="15" s="1"/>
  <c r="I28" i="15" s="1"/>
  <c r="K28" i="15" s="1"/>
  <c r="H34" i="15" l="1"/>
  <c r="I32" i="15" s="1"/>
  <c r="K32" i="15" s="1"/>
  <c r="H25" i="15"/>
  <c r="I23" i="15" s="1"/>
  <c r="H39" i="15"/>
  <c r="I37" i="15" s="1"/>
  <c r="K37" i="15" s="1"/>
  <c r="K23" i="15" l="1"/>
  <c r="K48" i="15" s="1"/>
  <c r="I48" i="15"/>
  <c r="H60" i="14" l="1"/>
  <c r="E6" i="11" s="1"/>
  <c r="E8" i="11"/>
  <c r="F48" i="15"/>
  <c r="I8" i="11" l="1"/>
  <c r="I6" i="11"/>
  <c r="I11" i="11" l="1"/>
  <c r="I13" i="11" s="1"/>
  <c r="B4" i="13" s="1"/>
</calcChain>
</file>

<file path=xl/comments1.xml><?xml version="1.0" encoding="utf-8"?>
<comments xmlns="http://schemas.openxmlformats.org/spreadsheetml/2006/main">
  <authors>
    <author>yunita.diyaningwati</author>
  </authors>
  <commentList>
    <comment ref="C7" authorId="0">
      <text>
        <r>
          <rPr>
            <b/>
            <sz val="8"/>
            <color indexed="81"/>
            <rFont val="Tahoma"/>
            <family val="2"/>
          </rPr>
          <t>yunita.diyaningwati:</t>
        </r>
        <r>
          <rPr>
            <sz val="8"/>
            <color indexed="81"/>
            <rFont val="Tahoma"/>
            <family val="2"/>
          </rPr>
          <t xml:space="preserve">
Satuan Ukuran
Contoh:
Rp, %, Tanggal, Index.</t>
        </r>
      </text>
    </comment>
    <comment ref="E7" authorId="0">
      <text>
        <r>
          <rPr>
            <b/>
            <sz val="9"/>
            <color indexed="81"/>
            <rFont val="Tahoma"/>
            <family val="2"/>
          </rPr>
          <t>yunita.diyaningwati:</t>
        </r>
        <r>
          <rPr>
            <sz val="9"/>
            <color indexed="81"/>
            <rFont val="Tahoma"/>
            <family val="2"/>
          </rPr>
          <t xml:space="preserve">
Disesuaikan sesuai kesepakatan dengan atasan.
Idealnya antara 10% - 25%.
Diisi tanpa mencantumkan tanda %</t>
        </r>
      </text>
    </comment>
    <comment ref="L7" authorId="0">
      <text>
        <r>
          <rPr>
            <b/>
            <sz val="8"/>
            <color indexed="81"/>
            <rFont val="Tahoma"/>
            <family val="2"/>
          </rPr>
          <t>yunita.diyaningwati:</t>
        </r>
        <r>
          <rPr>
            <sz val="8"/>
            <color indexed="81"/>
            <rFont val="Tahoma"/>
            <family val="2"/>
          </rPr>
          <t xml:space="preserve">
Evidence tentang pencapaian dibuktikan melalui dokumen/ bukti tertulis apa</t>
        </r>
      </text>
    </comment>
    <comment ref="F8" authorId="0">
      <text>
        <r>
          <rPr>
            <b/>
            <sz val="8"/>
            <color indexed="81"/>
            <rFont val="Tahoma"/>
            <family val="2"/>
          </rPr>
          <t>yunita.diyaningwati:</t>
        </r>
        <r>
          <rPr>
            <sz val="8"/>
            <color indexed="81"/>
            <rFont val="Tahoma"/>
            <family val="2"/>
          </rPr>
          <t xml:space="preserve">
Actual Achievement.
Pencapaian terhadap target.</t>
        </r>
      </text>
    </comment>
    <comment ref="G8" authorId="0">
      <text>
        <r>
          <rPr>
            <b/>
            <sz val="8"/>
            <color indexed="81"/>
            <rFont val="Tahoma"/>
            <family val="2"/>
          </rPr>
          <t>yunita.diyaningwati:
Pecapaian terhadap target (kolom huruf b), dalam range score (kolom huruf c) mendapat index berapa</t>
        </r>
      </text>
    </comment>
    <comment ref="E60" authorId="0">
      <text>
        <r>
          <rPr>
            <b/>
            <sz val="9"/>
            <color indexed="81"/>
            <rFont val="Tahoma"/>
            <family val="2"/>
          </rPr>
          <t>yunita.diyaningwati:</t>
        </r>
        <r>
          <rPr>
            <sz val="9"/>
            <color indexed="81"/>
            <rFont val="Tahoma"/>
            <family val="2"/>
          </rPr>
          <t xml:space="preserve">
Harus tertera 100. (tanpa tanda %)</t>
        </r>
      </text>
    </comment>
  </commentList>
</comments>
</file>

<file path=xl/sharedStrings.xml><?xml version="1.0" encoding="utf-8"?>
<sst xmlns="http://schemas.openxmlformats.org/spreadsheetml/2006/main" count="271" uniqueCount="176">
  <si>
    <t>2.</t>
  </si>
  <si>
    <t>3.</t>
  </si>
  <si>
    <t>:</t>
  </si>
  <si>
    <t>+</t>
  </si>
  <si>
    <t>NO.</t>
  </si>
  <si>
    <t>=</t>
  </si>
  <si>
    <t>x</t>
  </si>
  <si>
    <t>1.</t>
  </si>
  <si>
    <t>No</t>
  </si>
  <si>
    <t>(b)</t>
  </si>
  <si>
    <t>(a)</t>
  </si>
  <si>
    <t>(c)</t>
  </si>
  <si>
    <t>(d)</t>
  </si>
  <si>
    <t>D (Need Improvement)</t>
  </si>
  <si>
    <t>E (Unsatisfactory)</t>
  </si>
  <si>
    <t>KPI</t>
  </si>
  <si>
    <t>TOTAL</t>
  </si>
  <si>
    <t>A (Outstanding)</t>
  </si>
  <si>
    <t>B (Exceed Requirement)</t>
  </si>
  <si>
    <t>C (Meet Requirement)</t>
  </si>
  <si>
    <t>Keterangan:</t>
  </si>
  <si>
    <t>Kompetensi</t>
  </si>
  <si>
    <t>Definisi</t>
  </si>
  <si>
    <t>PARAMETER KINERJA</t>
  </si>
  <si>
    <t>NILAI</t>
  </si>
  <si>
    <t>BOBOT</t>
  </si>
  <si>
    <t>TOTAL NILAI KINERJA</t>
  </si>
  <si>
    <t>RATING KINERJA</t>
  </si>
  <si>
    <t>Rating Kinerja :</t>
  </si>
  <si>
    <t>Nilai KPI merupakan total pencapaian KPI secara keseluruhan selama satu periode kinerja</t>
  </si>
  <si>
    <t>Nilai Kompetensi merupakan total pencapaian kompetensi secara keseluruhan selama satu periode kinerja</t>
  </si>
  <si>
    <t>Total Nilai Kinerja merupakan total pencapaian KPI dan Kompetensi secara keseluruhan selama satu periode kinerja</t>
  </si>
  <si>
    <t>&gt;= 450</t>
  </si>
  <si>
    <t>Vision and Business Sense</t>
  </si>
  <si>
    <t>Menunjukkan pemahaman mendalam terhadap bisnis organisasi dan perspektif yang luas mengenai masa depan organisasi. Mampu menyusun tujuan kinerja (performance objective) yang jelas dan terukur, serta selaras dengan kebutuhan atau tujuan organisasi.</t>
  </si>
  <si>
    <t>Perilaku yang Ditampilkan</t>
  </si>
  <si>
    <t>Mampu menerangkan proses bisnis dan tujuan organisasi</t>
  </si>
  <si>
    <t>Mampu menunjukkan perspektif yang luas mengenai bisnis organisasi dengan menerangkan situasi pasar, persaingan bisnis dan kekuatan brand organisasinya di market</t>
  </si>
  <si>
    <t>Mampu menerangkan peran posisi diri dan unit kerjanya dalam proses bisnis organisasi</t>
  </si>
  <si>
    <t>a.</t>
  </si>
  <si>
    <t>b.</t>
  </si>
  <si>
    <t>c.</t>
  </si>
  <si>
    <t>Mencari peluang untuk meningkatkan kinerja diri dan unitnya dengan melakukan pertimbangan biaya, risiko, waktu, dll</t>
  </si>
  <si>
    <t>d.</t>
  </si>
  <si>
    <t>Quality Orientation</t>
  </si>
  <si>
    <t>Menetapkan standar kerja yang tinggi serta memastikan pencapaiannya secara optimal sebagai bagian dari kontribusi dalam pencapaian organisasi.</t>
  </si>
  <si>
    <t>Memiliki rencana dan tujuan kerja yang jelas, serta bekerja secara sistematis</t>
  </si>
  <si>
    <t>Mampu menetapkan prioritas dan mengesampingkan hal-hal yang dapat menghambat kinerja</t>
  </si>
  <si>
    <t>Menetapkan kriteria keberhasilan dan/atau prosedur agar mencapai hasil berkualitas tinggi</t>
  </si>
  <si>
    <t>Mampu melakukan penyesuaian dengan cepat terhadap alokasi sumber daya, waktu dan langkah-langkah kerja</t>
  </si>
  <si>
    <t>e.</t>
  </si>
  <si>
    <t>Menerima tanggung jawab atas hasil kerjanya dan mengakui kesalahan</t>
  </si>
  <si>
    <t>f.</t>
  </si>
  <si>
    <t>Mendorong dan mendukung rekan kerja/anggota kelompok untuk mengambil tanggung jawab dan menetapkan kriteria keberhasilan</t>
  </si>
  <si>
    <t>Integrity</t>
  </si>
  <si>
    <t>Memiliki keberanian dan kemampuan untuk menghadapi situasi yang ambigu, dilematis, dan mengandung risiko berdasarkan peraturan dan etika bisnis.</t>
  </si>
  <si>
    <t>Berperilaku sesuai dengan peraturan dan etika bisnis serta menjadikan nilai-nilai, peraturan dan etika bisnis sebagai landasan dalam pengambilan keputusan</t>
  </si>
  <si>
    <t>Memperlakukan setiap individu dalam organisasi dengan asas kesetaraan dan hormat</t>
  </si>
  <si>
    <t>Mampu mengidentifikasi perilaku yang sesuai dengan peraturan dan etika bisnis dan mencegah perilaku yang tidak sesuai dengan peraturan dan etika bisnis</t>
  </si>
  <si>
    <t>Mampu menjaga kerahasiaan yang dipercayakan kepada dirinya</t>
  </si>
  <si>
    <t>Bertanggung jawab terhadap perilaku maupun keputusan yang telah diambil, dengan menerima risiko dari perilaku maupun keputusan tersebut</t>
  </si>
  <si>
    <t>Mendorong rekan kerja/ kelompok untuk berperilaku sesuai nilai-nilai dan etika bisnis</t>
  </si>
  <si>
    <t>Customer Focus</t>
  </si>
  <si>
    <t>Menjadikan kepentingan customer sebagai fokus tindakan; menjaga dan mengembangkan hubungan produktif dengan customer.</t>
  </si>
  <si>
    <t>Secara aktif mencari tahu informasi mengenai customer</t>
  </si>
  <si>
    <t>Memberi edukasi kepada customer</t>
  </si>
  <si>
    <t>Membangun relasi positif dan kooperatif dengan customer</t>
  </si>
  <si>
    <t>Mencari feedback dari customer</t>
  </si>
  <si>
    <t>Bersikap responsif terhadap kebutuhan customer</t>
  </si>
  <si>
    <t>Synergy</t>
  </si>
  <si>
    <t>Berpartisipasi aktif sebagai anggota kelompok (rekan sejawat) dalam rangka pencapaian tujuan, baik dalam lingkup unit yang sama maupun dalam organisasi.</t>
  </si>
  <si>
    <t>Berkontribusi terhadap pencapaian kelompok</t>
  </si>
  <si>
    <t>Menghargai kontribusi orang lain dalam pencapaian kelompok</t>
  </si>
  <si>
    <t>Berbagi informasi yang penting dalam kelompok</t>
  </si>
  <si>
    <t>Memenuhi tanggung jawab dan komitmen dalam kelompok</t>
  </si>
  <si>
    <t>Continuous Learning</t>
  </si>
  <si>
    <t>Menetapkan kebutuhan pengembangan diri</t>
  </si>
  <si>
    <t>Mencari kegiatan - kegiatan pengembangan yang sesuai dengan kebutuhan</t>
  </si>
  <si>
    <t>Mengikuti kegiatan pengembangan atau belajar dan berpartisipasi aktif di dalamnya</t>
  </si>
  <si>
    <t>Melakukan aplikasi dari pengetahuan, pemahaman, maupun kemampuan baru ke dalam pekerjaan</t>
  </si>
  <si>
    <t>Menantang diri sendiri untuk belajar</t>
  </si>
  <si>
    <t>Analysis &amp; Decision Making</t>
  </si>
  <si>
    <t>Kemampuan untuk mengidentifikasi kriteria pemilihan alternatif tindakan berdasarkan pertimbangan logis dan informasi faktual yang relevan, sehingga dapat secara tegas dan berani mengambil keputusan.</t>
  </si>
  <si>
    <t>Mampu memahami dan mencari akar permasalahan yang ada</t>
  </si>
  <si>
    <t>Mencari dan menggunakan data, fakta, dan intuisi sebagai pertimbangan dalam pengambilan keputusan; identifikasi analisis dampak-dampak maupun risiko</t>
  </si>
  <si>
    <t>Mengidentifikasi langkah-langkah yang mungkin dilakukan</t>
  </si>
  <si>
    <t>Mengambil keputusan berdasarkan alternatif tindakan secara logis, praktis, dan rasional</t>
  </si>
  <si>
    <t>Inovatif dalam melakukan pengumpulan data, pertimbangan, maupun pemilihan alternatif tindakan</t>
  </si>
  <si>
    <t>IV. KOMENTAR ATAS PENCAPAIAN KINERJA</t>
  </si>
  <si>
    <t>KOMENTAR ATASAN</t>
  </si>
  <si>
    <t>(Komentar atasan untuk pencapaian kinerja karyawan secara keseluruhan yang meliputi pencapaian KPI dan Kompetensi)</t>
  </si>
  <si>
    <t>Nama/ Pangkat/ Tanda Tangan/ Tanggal</t>
  </si>
  <si>
    <t>KOMENTAR KARYAWAN</t>
  </si>
  <si>
    <t>(Komentar karyawan yang dinilai terhadap hasil penilaian atasan)</t>
  </si>
  <si>
    <t>KOMENTAR ATASAN YANG LEBIH TINGGI</t>
  </si>
  <si>
    <t>(Pendapat, rekomendasi, persetujuan dari atasan yang lebih tinggi atas hasil penilaian karyawan yang dilakukan oleh atasannya)</t>
  </si>
  <si>
    <t>III. NILAI SEMENTARA</t>
  </si>
  <si>
    <t>Behavior Competency</t>
  </si>
  <si>
    <t>II. PENILAIAN KOMPETENSI PERILAKU</t>
  </si>
  <si>
    <t>Checklist</t>
  </si>
  <si>
    <t>Periode</t>
  </si>
  <si>
    <t>Objective</t>
  </si>
  <si>
    <t>Activity</t>
  </si>
  <si>
    <t>Measurement</t>
  </si>
  <si>
    <t>Target</t>
  </si>
  <si>
    <t>Weight
% ( a )</t>
  </si>
  <si>
    <t>Achivement</t>
  </si>
  <si>
    <t>Omax</t>
  </si>
  <si>
    <t>Score
( c )</t>
  </si>
  <si>
    <t>Control Check Point</t>
  </si>
  <si>
    <t>DUEDATE</t>
  </si>
  <si>
    <t>b</t>
  </si>
  <si>
    <t>c</t>
  </si>
  <si>
    <t>a x c</t>
  </si>
  <si>
    <t>Min</t>
  </si>
  <si>
    <t>Max</t>
  </si>
  <si>
    <t>Nama/ Jabatan</t>
  </si>
  <si>
    <r>
      <t>Berilah tanda silang (x</t>
    </r>
    <r>
      <rPr>
        <sz val="10"/>
        <rFont val="Calibri"/>
        <family val="2"/>
      </rPr>
      <t xml:space="preserve">) pada kolom ADA/ TIDAK (d) di sebelah kanan </t>
    </r>
    <r>
      <rPr>
        <b/>
        <sz val="10"/>
        <rFont val="Calibri"/>
        <family val="2"/>
      </rPr>
      <t xml:space="preserve">perilaku yang pernah ditampilkan </t>
    </r>
    <r>
      <rPr>
        <sz val="10"/>
        <rFont val="Calibri"/>
        <family val="2"/>
      </rPr>
      <t xml:space="preserve">oleh karyawan, yang sesuai dengan kolom PERILAKU YANG DITAMPILKAN (c). </t>
    </r>
  </si>
  <si>
    <t>381 - 450</t>
  </si>
  <si>
    <t>300 - 380</t>
  </si>
  <si>
    <t>240 - 299</t>
  </si>
  <si>
    <t>&lt;=240</t>
  </si>
  <si>
    <t>Nilai Mentah</t>
  </si>
  <si>
    <t>Nilai sementara adalah nilai berdasarkan penilaian atasan langsung, sebelum melalui proses normalisasi.</t>
  </si>
  <si>
    <t>Nilai PA sementara :</t>
  </si>
  <si>
    <t>Keterangan Nilai  :</t>
  </si>
  <si>
    <t>Team Leadership</t>
  </si>
  <si>
    <t>Mendorong terjadinya interaksi dan keselarasan yang kondusif antara anggota kelompok untuk menghasilkan kelompok yang kohesif dan berkomitmen terhadap tujuan organisasi.</t>
  </si>
  <si>
    <t>Memastikan bahwa setiap anggota memiliki informasi yang cukup untuk bekerja secara efektif, mendelegasikan pekerjaan dan memberi arahan dengan jelas</t>
  </si>
  <si>
    <t>Mendorong dan memastikan anggota kelompok untuk bertindak sesuai dengan visi, misi, dan tujuan kerjanya</t>
  </si>
  <si>
    <t>Membantu anak buah untuk memahami area kekuatan dan area pengembangannya, dan membantu upaya pengembangannya</t>
  </si>
  <si>
    <t>Menciptakan suasana positif yang menantang, serta memberikan motivasi bagi anggota kelompok</t>
  </si>
  <si>
    <t>Memberi contoh untuk anggota kelompok</t>
  </si>
  <si>
    <t>Memberi umpan balik, baik positif maupun negatif kepada anggota tim sesuai dengan kebutuhan</t>
  </si>
  <si>
    <t>Skor</t>
  </si>
  <si>
    <t>Jumlah</t>
  </si>
  <si>
    <t>% Section Head</t>
  </si>
  <si>
    <t>Nilai SH</t>
  </si>
  <si>
    <t>Secara aktif melakukan identifikasi kebutuhan pengembangan diri; secara konsisten mengambil kesempatan dan melakukan kegiatan pengembangan; menggunakan pengetahuan dan kemampuan baru dalam pekerjaan dan belajar melalui aplikasinya.</t>
  </si>
  <si>
    <t>: 2017</t>
  </si>
  <si>
    <t>PA Form - Individual Contributor</t>
  </si>
  <si>
    <t>: Muhamad Adinugraha/ Officer</t>
  </si>
  <si>
    <t>&gt; 2 technologies</t>
  </si>
  <si>
    <t>2 technologies</t>
  </si>
  <si>
    <t>1 technology</t>
  </si>
  <si>
    <t>-</t>
  </si>
  <si>
    <t>Reduce expense</t>
  </si>
  <si>
    <t>Tanggal</t>
  </si>
  <si>
    <t>Index (Percentage)</t>
  </si>
  <si>
    <t>&gt;</t>
  </si>
  <si>
    <t>September w2</t>
  </si>
  <si>
    <t>&gt; 2 Teknologi / Metodologi</t>
  </si>
  <si>
    <t>&gt;  90%</t>
  </si>
  <si>
    <t>81% - 90%</t>
  </si>
  <si>
    <t>61% - 80%</t>
  </si>
  <si>
    <t>40% - 60%</t>
  </si>
  <si>
    <t>&lt;  40%</t>
  </si>
  <si>
    <t>Implementation on Q3 2017</t>
  </si>
  <si>
    <t>&lt;</t>
  </si>
  <si>
    <r>
      <rPr>
        <b/>
        <sz val="10"/>
        <rFont val="Calibri"/>
        <family val="2"/>
        <scheme val="minor"/>
      </rPr>
      <t>Compensation System</t>
    </r>
    <r>
      <rPr>
        <sz val="10"/>
        <rFont val="Calibri"/>
        <family val="2"/>
        <scheme val="minor"/>
      </rPr>
      <t xml:space="preserve">
-Design &amp; Development
-SIT&amp;UAT
</t>
    </r>
  </si>
  <si>
    <r>
      <rPr>
        <b/>
        <sz val="10"/>
        <rFont val="Calibri"/>
        <family val="2"/>
        <scheme val="minor"/>
      </rPr>
      <t>URF Support, Adhoc enhancement</t>
    </r>
    <r>
      <rPr>
        <sz val="10"/>
        <rFont val="Calibri"/>
        <family val="2"/>
        <scheme val="minor"/>
      </rPr>
      <t xml:space="preserve">
-Gather Requirement
-Development
-Implementation</t>
    </r>
  </si>
  <si>
    <r>
      <rPr>
        <b/>
        <sz val="10"/>
        <rFont val="Calibri"/>
        <family val="2"/>
      </rPr>
      <t xml:space="preserve">Bill &amp; Coll - SPJT by eMail </t>
    </r>
    <r>
      <rPr>
        <sz val="10"/>
        <rFont val="Calibri"/>
        <family val="2"/>
      </rPr>
      <t xml:space="preserve">
-Design &amp; Development
-SIT&amp;UAT
-Post Implementation Support</t>
    </r>
  </si>
  <si>
    <t>Completed Development
w1 Dec 2017</t>
  </si>
  <si>
    <t>w1 Nov '17</t>
  </si>
  <si>
    <t>w4 Nov '17</t>
  </si>
  <si>
    <t>w1 Dec '17</t>
  </si>
  <si>
    <t>w4 Dec '17</t>
  </si>
  <si>
    <t>w1 Jan '18</t>
  </si>
  <si>
    <t>w4 Jan '18</t>
  </si>
  <si>
    <t>w2 Nov '17</t>
  </si>
  <si>
    <t xml:space="preserve"> - PWA (Progressive web apps</t>
  </si>
  <si>
    <t xml:space="preserve"> - </t>
  </si>
  <si>
    <t>Sales Support</t>
  </si>
  <si>
    <t>Customer Satisfaction</t>
  </si>
  <si>
    <t>Learning &amp; growth</t>
  </si>
  <si>
    <r>
      <rPr>
        <b/>
        <sz val="10"/>
        <rFont val="Calibri"/>
        <family val="2"/>
      </rPr>
      <t>Learn new Technology / Methodology</t>
    </r>
    <r>
      <rPr>
        <sz val="10"/>
        <rFont val="Calibri"/>
        <family val="2"/>
      </rPr>
      <t xml:space="preserve"> 
1. React &amp; Redux 
2. Webview Mobile Apps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</si>
</sst>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42">
    <font>
      <sz val="10"/>
      <name val="Arial"/>
    </font>
    <font>
      <sz val="11"/>
      <color theme="1"/>
      <name val="Calibri"/>
      <family val="2"/>
      <scheme val="minor"/>
    </font>
    <font>
      <sz val="11"/>
      <color theme="1"/>
      <name val="Calibri"/>
      <family val="2"/>
      <charset val="1"/>
      <scheme val="minor"/>
    </font>
    <font>
      <sz val="10"/>
      <name val="Arial"/>
      <family val="2"/>
    </font>
    <font>
      <sz val="9"/>
      <name val="Arial"/>
      <family val="2"/>
    </font>
    <font>
      <sz val="8"/>
      <name val="Arial"/>
      <family val="2"/>
    </font>
    <font>
      <b/>
      <i/>
      <shadow/>
      <sz val="16"/>
      <name val="Trebuchet MS"/>
      <family val="2"/>
    </font>
    <font>
      <b/>
      <sz val="10"/>
      <name val="Arial"/>
      <family val="2"/>
    </font>
    <font>
      <b/>
      <sz val="11"/>
      <name val="Arial"/>
      <family val="2"/>
    </font>
    <font>
      <sz val="11"/>
      <name val="Arial"/>
      <family val="2"/>
    </font>
    <font>
      <b/>
      <sz val="14"/>
      <name val="Arial"/>
      <family val="2"/>
    </font>
    <font>
      <sz val="10"/>
      <name val="Calibri"/>
      <family val="2"/>
    </font>
    <font>
      <b/>
      <sz val="10"/>
      <name val="Calibri"/>
      <family val="2"/>
    </font>
    <font>
      <b/>
      <sz val="11"/>
      <name val="Calibri"/>
      <family val="2"/>
    </font>
    <font>
      <sz val="11"/>
      <name val="Calibri"/>
      <family val="2"/>
    </font>
    <font>
      <b/>
      <sz val="12"/>
      <name val="Calibri"/>
      <family val="2"/>
    </font>
    <font>
      <sz val="14"/>
      <name val="Calibri"/>
      <family val="2"/>
    </font>
    <font>
      <b/>
      <sz val="14"/>
      <name val="Calibri"/>
      <family val="2"/>
    </font>
    <font>
      <b/>
      <sz val="10"/>
      <name val="Arial"/>
      <family val="2"/>
    </font>
    <font>
      <b/>
      <sz val="14"/>
      <name val="Verdana"/>
      <family val="2"/>
    </font>
    <font>
      <sz val="10"/>
      <name val="Verdana"/>
      <family val="2"/>
    </font>
    <font>
      <b/>
      <sz val="14"/>
      <color indexed="9"/>
      <name val="Calibri"/>
      <family val="2"/>
    </font>
    <font>
      <sz val="10"/>
      <name val="Arial"/>
      <family val="2"/>
    </font>
    <font>
      <b/>
      <sz val="12"/>
      <color theme="0"/>
      <name val="Calibri"/>
      <family val="2"/>
    </font>
    <font>
      <b/>
      <sz val="12"/>
      <name val="Calibri"/>
      <family val="2"/>
      <scheme val="minor"/>
    </font>
    <font>
      <sz val="10"/>
      <name val="Calibri"/>
      <family val="2"/>
      <scheme val="minor"/>
    </font>
    <font>
      <b/>
      <sz val="11"/>
      <color indexed="9"/>
      <name val="Calibri"/>
      <family val="2"/>
      <scheme val="minor"/>
    </font>
    <font>
      <i/>
      <sz val="10"/>
      <name val="Calibri"/>
      <family val="2"/>
    </font>
    <font>
      <b/>
      <sz val="20"/>
      <name val="Arial"/>
      <family val="2"/>
    </font>
    <font>
      <sz val="10"/>
      <name val="Century Schoolbook"/>
      <family val="1"/>
    </font>
    <font>
      <b/>
      <sz val="12"/>
      <name val="Arial"/>
      <family val="2"/>
    </font>
    <font>
      <b/>
      <sz val="11"/>
      <name val="Calibri"/>
      <family val="2"/>
      <scheme val="minor"/>
    </font>
    <font>
      <b/>
      <sz val="10"/>
      <name val="Calibri"/>
      <family val="2"/>
      <scheme val="minor"/>
    </font>
    <font>
      <sz val="10"/>
      <color theme="0"/>
      <name val="Calibri"/>
      <family val="2"/>
      <scheme val="minor"/>
    </font>
    <font>
      <b/>
      <sz val="16"/>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b/>
      <sz val="12"/>
      <color theme="1"/>
      <name val="Calibri"/>
      <family val="2"/>
    </font>
    <font>
      <sz val="10"/>
      <name val="Arial"/>
      <family val="2"/>
    </font>
    <font>
      <sz val="12"/>
      <name val="Calibri"/>
      <family val="2"/>
      <scheme val="minor"/>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92D050"/>
        <bgColor indexed="64"/>
      </patternFill>
    </fill>
    <fill>
      <patternFill patternType="solid">
        <fgColor rgb="FFFFFFCC"/>
        <bgColor indexed="64"/>
      </patternFill>
    </fill>
    <fill>
      <patternFill patternType="solid">
        <fgColor rgb="FFCCFFFF"/>
        <bgColor indexed="64"/>
      </patternFill>
    </fill>
    <fill>
      <patternFill patternType="solid">
        <fgColor theme="3" tint="0.59999389629810485"/>
        <bgColor indexed="64"/>
      </patternFill>
    </fill>
    <fill>
      <patternFill patternType="solid">
        <fgColor theme="6" tint="-0.499984740745262"/>
        <bgColor indexed="64"/>
      </patternFill>
    </fill>
    <fill>
      <patternFill patternType="solid">
        <fgColor theme="6"/>
        <bgColor indexed="64"/>
      </patternFill>
    </fill>
  </fills>
  <borders count="45">
    <border>
      <left/>
      <right/>
      <top/>
      <bottom/>
      <diagonal/>
    </border>
    <border>
      <left/>
      <right/>
      <top/>
      <bottom style="medium">
        <color auto="1"/>
      </bottom>
      <diagonal/>
    </border>
    <border>
      <left style="medium">
        <color auto="1"/>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right style="thin">
        <color auto="1"/>
      </right>
      <top/>
      <bottom style="medium">
        <color auto="1"/>
      </bottom>
      <diagonal/>
    </border>
    <border>
      <left style="thin">
        <color auto="1"/>
      </left>
      <right/>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style="thin">
        <color auto="1"/>
      </right>
      <top/>
      <bottom style="thin">
        <color auto="1"/>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bottom style="thin">
        <color auto="1"/>
      </bottom>
      <diagonal/>
    </border>
    <border>
      <left style="thin">
        <color auto="1"/>
      </left>
      <right style="medium">
        <color indexed="64"/>
      </right>
      <top style="thin">
        <color auto="1"/>
      </top>
      <bottom/>
      <diagonal/>
    </border>
    <border>
      <left style="thin">
        <color auto="1"/>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auto="1"/>
      </right>
      <top style="thin">
        <color auto="1"/>
      </top>
      <bottom/>
      <diagonal/>
    </border>
  </borders>
  <cellStyleXfs count="9">
    <xf numFmtId="0" fontId="0" fillId="0" borderId="0"/>
    <xf numFmtId="43" fontId="3"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9" fillId="0" borderId="0"/>
    <xf numFmtId="43" fontId="40" fillId="0" borderId="0" applyFont="0" applyFill="0" applyBorder="0" applyAlignment="0" applyProtection="0"/>
    <xf numFmtId="41" fontId="1" fillId="0" borderId="0" applyFont="0" applyFill="0" applyBorder="0" applyAlignment="0" applyProtection="0"/>
    <xf numFmtId="9" fontId="40" fillId="0" borderId="0" applyFont="0" applyFill="0" applyBorder="0" applyAlignment="0" applyProtection="0"/>
  </cellStyleXfs>
  <cellXfs count="304">
    <xf numFmtId="0" fontId="0" fillId="0" borderId="0" xfId="0"/>
    <xf numFmtId="0" fontId="4" fillId="2" borderId="0" xfId="0" applyFont="1" applyFill="1" applyAlignment="1">
      <alignment horizontal="center"/>
    </xf>
    <xf numFmtId="0" fontId="4" fillId="2" borderId="0" xfId="0" applyFont="1" applyFill="1"/>
    <xf numFmtId="0" fontId="0" fillId="2" borderId="0" xfId="0" applyFill="1"/>
    <xf numFmtId="0" fontId="6" fillId="2" borderId="0" xfId="0" applyFont="1" applyFill="1" applyAlignment="1">
      <alignment horizontal="right"/>
    </xf>
    <xf numFmtId="0" fontId="0" fillId="2" borderId="1" xfId="0" applyFill="1" applyBorder="1" applyAlignment="1">
      <alignment horizontal="center"/>
    </xf>
    <xf numFmtId="0" fontId="0" fillId="2" borderId="0" xfId="0" applyFill="1" applyAlignment="1">
      <alignment vertical="top"/>
    </xf>
    <xf numFmtId="0" fontId="4" fillId="2" borderId="0" xfId="0" applyFont="1" applyFill="1" applyBorder="1" applyAlignment="1">
      <alignment horizontal="center"/>
    </xf>
    <xf numFmtId="0" fontId="0" fillId="2" borderId="0" xfId="0" applyFill="1" applyBorder="1"/>
    <xf numFmtId="0" fontId="14" fillId="2" borderId="0" xfId="0" applyFont="1" applyFill="1"/>
    <xf numFmtId="0" fontId="0" fillId="2" borderId="0" xfId="0" applyFill="1" applyAlignment="1">
      <alignment horizontal="right"/>
    </xf>
    <xf numFmtId="0" fontId="18" fillId="2" borderId="0" xfId="0" applyFont="1" applyFill="1" applyAlignment="1">
      <alignment horizontal="right"/>
    </xf>
    <xf numFmtId="0" fontId="18" fillId="2" borderId="0" xfId="0" applyFont="1" applyFill="1"/>
    <xf numFmtId="0" fontId="18" fillId="2" borderId="0" xfId="0" applyFont="1" applyFill="1" applyAlignment="1">
      <alignment horizontal="center"/>
    </xf>
    <xf numFmtId="0" fontId="0" fillId="2" borderId="1" xfId="0" applyFill="1" applyBorder="1"/>
    <xf numFmtId="0" fontId="0" fillId="2" borderId="0" xfId="0" applyFill="1" applyAlignment="1">
      <alignment horizontal="center"/>
    </xf>
    <xf numFmtId="0" fontId="17" fillId="2" borderId="0" xfId="0" applyFont="1" applyFill="1" applyAlignment="1">
      <alignment horizontal="right"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0" fontId="17" fillId="2" borderId="0" xfId="0" applyFont="1" applyFill="1" applyAlignment="1">
      <alignment vertical="center"/>
    </xf>
    <xf numFmtId="0" fontId="16" fillId="2" borderId="0" xfId="0" applyFont="1" applyFill="1" applyAlignment="1">
      <alignment vertical="center"/>
    </xf>
    <xf numFmtId="0" fontId="16" fillId="2" borderId="0" xfId="0" applyFont="1" applyFill="1" applyAlignment="1">
      <alignment horizontal="right" vertical="center"/>
    </xf>
    <xf numFmtId="0" fontId="17" fillId="2" borderId="0" xfId="0" quotePrefix="1" applyFont="1" applyFill="1" applyBorder="1" applyAlignment="1">
      <alignment horizontal="center" vertical="center"/>
    </xf>
    <xf numFmtId="0" fontId="18" fillId="2" borderId="0" xfId="0" applyFont="1" applyFill="1" applyBorder="1" applyAlignment="1">
      <alignment horizontal="center"/>
    </xf>
    <xf numFmtId="9" fontId="17" fillId="2" borderId="0" xfId="0" applyNumberFormat="1" applyFont="1" applyFill="1" applyAlignment="1">
      <alignment horizontal="center" vertical="center"/>
    </xf>
    <xf numFmtId="0" fontId="17" fillId="2" borderId="0" xfId="0" applyFont="1" applyFill="1" applyBorder="1" applyAlignment="1">
      <alignment vertical="center"/>
    </xf>
    <xf numFmtId="0" fontId="17" fillId="2" borderId="0" xfId="0" applyFont="1" applyFill="1" applyBorder="1" applyAlignment="1">
      <alignment horizontal="center" vertical="center"/>
    </xf>
    <xf numFmtId="0" fontId="14" fillId="2" borderId="0" xfId="0" applyFont="1" applyFill="1" applyAlignment="1">
      <alignment horizontal="right" vertical="top"/>
    </xf>
    <xf numFmtId="0" fontId="17" fillId="2" borderId="0" xfId="0" applyFont="1" applyFill="1" applyBorder="1" applyAlignment="1">
      <alignment horizontal="right" vertical="center"/>
    </xf>
    <xf numFmtId="0" fontId="14" fillId="2" borderId="0" xfId="0" applyFont="1" applyFill="1" applyAlignment="1">
      <alignment vertical="top" wrapText="1"/>
    </xf>
    <xf numFmtId="0" fontId="0" fillId="2" borderId="0" xfId="0" applyFill="1" applyAlignment="1">
      <alignment vertical="top" wrapText="1"/>
    </xf>
    <xf numFmtId="0" fontId="0" fillId="2" borderId="0" xfId="0" applyFill="1" applyAlignment="1">
      <alignment horizontal="center" vertical="top" wrapText="1"/>
    </xf>
    <xf numFmtId="0" fontId="0" fillId="2" borderId="0" xfId="0" applyFill="1" applyBorder="1" applyAlignment="1">
      <alignment vertical="top" wrapText="1"/>
    </xf>
    <xf numFmtId="0" fontId="0" fillId="2" borderId="0" xfId="0" applyFill="1" applyAlignment="1">
      <alignment horizontal="right" vertical="top" wrapText="1"/>
    </xf>
    <xf numFmtId="0" fontId="10" fillId="2" borderId="0" xfId="0" applyFont="1" applyFill="1" applyBorder="1" applyAlignment="1">
      <alignment horizontal="center" vertical="center"/>
    </xf>
    <xf numFmtId="0" fontId="0" fillId="2" borderId="0" xfId="0" applyFill="1" applyBorder="1" applyAlignment="1">
      <alignment horizontal="right" vertical="center"/>
    </xf>
    <xf numFmtId="0" fontId="13" fillId="2" borderId="0" xfId="0" applyFont="1" applyFill="1"/>
    <xf numFmtId="0" fontId="13" fillId="2" borderId="0" xfId="0" applyFont="1" applyFill="1" applyAlignment="1">
      <alignment horizontal="center"/>
    </xf>
    <xf numFmtId="0" fontId="18" fillId="3" borderId="0" xfId="0" applyFont="1" applyFill="1"/>
    <xf numFmtId="0" fontId="14" fillId="2" borderId="0" xfId="0" applyFont="1" applyFill="1" applyAlignment="1">
      <alignment horizontal="right"/>
    </xf>
    <xf numFmtId="0" fontId="21" fillId="4" borderId="0" xfId="0" applyFont="1" applyFill="1" applyAlignment="1">
      <alignment vertical="center"/>
    </xf>
    <xf numFmtId="0" fontId="21" fillId="4" borderId="0" xfId="0" applyFont="1" applyFill="1" applyAlignment="1">
      <alignment horizontal="center" vertical="center"/>
    </xf>
    <xf numFmtId="1" fontId="10" fillId="5" borderId="4" xfId="0" applyNumberFormat="1" applyFont="1" applyFill="1" applyBorder="1" applyAlignment="1">
      <alignment horizontal="center" vertical="center"/>
    </xf>
    <xf numFmtId="0" fontId="24" fillId="0" borderId="0" xfId="0" applyFont="1" applyAlignment="1">
      <alignment vertical="center"/>
    </xf>
    <xf numFmtId="0" fontId="25" fillId="0" borderId="0" xfId="0" applyFont="1" applyAlignment="1">
      <alignment vertical="center" wrapText="1"/>
    </xf>
    <xf numFmtId="0" fontId="25" fillId="0" borderId="0" xfId="0" applyFont="1" applyAlignment="1">
      <alignment vertical="center"/>
    </xf>
    <xf numFmtId="0" fontId="25" fillId="6" borderId="3" xfId="0" applyFont="1" applyFill="1" applyBorder="1" applyAlignment="1">
      <alignment vertical="center" wrapText="1"/>
    </xf>
    <xf numFmtId="0" fontId="25" fillId="7" borderId="3" xfId="0" applyFont="1" applyFill="1" applyBorder="1" applyAlignment="1">
      <alignment vertical="center" wrapText="1"/>
    </xf>
    <xf numFmtId="0" fontId="0" fillId="0" borderId="0" xfId="0"/>
    <xf numFmtId="0" fontId="0" fillId="2" borderId="0" xfId="0" applyFill="1" applyAlignment="1">
      <alignment vertical="top"/>
    </xf>
    <xf numFmtId="0" fontId="14" fillId="2" borderId="0" xfId="0" applyFont="1" applyFill="1"/>
    <xf numFmtId="0" fontId="17" fillId="2" borderId="0" xfId="0" applyFont="1" applyFill="1" applyAlignment="1">
      <alignment vertical="center"/>
    </xf>
    <xf numFmtId="0" fontId="24" fillId="2" borderId="0" xfId="0" applyFont="1" applyFill="1" applyAlignment="1">
      <alignment horizontal="left"/>
    </xf>
    <xf numFmtId="43" fontId="28" fillId="0" borderId="0" xfId="2" applyFont="1" applyAlignment="1">
      <alignment vertical="center"/>
    </xf>
    <xf numFmtId="43" fontId="31" fillId="8" borderId="12" xfId="2" applyFont="1" applyFill="1" applyBorder="1" applyAlignment="1">
      <alignment horizontal="center" vertical="center" wrapText="1"/>
    </xf>
    <xf numFmtId="43" fontId="31" fillId="8" borderId="24" xfId="2" applyFont="1" applyFill="1" applyBorder="1" applyAlignment="1">
      <alignment horizontal="center" vertical="center" wrapText="1"/>
    </xf>
    <xf numFmtId="43" fontId="3" fillId="0" borderId="0" xfId="2" applyFont="1" applyAlignment="1">
      <alignment vertical="center"/>
    </xf>
    <xf numFmtId="43" fontId="3" fillId="0" borderId="0" xfId="2" applyFont="1" applyAlignment="1">
      <alignment horizontal="center" vertical="center"/>
    </xf>
    <xf numFmtId="9" fontId="3" fillId="0" borderId="0" xfId="3" applyFont="1" applyAlignment="1">
      <alignment horizontal="center" vertical="center"/>
    </xf>
    <xf numFmtId="0" fontId="3" fillId="0" borderId="0" xfId="4" applyFont="1" applyAlignment="1">
      <alignment vertical="center"/>
    </xf>
    <xf numFmtId="0" fontId="30" fillId="0" borderId="0" xfId="5" applyFont="1" applyBorder="1" applyAlignment="1">
      <alignment horizontal="left" vertical="center"/>
    </xf>
    <xf numFmtId="43" fontId="10" fillId="0" borderId="0" xfId="2" applyFont="1" applyAlignment="1">
      <alignment horizontal="center" vertical="center"/>
    </xf>
    <xf numFmtId="9" fontId="10" fillId="0" borderId="0" xfId="3" applyFont="1" applyAlignment="1">
      <alignment horizontal="center" vertical="center"/>
    </xf>
    <xf numFmtId="43" fontId="10" fillId="0" borderId="0" xfId="2" applyFont="1" applyBorder="1" applyAlignment="1">
      <alignment horizontal="center" vertical="center"/>
    </xf>
    <xf numFmtId="0" fontId="3" fillId="0" borderId="0" xfId="4" applyFont="1" applyBorder="1" applyAlignment="1">
      <alignment vertical="center"/>
    </xf>
    <xf numFmtId="0" fontId="9" fillId="0" borderId="0" xfId="4" applyFont="1" applyBorder="1" applyAlignment="1">
      <alignment horizontal="center" vertical="center"/>
    </xf>
    <xf numFmtId="0" fontId="3" fillId="0" borderId="1" xfId="4" applyFont="1" applyBorder="1" applyAlignment="1">
      <alignment vertical="center"/>
    </xf>
    <xf numFmtId="0" fontId="3" fillId="0" borderId="1" xfId="4" applyFont="1" applyBorder="1" applyAlignment="1">
      <alignment horizontal="center" vertical="center"/>
    </xf>
    <xf numFmtId="0" fontId="7" fillId="8" borderId="13" xfId="4" applyFont="1" applyFill="1" applyBorder="1" applyAlignment="1">
      <alignment horizontal="center" vertical="center"/>
    </xf>
    <xf numFmtId="0" fontId="7" fillId="8" borderId="23" xfId="4" applyFont="1" applyFill="1" applyBorder="1" applyAlignment="1">
      <alignment horizontal="center" vertical="center"/>
    </xf>
    <xf numFmtId="3" fontId="3" fillId="0" borderId="0" xfId="4" applyNumberFormat="1" applyFont="1" applyFill="1" applyBorder="1" applyAlignment="1">
      <alignment horizontal="right" vertical="center"/>
    </xf>
    <xf numFmtId="0" fontId="3" fillId="0" borderId="0" xfId="4" applyFont="1" applyFill="1" applyBorder="1" applyAlignment="1">
      <alignment vertical="center"/>
    </xf>
    <xf numFmtId="0" fontId="3" fillId="0" borderId="0" xfId="4" applyFont="1" applyFill="1" applyAlignment="1">
      <alignment vertical="center"/>
    </xf>
    <xf numFmtId="0" fontId="7" fillId="0" borderId="0" xfId="4" applyFont="1" applyFill="1" applyAlignment="1">
      <alignment vertical="center"/>
    </xf>
    <xf numFmtId="0" fontId="3" fillId="0" borderId="0" xfId="4" applyFont="1" applyAlignment="1">
      <alignment horizontal="center" vertical="center"/>
    </xf>
    <xf numFmtId="0" fontId="25" fillId="0" borderId="31" xfId="4" applyFont="1" applyFill="1" applyBorder="1" applyAlignment="1">
      <alignment horizontal="center" vertical="center"/>
    </xf>
    <xf numFmtId="3" fontId="25" fillId="0" borderId="38" xfId="4" applyNumberFormat="1" applyFont="1" applyFill="1" applyBorder="1" applyAlignment="1">
      <alignment horizontal="right" vertical="center"/>
    </xf>
    <xf numFmtId="0" fontId="32" fillId="0" borderId="7" xfId="4" applyFont="1" applyFill="1" applyBorder="1" applyAlignment="1">
      <alignment vertical="center"/>
    </xf>
    <xf numFmtId="0" fontId="25" fillId="0" borderId="7" xfId="2" applyNumberFormat="1" applyFont="1" applyFill="1" applyBorder="1" applyAlignment="1">
      <alignment horizontal="center" vertical="center"/>
    </xf>
    <xf numFmtId="164" fontId="32" fillId="0" borderId="7" xfId="2" applyNumberFormat="1" applyFont="1" applyFill="1" applyBorder="1" applyAlignment="1">
      <alignment horizontal="right" vertical="center"/>
    </xf>
    <xf numFmtId="164" fontId="32" fillId="0" borderId="8" xfId="2" applyNumberFormat="1" applyFont="1" applyFill="1" applyBorder="1" applyAlignment="1">
      <alignment horizontal="right" vertical="center"/>
    </xf>
    <xf numFmtId="9" fontId="25" fillId="0" borderId="0" xfId="3" applyFont="1" applyFill="1" applyBorder="1" applyAlignment="1">
      <alignment horizontal="center" vertical="center"/>
    </xf>
    <xf numFmtId="0" fontId="25" fillId="0" borderId="9" xfId="2" applyNumberFormat="1" applyFont="1" applyFill="1" applyBorder="1" applyAlignment="1">
      <alignment horizontal="center" vertical="center"/>
    </xf>
    <xf numFmtId="0" fontId="25" fillId="0" borderId="7" xfId="4" applyFont="1" applyFill="1" applyBorder="1" applyAlignment="1">
      <alignment horizontal="center" vertical="center"/>
    </xf>
    <xf numFmtId="3" fontId="25" fillId="0" borderId="7" xfId="4" applyNumberFormat="1" applyFont="1" applyFill="1" applyBorder="1" applyAlignment="1">
      <alignment horizontal="right" vertical="center"/>
    </xf>
    <xf numFmtId="3" fontId="25" fillId="0" borderId="8" xfId="4" applyNumberFormat="1" applyFont="1" applyFill="1" applyBorder="1" applyAlignment="1">
      <alignment horizontal="right" vertical="center"/>
    </xf>
    <xf numFmtId="0" fontId="25" fillId="0" borderId="5" xfId="2" applyNumberFormat="1" applyFont="1" applyFill="1" applyBorder="1" applyAlignment="1">
      <alignment horizontal="center" vertical="center"/>
    </xf>
    <xf numFmtId="0" fontId="25" fillId="0" borderId="5" xfId="4" applyFont="1" applyFill="1" applyBorder="1" applyAlignment="1">
      <alignment horizontal="center" vertical="center"/>
    </xf>
    <xf numFmtId="3" fontId="25" fillId="0" borderId="5" xfId="4" applyNumberFormat="1" applyFont="1" applyFill="1" applyBorder="1" applyAlignment="1">
      <alignment horizontal="right" vertical="center"/>
    </xf>
    <xf numFmtId="3" fontId="25" fillId="0" borderId="6" xfId="4" applyNumberFormat="1" applyFont="1" applyFill="1" applyBorder="1" applyAlignment="1">
      <alignment horizontal="right" vertical="center"/>
    </xf>
    <xf numFmtId="0" fontId="25" fillId="0" borderId="15" xfId="2" applyNumberFormat="1" applyFont="1" applyFill="1" applyBorder="1" applyAlignment="1">
      <alignment horizontal="center" vertical="center"/>
    </xf>
    <xf numFmtId="0" fontId="25" fillId="0" borderId="13" xfId="4" applyFont="1" applyFill="1" applyBorder="1" applyAlignment="1">
      <alignment horizontal="center" vertical="center"/>
    </xf>
    <xf numFmtId="3" fontId="25" fillId="0" borderId="13" xfId="4" applyNumberFormat="1" applyFont="1" applyFill="1" applyBorder="1" applyAlignment="1">
      <alignment horizontal="right" vertical="center"/>
    </xf>
    <xf numFmtId="3" fontId="25" fillId="0" borderId="23" xfId="4" applyNumberFormat="1" applyFont="1" applyFill="1" applyBorder="1" applyAlignment="1">
      <alignment horizontal="right" vertical="center"/>
    </xf>
    <xf numFmtId="9" fontId="25" fillId="0" borderId="0" xfId="3" quotePrefix="1" applyFont="1" applyFill="1" applyBorder="1" applyAlignment="1">
      <alignment horizontal="center" vertical="center"/>
    </xf>
    <xf numFmtId="9" fontId="25" fillId="0" borderId="5" xfId="3" quotePrefix="1" applyFont="1" applyFill="1" applyBorder="1" applyAlignment="1">
      <alignment horizontal="center" vertical="center"/>
    </xf>
    <xf numFmtId="9" fontId="25" fillId="0" borderId="29" xfId="3" quotePrefix="1" applyFont="1" applyFill="1" applyBorder="1" applyAlignment="1">
      <alignment horizontal="center" vertical="center"/>
    </xf>
    <xf numFmtId="0" fontId="25" fillId="0" borderId="36" xfId="2" applyNumberFormat="1" applyFont="1" applyFill="1" applyBorder="1" applyAlignment="1">
      <alignment vertical="center"/>
    </xf>
    <xf numFmtId="0" fontId="25" fillId="0" borderId="12" xfId="4" applyFont="1" applyFill="1" applyBorder="1" applyAlignment="1">
      <alignment vertical="center"/>
    </xf>
    <xf numFmtId="43" fontId="25" fillId="0" borderId="10" xfId="2" applyFont="1" applyFill="1" applyBorder="1" applyAlignment="1">
      <alignment horizontal="center" vertical="center" wrapText="1"/>
    </xf>
    <xf numFmtId="9" fontId="25" fillId="0" borderId="1" xfId="3" applyFont="1" applyFill="1" applyBorder="1" applyAlignment="1">
      <alignment horizontal="center" vertical="center" wrapText="1"/>
    </xf>
    <xf numFmtId="9" fontId="25" fillId="0" borderId="12" xfId="3" applyFont="1" applyFill="1" applyBorder="1" applyAlignment="1">
      <alignment horizontal="center" vertical="center" wrapText="1"/>
    </xf>
    <xf numFmtId="43" fontId="25" fillId="0" borderId="24" xfId="2" quotePrefix="1" applyFont="1" applyFill="1" applyBorder="1" applyAlignment="1">
      <alignment horizontal="right" vertical="center"/>
    </xf>
    <xf numFmtId="16" fontId="25" fillId="0" borderId="10" xfId="2" applyNumberFormat="1" applyFont="1" applyFill="1" applyBorder="1" applyAlignment="1">
      <alignment horizontal="left" vertical="center"/>
    </xf>
    <xf numFmtId="0" fontId="25" fillId="0" borderId="10" xfId="2" applyNumberFormat="1" applyFont="1" applyFill="1" applyBorder="1" applyAlignment="1">
      <alignment horizontal="center" vertical="center"/>
    </xf>
    <xf numFmtId="0" fontId="25" fillId="0" borderId="10" xfId="4" applyFont="1" applyFill="1" applyBorder="1" applyAlignment="1">
      <alignment vertical="center"/>
    </xf>
    <xf numFmtId="164" fontId="25" fillId="0" borderId="12" xfId="2" applyNumberFormat="1" applyFont="1" applyFill="1" applyBorder="1" applyAlignment="1">
      <alignment horizontal="right" vertical="center"/>
    </xf>
    <xf numFmtId="9" fontId="25" fillId="0" borderId="12" xfId="3" applyFont="1" applyFill="1" applyBorder="1" applyAlignment="1">
      <alignment horizontal="right" vertical="center"/>
    </xf>
    <xf numFmtId="164" fontId="25" fillId="0" borderId="14" xfId="2" applyNumberFormat="1" applyFont="1" applyFill="1" applyBorder="1" applyAlignment="1">
      <alignment horizontal="right" vertical="center"/>
    </xf>
    <xf numFmtId="0" fontId="25" fillId="0" borderId="12" xfId="4" applyFont="1" applyFill="1" applyBorder="1" applyAlignment="1">
      <alignment horizontal="center" vertical="center"/>
    </xf>
    <xf numFmtId="0" fontId="3" fillId="0" borderId="0" xfId="3" applyNumberFormat="1" applyFont="1" applyAlignment="1">
      <alignment horizontal="center" vertical="center"/>
    </xf>
    <xf numFmtId="0" fontId="10" fillId="0" borderId="0" xfId="3" applyNumberFormat="1" applyFont="1" applyAlignment="1">
      <alignment horizontal="center" vertical="center"/>
    </xf>
    <xf numFmtId="0" fontId="31" fillId="8" borderId="24" xfId="2" applyNumberFormat="1" applyFont="1" applyFill="1" applyBorder="1" applyAlignment="1">
      <alignment horizontal="center" vertical="center" wrapText="1"/>
    </xf>
    <xf numFmtId="0" fontId="25" fillId="0" borderId="7" xfId="3" applyNumberFormat="1" applyFont="1" applyFill="1" applyBorder="1" applyAlignment="1">
      <alignment horizontal="center" vertical="center"/>
    </xf>
    <xf numFmtId="0" fontId="25" fillId="0" borderId="13" xfId="3" applyNumberFormat="1" applyFont="1" applyFill="1" applyBorder="1" applyAlignment="1">
      <alignment horizontal="center" vertical="center"/>
    </xf>
    <xf numFmtId="0" fontId="25" fillId="0" borderId="7" xfId="3" quotePrefix="1" applyNumberFormat="1" applyFont="1" applyFill="1" applyBorder="1" applyAlignment="1">
      <alignment horizontal="center" vertical="center"/>
    </xf>
    <xf numFmtId="0" fontId="25" fillId="0" borderId="5" xfId="3" quotePrefix="1" applyNumberFormat="1" applyFont="1" applyFill="1" applyBorder="1" applyAlignment="1">
      <alignment horizontal="center" vertical="center"/>
    </xf>
    <xf numFmtId="0" fontId="25" fillId="0" borderId="12" xfId="3" applyNumberFormat="1" applyFont="1" applyFill="1" applyBorder="1" applyAlignment="1">
      <alignment horizontal="center" vertical="center" wrapText="1"/>
    </xf>
    <xf numFmtId="0" fontId="25" fillId="0" borderId="0" xfId="3" applyNumberFormat="1" applyFont="1" applyFill="1" applyBorder="1" applyAlignment="1">
      <alignment horizontal="center" vertical="center"/>
    </xf>
    <xf numFmtId="0" fontId="25" fillId="0" borderId="27" xfId="3" applyNumberFormat="1" applyFont="1" applyFill="1" applyBorder="1" applyAlignment="1">
      <alignment horizontal="center" vertical="center"/>
    </xf>
    <xf numFmtId="0" fontId="25" fillId="0" borderId="40" xfId="3" quotePrefix="1" applyNumberFormat="1" applyFont="1" applyFill="1" applyBorder="1" applyAlignment="1">
      <alignment horizontal="center" vertical="center"/>
    </xf>
    <xf numFmtId="0" fontId="25" fillId="0" borderId="11" xfId="3" quotePrefix="1" applyNumberFormat="1" applyFont="1" applyFill="1" applyBorder="1" applyAlignment="1">
      <alignment horizontal="center" vertical="center"/>
    </xf>
    <xf numFmtId="0" fontId="25" fillId="0" borderId="1" xfId="3" applyNumberFormat="1" applyFont="1" applyFill="1" applyBorder="1" applyAlignment="1">
      <alignment horizontal="center" vertical="center" wrapText="1"/>
    </xf>
    <xf numFmtId="0" fontId="25" fillId="0" borderId="40" xfId="3" applyNumberFormat="1" applyFont="1" applyFill="1" applyBorder="1" applyAlignment="1">
      <alignment horizontal="center" vertical="center"/>
    </xf>
    <xf numFmtId="0" fontId="0" fillId="2" borderId="0" xfId="0" applyFill="1" applyBorder="1" applyAlignment="1">
      <alignment horizontal="right"/>
    </xf>
    <xf numFmtId="0" fontId="33" fillId="0" borderId="0" xfId="0" applyFont="1" applyAlignment="1">
      <alignment vertical="center"/>
    </xf>
    <xf numFmtId="0" fontId="25" fillId="6" borderId="0" xfId="0" applyFont="1" applyFill="1" applyAlignment="1">
      <alignment vertical="center"/>
    </xf>
    <xf numFmtId="0" fontId="25" fillId="7" borderId="3" xfId="0" applyFont="1" applyFill="1" applyBorder="1" applyAlignment="1">
      <alignment horizontal="center" vertical="center" wrapText="1"/>
    </xf>
    <xf numFmtId="0" fontId="25" fillId="6" borderId="3" xfId="0" applyFont="1" applyFill="1" applyBorder="1" applyAlignment="1">
      <alignment horizontal="center" vertical="center" wrapText="1"/>
    </xf>
    <xf numFmtId="1" fontId="15" fillId="5" borderId="3" xfId="0" applyNumberFormat="1" applyFont="1" applyFill="1" applyBorder="1" applyAlignment="1">
      <alignment horizontal="center" vertical="center" wrapText="1"/>
    </xf>
    <xf numFmtId="0" fontId="26" fillId="9" borderId="3" xfId="0" applyFont="1" applyFill="1" applyBorder="1" applyAlignment="1">
      <alignment horizontal="center" vertical="center"/>
    </xf>
    <xf numFmtId="0" fontId="27" fillId="2" borderId="2" xfId="0" applyFont="1" applyFill="1" applyBorder="1" applyAlignment="1">
      <alignment vertical="top"/>
    </xf>
    <xf numFmtId="1" fontId="0" fillId="0" borderId="0" xfId="0" applyNumberFormat="1" applyAlignment="1">
      <alignment vertical="center"/>
    </xf>
    <xf numFmtId="0" fontId="15" fillId="2" borderId="2" xfId="0" applyFont="1" applyFill="1" applyBorder="1" applyAlignment="1">
      <alignment horizontal="right" vertical="center"/>
    </xf>
    <xf numFmtId="0" fontId="34" fillId="0" borderId="0" xfId="0" applyFont="1" applyAlignment="1">
      <alignment vertical="center"/>
    </xf>
    <xf numFmtId="1" fontId="30" fillId="10" borderId="0" xfId="0" applyNumberFormat="1" applyFont="1" applyFill="1" applyAlignment="1">
      <alignment horizontal="center" vertical="center"/>
    </xf>
    <xf numFmtId="1" fontId="30" fillId="0" borderId="0" xfId="0" applyNumberFormat="1" applyFont="1" applyFill="1" applyAlignment="1">
      <alignment horizontal="center" vertical="center"/>
    </xf>
    <xf numFmtId="0" fontId="25" fillId="0" borderId="0" xfId="0" applyFont="1" applyAlignment="1">
      <alignment horizontal="left" vertical="center" wrapText="1"/>
    </xf>
    <xf numFmtId="0" fontId="23" fillId="4" borderId="3" xfId="0" applyFont="1" applyFill="1" applyBorder="1" applyAlignment="1">
      <alignment horizontal="right" vertical="center" wrapText="1"/>
    </xf>
    <xf numFmtId="0" fontId="25" fillId="7" borderId="3" xfId="0" applyFont="1" applyFill="1" applyBorder="1" applyAlignment="1">
      <alignment horizontal="center" vertical="center"/>
    </xf>
    <xf numFmtId="0" fontId="25" fillId="6" borderId="3" xfId="0" applyFont="1" applyFill="1" applyBorder="1" applyAlignment="1">
      <alignment horizontal="center" vertical="center"/>
    </xf>
    <xf numFmtId="0" fontId="26" fillId="4" borderId="3" xfId="0" applyFont="1" applyFill="1" applyBorder="1" applyAlignment="1">
      <alignment horizontal="center" vertical="center"/>
    </xf>
    <xf numFmtId="0" fontId="26" fillId="4" borderId="3" xfId="0" applyFont="1" applyFill="1" applyBorder="1" applyAlignment="1">
      <alignment horizontal="center" vertical="center" wrapText="1"/>
    </xf>
    <xf numFmtId="0" fontId="25" fillId="7" borderId="3" xfId="0" applyFont="1" applyFill="1" applyBorder="1" applyAlignment="1" applyProtection="1">
      <alignment horizontal="center" vertical="center"/>
      <protection locked="0"/>
    </xf>
    <xf numFmtId="0" fontId="25" fillId="6" borderId="3" xfId="0" applyFont="1" applyFill="1" applyBorder="1" applyAlignment="1" applyProtection="1">
      <alignment horizontal="center" vertical="center"/>
      <protection locked="0"/>
    </xf>
    <xf numFmtId="0" fontId="34" fillId="0" borderId="0" xfId="0" applyFont="1" applyProtection="1">
      <protection locked="0"/>
    </xf>
    <xf numFmtId="0" fontId="0" fillId="0" borderId="0" xfId="0" applyProtection="1">
      <protection locked="0"/>
    </xf>
    <xf numFmtId="0" fontId="6" fillId="0" borderId="0" xfId="0" applyFont="1" applyAlignment="1" applyProtection="1">
      <alignment horizontal="right"/>
      <protection locked="0"/>
    </xf>
    <xf numFmtId="0" fontId="11" fillId="2" borderId="2" xfId="0" applyFont="1" applyFill="1" applyBorder="1" applyAlignment="1" applyProtection="1">
      <alignment vertical="top"/>
      <protection locked="0"/>
    </xf>
    <xf numFmtId="0" fontId="11" fillId="2" borderId="0" xfId="0" applyFont="1" applyFill="1" applyBorder="1" applyAlignment="1" applyProtection="1">
      <alignment horizontal="center" vertical="top"/>
      <protection locked="0"/>
    </xf>
    <xf numFmtId="0" fontId="11" fillId="2" borderId="29" xfId="0" applyFont="1" applyFill="1" applyBorder="1" applyAlignment="1" applyProtection="1">
      <alignment horizontal="center" vertical="top"/>
      <protection locked="0"/>
    </xf>
    <xf numFmtId="0" fontId="11" fillId="2" borderId="16" xfId="0" applyFont="1" applyFill="1" applyBorder="1" applyAlignment="1" applyProtection="1">
      <alignment vertical="top"/>
      <protection locked="0"/>
    </xf>
    <xf numFmtId="0" fontId="11" fillId="2" borderId="17" xfId="0" applyFont="1" applyFill="1" applyBorder="1" applyAlignment="1" applyProtection="1">
      <alignment vertical="top"/>
      <protection locked="0"/>
    </xf>
    <xf numFmtId="0" fontId="11" fillId="2" borderId="1" xfId="0" applyFont="1" applyFill="1" applyBorder="1" applyAlignment="1" applyProtection="1">
      <alignment horizontal="center" vertical="top"/>
      <protection locked="0"/>
    </xf>
    <xf numFmtId="0" fontId="11" fillId="2" borderId="18" xfId="0" applyFont="1" applyFill="1" applyBorder="1" applyAlignment="1" applyProtection="1">
      <alignment vertical="top"/>
      <protection locked="0"/>
    </xf>
    <xf numFmtId="43" fontId="7" fillId="8" borderId="12" xfId="2" applyFont="1" applyFill="1" applyBorder="1" applyAlignment="1">
      <alignment horizontal="center" vertical="center" wrapText="1"/>
    </xf>
    <xf numFmtId="0" fontId="30" fillId="0" borderId="0" xfId="4" applyFont="1" applyAlignment="1">
      <alignment vertical="center"/>
    </xf>
    <xf numFmtId="0" fontId="30" fillId="0" borderId="0" xfId="4" applyFont="1" applyAlignment="1">
      <alignment horizontal="center" vertical="center"/>
    </xf>
    <xf numFmtId="0" fontId="30" fillId="0" borderId="25" xfId="3" applyNumberFormat="1" applyFont="1" applyBorder="1" applyAlignment="1">
      <alignment horizontal="center" vertical="center"/>
    </xf>
    <xf numFmtId="9" fontId="30" fillId="0" borderId="0" xfId="3" applyFont="1" applyAlignment="1">
      <alignment horizontal="center" vertical="center"/>
    </xf>
    <xf numFmtId="0" fontId="30" fillId="0" borderId="0" xfId="3" applyNumberFormat="1" applyFont="1" applyAlignment="1">
      <alignment horizontal="center" vertical="center"/>
    </xf>
    <xf numFmtId="1" fontId="30" fillId="10" borderId="25" xfId="3" applyNumberFormat="1" applyFont="1" applyFill="1" applyBorder="1" applyAlignment="1">
      <alignment horizontal="center" vertical="center"/>
    </xf>
    <xf numFmtId="0" fontId="23" fillId="4" borderId="41" xfId="0" applyFont="1" applyFill="1" applyBorder="1" applyAlignment="1">
      <alignment vertical="center" wrapText="1"/>
    </xf>
    <xf numFmtId="0" fontId="23" fillId="4" borderId="42" xfId="0" applyFont="1" applyFill="1" applyBorder="1" applyAlignment="1">
      <alignment vertical="center" wrapText="1"/>
    </xf>
    <xf numFmtId="0" fontId="23" fillId="4" borderId="43" xfId="0" applyFont="1" applyFill="1" applyBorder="1" applyAlignment="1">
      <alignment horizontal="right" vertical="center" wrapText="1"/>
    </xf>
    <xf numFmtId="0" fontId="25" fillId="6" borderId="13" xfId="0" applyFont="1" applyFill="1" applyBorder="1" applyAlignment="1" applyProtection="1">
      <alignment horizontal="center" vertical="center"/>
      <protection locked="0"/>
    </xf>
    <xf numFmtId="1" fontId="39" fillId="5" borderId="25" xfId="0" applyNumberFormat="1" applyFont="1" applyFill="1" applyBorder="1" applyAlignment="1">
      <alignment horizontal="center" vertical="center" wrapText="1"/>
    </xf>
    <xf numFmtId="0" fontId="25" fillId="0" borderId="40" xfId="2" quotePrefix="1" applyNumberFormat="1" applyFont="1" applyFill="1" applyBorder="1" applyAlignment="1">
      <alignment horizontal="center" vertical="center"/>
    </xf>
    <xf numFmtId="0" fontId="25" fillId="0" borderId="40" xfId="2" applyNumberFormat="1" applyFont="1" applyFill="1" applyBorder="1" applyAlignment="1">
      <alignment horizontal="center" vertical="center"/>
    </xf>
    <xf numFmtId="0" fontId="25" fillId="0" borderId="11" xfId="2" applyNumberFormat="1" applyFont="1" applyFill="1" applyBorder="1" applyAlignment="1">
      <alignment horizontal="center" vertical="center"/>
    </xf>
    <xf numFmtId="0" fontId="25" fillId="0" borderId="26" xfId="2" applyNumberFormat="1" applyFont="1" applyFill="1" applyBorder="1" applyAlignment="1">
      <alignment horizontal="center" vertical="center"/>
    </xf>
    <xf numFmtId="0" fontId="25" fillId="0" borderId="28" xfId="2" applyNumberFormat="1" applyFont="1" applyFill="1" applyBorder="1" applyAlignment="1">
      <alignment horizontal="center" vertical="center"/>
    </xf>
    <xf numFmtId="0" fontId="25" fillId="0" borderId="31" xfId="4" applyFont="1" applyFill="1" applyBorder="1" applyAlignment="1">
      <alignment horizontal="left" vertical="center"/>
    </xf>
    <xf numFmtId="43" fontId="32" fillId="0" borderId="9" xfId="2" applyFont="1" applyFill="1" applyBorder="1" applyAlignment="1">
      <alignment horizontal="left" vertical="center"/>
    </xf>
    <xf numFmtId="0" fontId="25" fillId="0" borderId="9" xfId="4" applyFont="1" applyFill="1" applyBorder="1" applyAlignment="1">
      <alignment horizontal="left" vertical="center"/>
    </xf>
    <xf numFmtId="0" fontId="25" fillId="0" borderId="15" xfId="4" applyFont="1" applyFill="1" applyBorder="1" applyAlignment="1">
      <alignment horizontal="left" vertical="center"/>
    </xf>
    <xf numFmtId="0" fontId="25" fillId="0" borderId="0" xfId="4" applyFont="1" applyFill="1" applyBorder="1" applyAlignment="1">
      <alignment horizontal="left" vertical="center"/>
    </xf>
    <xf numFmtId="0" fontId="25" fillId="0" borderId="29" xfId="4" applyFont="1" applyFill="1" applyBorder="1" applyAlignment="1">
      <alignment horizontal="left" vertical="center"/>
    </xf>
    <xf numFmtId="0" fontId="25" fillId="0" borderId="27" xfId="4" applyFont="1" applyFill="1" applyBorder="1" applyAlignment="1">
      <alignment horizontal="left" vertical="center"/>
    </xf>
    <xf numFmtId="43" fontId="25" fillId="0" borderId="0" xfId="2" applyFont="1" applyFill="1" applyBorder="1" applyAlignment="1">
      <alignment horizontal="left" vertical="center"/>
    </xf>
    <xf numFmtId="0" fontId="41" fillId="0" borderId="37" xfId="3" applyNumberFormat="1" applyFont="1" applyFill="1" applyBorder="1" applyAlignment="1">
      <alignment horizontal="center" vertical="center"/>
    </xf>
    <xf numFmtId="0" fontId="24" fillId="0" borderId="7" xfId="3" applyNumberFormat="1" applyFont="1" applyFill="1" applyBorder="1" applyAlignment="1">
      <alignment horizontal="center" vertical="center"/>
    </xf>
    <xf numFmtId="0" fontId="41" fillId="0" borderId="7" xfId="3" applyNumberFormat="1" applyFont="1" applyFill="1" applyBorder="1" applyAlignment="1">
      <alignment horizontal="center" vertical="center"/>
    </xf>
    <xf numFmtId="0" fontId="41" fillId="0" borderId="5" xfId="3" applyNumberFormat="1" applyFont="1" applyFill="1" applyBorder="1" applyAlignment="1">
      <alignment horizontal="center" vertical="center"/>
    </xf>
    <xf numFmtId="0" fontId="41" fillId="0" borderId="40" xfId="3" applyNumberFormat="1" applyFont="1" applyFill="1" applyBorder="1" applyAlignment="1">
      <alignment horizontal="center" vertical="center"/>
    </xf>
    <xf numFmtId="0" fontId="41" fillId="0" borderId="13" xfId="3" applyNumberFormat="1" applyFont="1" applyFill="1" applyBorder="1" applyAlignment="1">
      <alignment horizontal="center" vertical="center"/>
    </xf>
    <xf numFmtId="0" fontId="41" fillId="0" borderId="7" xfId="3" quotePrefix="1" applyNumberFormat="1" applyFont="1" applyFill="1" applyBorder="1" applyAlignment="1">
      <alignment horizontal="center" vertical="center"/>
    </xf>
    <xf numFmtId="0" fontId="41" fillId="0" borderId="5" xfId="3" quotePrefix="1" applyNumberFormat="1" applyFont="1" applyFill="1" applyBorder="1" applyAlignment="1">
      <alignment horizontal="center" vertical="center"/>
    </xf>
    <xf numFmtId="0" fontId="24" fillId="0" borderId="0" xfId="3" applyNumberFormat="1" applyFont="1" applyFill="1" applyBorder="1" applyAlignment="1">
      <alignment horizontal="center" vertical="center"/>
    </xf>
    <xf numFmtId="0" fontId="41" fillId="0" borderId="0" xfId="3" applyNumberFormat="1" applyFont="1" applyFill="1" applyBorder="1" applyAlignment="1">
      <alignment horizontal="center" vertical="center"/>
    </xf>
    <xf numFmtId="0" fontId="41" fillId="0" borderId="0" xfId="3" quotePrefix="1" applyNumberFormat="1" applyFont="1" applyFill="1" applyBorder="1" applyAlignment="1">
      <alignment horizontal="center" vertical="center"/>
    </xf>
    <xf numFmtId="0" fontId="41" fillId="0" borderId="37" xfId="3" applyNumberFormat="1" applyFont="1" applyFill="1" applyBorder="1" applyAlignment="1">
      <alignment horizontal="center" vertical="top"/>
    </xf>
    <xf numFmtId="0" fontId="24" fillId="0" borderId="7" xfId="3" applyNumberFormat="1" applyFont="1" applyFill="1" applyBorder="1" applyAlignment="1">
      <alignment horizontal="center" vertical="top"/>
    </xf>
    <xf numFmtId="0" fontId="41" fillId="0" borderId="7" xfId="3" applyNumberFormat="1" applyFont="1" applyFill="1" applyBorder="1" applyAlignment="1">
      <alignment horizontal="center" vertical="top"/>
    </xf>
    <xf numFmtId="0" fontId="41" fillId="0" borderId="5" xfId="3" applyNumberFormat="1" applyFont="1" applyFill="1" applyBorder="1" applyAlignment="1">
      <alignment horizontal="center" vertical="top"/>
    </xf>
    <xf numFmtId="164" fontId="41" fillId="0" borderId="7" xfId="6" applyNumberFormat="1" applyFont="1" applyFill="1" applyBorder="1" applyAlignment="1">
      <alignment horizontal="center" vertical="top"/>
    </xf>
    <xf numFmtId="9" fontId="41" fillId="0" borderId="7" xfId="3" applyNumberFormat="1" applyFont="1" applyFill="1" applyBorder="1" applyAlignment="1">
      <alignment horizontal="center" vertical="top"/>
    </xf>
    <xf numFmtId="15" fontId="41" fillId="0" borderId="13" xfId="3" applyNumberFormat="1" applyFont="1" applyFill="1" applyBorder="1" applyAlignment="1">
      <alignment horizontal="center" vertical="center"/>
    </xf>
    <xf numFmtId="0" fontId="41" fillId="0" borderId="7" xfId="3" applyNumberFormat="1" applyFont="1" applyFill="1" applyBorder="1" applyAlignment="1">
      <alignment horizontal="center" vertical="center" wrapText="1"/>
    </xf>
    <xf numFmtId="15" fontId="25" fillId="0" borderId="3" xfId="4" applyNumberFormat="1" applyFont="1" applyFill="1" applyBorder="1" applyAlignment="1">
      <alignment horizontal="center" vertical="center"/>
    </xf>
    <xf numFmtId="43" fontId="7" fillId="8" borderId="7" xfId="2" applyFont="1" applyFill="1" applyBorder="1" applyAlignment="1">
      <alignment horizontal="center" vertical="center" wrapText="1"/>
    </xf>
    <xf numFmtId="0" fontId="25" fillId="0" borderId="3" xfId="2" applyNumberFormat="1" applyFont="1" applyFill="1" applyBorder="1" applyAlignment="1">
      <alignment vertical="center"/>
    </xf>
    <xf numFmtId="17" fontId="25" fillId="0" borderId="34" xfId="4" applyNumberFormat="1" applyFont="1" applyFill="1" applyBorder="1" applyAlignment="1">
      <alignment vertical="center"/>
    </xf>
    <xf numFmtId="0" fontId="25" fillId="0" borderId="3" xfId="4" applyNumberFormat="1" applyFont="1" applyFill="1" applyBorder="1" applyAlignment="1">
      <alignment horizontal="center" vertical="center"/>
    </xf>
    <xf numFmtId="0" fontId="25" fillId="0" borderId="3" xfId="2" applyNumberFormat="1" applyFont="1" applyFill="1" applyBorder="1" applyAlignment="1">
      <alignment horizontal="center" vertical="center"/>
    </xf>
    <xf numFmtId="0" fontId="11" fillId="0" borderId="24" xfId="4" applyNumberFormat="1" applyFont="1" applyFill="1" applyBorder="1" applyAlignment="1" applyProtection="1">
      <alignment horizontal="center" vertical="top" wrapText="1"/>
      <protection locked="0"/>
    </xf>
    <xf numFmtId="0" fontId="11" fillId="0" borderId="10" xfId="4" applyNumberFormat="1" applyFont="1" applyFill="1" applyBorder="1" applyAlignment="1" applyProtection="1">
      <alignment horizontal="center" vertical="top" wrapText="1"/>
      <protection locked="0"/>
    </xf>
    <xf numFmtId="0" fontId="25" fillId="0" borderId="31" xfId="4" applyFont="1" applyFill="1" applyBorder="1" applyAlignment="1">
      <alignment horizontal="center" vertical="top" wrapText="1"/>
    </xf>
    <xf numFmtId="0" fontId="25" fillId="0" borderId="7" xfId="4" applyFont="1" applyFill="1" applyBorder="1" applyAlignment="1">
      <alignment horizontal="center" vertical="top" wrapText="1"/>
    </xf>
    <xf numFmtId="0" fontId="25" fillId="0" borderId="5" xfId="4" applyFont="1" applyFill="1" applyBorder="1" applyAlignment="1">
      <alignment horizontal="center" vertical="top" wrapText="1"/>
    </xf>
    <xf numFmtId="0" fontId="41" fillId="0" borderId="13" xfId="3" applyNumberFormat="1" applyFont="1" applyFill="1" applyBorder="1" applyAlignment="1">
      <alignment horizontal="center" vertical="center" wrapText="1"/>
    </xf>
    <xf numFmtId="0" fontId="41" fillId="0" borderId="7" xfId="3" applyNumberFormat="1" applyFont="1" applyFill="1" applyBorder="1" applyAlignment="1">
      <alignment horizontal="center" vertical="center" wrapText="1"/>
    </xf>
    <xf numFmtId="0" fontId="41" fillId="0" borderId="5" xfId="3" applyNumberFormat="1" applyFont="1" applyFill="1" applyBorder="1" applyAlignment="1">
      <alignment horizontal="center" vertical="center" wrapText="1"/>
    </xf>
    <xf numFmtId="0" fontId="11" fillId="0" borderId="41" xfId="4" applyNumberFormat="1" applyFont="1" applyFill="1" applyBorder="1" applyAlignment="1" applyProtection="1">
      <alignment horizontal="center" vertical="top" wrapText="1"/>
      <protection locked="0"/>
    </xf>
    <xf numFmtId="0" fontId="11" fillId="0" borderId="43" xfId="4" applyNumberFormat="1" applyFont="1" applyFill="1" applyBorder="1" applyAlignment="1" applyProtection="1">
      <alignment horizontal="center" vertical="top" wrapText="1"/>
      <protection locked="0"/>
    </xf>
    <xf numFmtId="0" fontId="25" fillId="0" borderId="31" xfId="8" applyNumberFormat="1" applyFont="1" applyFill="1" applyBorder="1" applyAlignment="1">
      <alignment horizontal="center" vertical="center"/>
    </xf>
    <xf numFmtId="0" fontId="25" fillId="0" borderId="7" xfId="8" applyNumberFormat="1" applyFont="1" applyFill="1" applyBorder="1" applyAlignment="1">
      <alignment horizontal="center" vertical="center"/>
    </xf>
    <xf numFmtId="0" fontId="25" fillId="0" borderId="5" xfId="8" applyNumberFormat="1" applyFont="1" applyFill="1" applyBorder="1" applyAlignment="1">
      <alignment horizontal="center" vertical="center"/>
    </xf>
    <xf numFmtId="0" fontId="25" fillId="0" borderId="13" xfId="8" applyNumberFormat="1" applyFont="1" applyFill="1" applyBorder="1" applyAlignment="1">
      <alignment horizontal="center" vertical="center"/>
    </xf>
    <xf numFmtId="0" fontId="25" fillId="0" borderId="44" xfId="2" applyNumberFormat="1" applyFont="1" applyFill="1" applyBorder="1" applyAlignment="1">
      <alignment horizontal="center" vertical="top" wrapText="1"/>
    </xf>
    <xf numFmtId="0" fontId="25" fillId="0" borderId="39" xfId="2" applyNumberFormat="1" applyFont="1" applyFill="1" applyBorder="1" applyAlignment="1">
      <alignment horizontal="center" vertical="top" wrapText="1"/>
    </xf>
    <xf numFmtId="0" fontId="25" fillId="0" borderId="22" xfId="2" applyNumberFormat="1" applyFont="1" applyFill="1" applyBorder="1" applyAlignment="1">
      <alignment horizontal="center" vertical="top" wrapText="1"/>
    </xf>
    <xf numFmtId="0" fontId="25" fillId="0" borderId="13" xfId="4" applyFont="1" applyFill="1" applyBorder="1" applyAlignment="1">
      <alignment horizontal="center" vertical="top" wrapText="1"/>
    </xf>
    <xf numFmtId="9" fontId="25" fillId="0" borderId="13" xfId="8" applyFont="1" applyFill="1" applyBorder="1" applyAlignment="1">
      <alignment horizontal="center" vertical="center"/>
    </xf>
    <xf numFmtId="9" fontId="25" fillId="0" borderId="7" xfId="8" applyFont="1" applyFill="1" applyBorder="1" applyAlignment="1">
      <alignment horizontal="center" vertical="center"/>
    </xf>
    <xf numFmtId="9" fontId="25" fillId="0" borderId="5" xfId="8" applyFont="1" applyFill="1" applyBorder="1" applyAlignment="1">
      <alignment horizontal="center" vertical="center"/>
    </xf>
    <xf numFmtId="0" fontId="11" fillId="0" borderId="31" xfId="4" applyNumberFormat="1" applyFont="1" applyFill="1" applyBorder="1" applyAlignment="1" applyProtection="1">
      <alignment horizontal="left" vertical="top" wrapText="1"/>
      <protection locked="0"/>
    </xf>
    <xf numFmtId="0" fontId="11" fillId="0" borderId="7" xfId="4" applyNumberFormat="1" applyFont="1" applyFill="1" applyBorder="1" applyAlignment="1" applyProtection="1">
      <alignment horizontal="left" vertical="top" wrapText="1"/>
      <protection locked="0"/>
    </xf>
    <xf numFmtId="0" fontId="11" fillId="0" borderId="5" xfId="4" applyNumberFormat="1" applyFont="1" applyFill="1" applyBorder="1" applyAlignment="1" applyProtection="1">
      <alignment horizontal="left" vertical="top" wrapText="1"/>
      <protection locked="0"/>
    </xf>
    <xf numFmtId="0" fontId="41" fillId="0" borderId="13" xfId="4" applyFont="1" applyFill="1" applyBorder="1" applyAlignment="1">
      <alignment horizontal="center" vertical="top" wrapText="1"/>
    </xf>
    <xf numFmtId="0" fontId="41" fillId="0" borderId="7" xfId="4" applyFont="1" applyFill="1" applyBorder="1" applyAlignment="1">
      <alignment horizontal="center" vertical="top" wrapText="1"/>
    </xf>
    <xf numFmtId="0" fontId="41" fillId="0" borderId="5" xfId="4" applyFont="1" applyFill="1" applyBorder="1" applyAlignment="1">
      <alignment horizontal="center" vertical="top" wrapText="1"/>
    </xf>
    <xf numFmtId="17" fontId="11" fillId="0" borderId="31" xfId="4" applyNumberFormat="1" applyFont="1" applyFill="1" applyBorder="1" applyAlignment="1" applyProtection="1">
      <alignment horizontal="center" vertical="top" wrapText="1"/>
      <protection locked="0"/>
    </xf>
    <xf numFmtId="17" fontId="11" fillId="0" borderId="7" xfId="4" applyNumberFormat="1" applyFont="1" applyFill="1" applyBorder="1" applyAlignment="1" applyProtection="1">
      <alignment horizontal="center" vertical="top" wrapText="1"/>
      <protection locked="0"/>
    </xf>
    <xf numFmtId="17" fontId="11" fillId="0" borderId="5" xfId="4" applyNumberFormat="1" applyFont="1" applyFill="1" applyBorder="1" applyAlignment="1" applyProtection="1">
      <alignment horizontal="center" vertical="top" wrapText="1"/>
      <protection locked="0"/>
    </xf>
    <xf numFmtId="9" fontId="11" fillId="0" borderId="13" xfId="4" applyNumberFormat="1" applyFont="1" applyFill="1" applyBorder="1" applyAlignment="1" applyProtection="1">
      <alignment horizontal="center" vertical="top" wrapText="1"/>
      <protection locked="0"/>
    </xf>
    <xf numFmtId="17" fontId="11" fillId="0" borderId="12" xfId="4" applyNumberFormat="1" applyFont="1" applyFill="1" applyBorder="1" applyAlignment="1" applyProtection="1">
      <alignment horizontal="center" vertical="top" wrapText="1"/>
      <protection locked="0"/>
    </xf>
    <xf numFmtId="0" fontId="11" fillId="0" borderId="31" xfId="4" applyNumberFormat="1" applyFont="1" applyFill="1" applyBorder="1" applyAlignment="1" applyProtection="1">
      <alignment horizontal="center" vertical="top" wrapText="1"/>
      <protection locked="0"/>
    </xf>
    <xf numFmtId="0" fontId="11" fillId="0" borderId="7" xfId="4" applyNumberFormat="1" applyFont="1" applyFill="1" applyBorder="1" applyAlignment="1" applyProtection="1">
      <alignment horizontal="center" vertical="top" wrapText="1"/>
      <protection locked="0"/>
    </xf>
    <xf numFmtId="0" fontId="11" fillId="0" borderId="12" xfId="4" applyNumberFormat="1" applyFont="1" applyFill="1" applyBorder="1" applyAlignment="1" applyProtection="1">
      <alignment horizontal="center" vertical="top" wrapText="1"/>
      <protection locked="0"/>
    </xf>
    <xf numFmtId="43" fontId="25" fillId="0" borderId="31" xfId="2" applyFont="1" applyFill="1" applyBorder="1" applyAlignment="1">
      <alignment horizontal="left" vertical="top" wrapText="1"/>
    </xf>
    <xf numFmtId="43" fontId="25" fillId="0" borderId="7" xfId="2" applyFont="1" applyFill="1" applyBorder="1" applyAlignment="1">
      <alignment horizontal="left" vertical="top"/>
    </xf>
    <xf numFmtId="43" fontId="25" fillId="0" borderId="5" xfId="2" applyFont="1" applyFill="1" applyBorder="1" applyAlignment="1">
      <alignment horizontal="left" vertical="top"/>
    </xf>
    <xf numFmtId="0" fontId="25" fillId="0" borderId="13" xfId="4" applyFont="1" applyFill="1" applyBorder="1" applyAlignment="1">
      <alignment horizontal="left" vertical="top" wrapText="1"/>
    </xf>
    <xf numFmtId="0" fontId="25" fillId="0" borderId="7" xfId="4" applyFont="1" applyFill="1" applyBorder="1" applyAlignment="1">
      <alignment horizontal="left" vertical="top"/>
    </xf>
    <xf numFmtId="0" fontId="25" fillId="0" borderId="12" xfId="4" applyFont="1" applyFill="1" applyBorder="1" applyAlignment="1">
      <alignment horizontal="left" vertical="top"/>
    </xf>
    <xf numFmtId="0" fontId="11" fillId="0" borderId="13" xfId="4" applyNumberFormat="1" applyFont="1" applyFill="1" applyBorder="1" applyAlignment="1" applyProtection="1">
      <alignment horizontal="left" vertical="top" wrapText="1"/>
      <protection locked="0"/>
    </xf>
    <xf numFmtId="0" fontId="11" fillId="0" borderId="12" xfId="4" applyNumberFormat="1" applyFont="1" applyFill="1" applyBorder="1" applyAlignment="1" applyProtection="1">
      <alignment horizontal="left" vertical="top" wrapText="1"/>
      <protection locked="0"/>
    </xf>
    <xf numFmtId="43" fontId="41" fillId="0" borderId="31" xfId="2" applyFont="1" applyFill="1" applyBorder="1" applyAlignment="1">
      <alignment horizontal="center" vertical="top" wrapText="1"/>
    </xf>
    <xf numFmtId="43" fontId="41" fillId="0" borderId="7" xfId="2" applyFont="1" applyFill="1" applyBorder="1" applyAlignment="1">
      <alignment horizontal="center" vertical="top" wrapText="1"/>
    </xf>
    <xf numFmtId="43" fontId="41" fillId="0" borderId="5" xfId="2" applyFont="1" applyFill="1" applyBorder="1" applyAlignment="1">
      <alignment horizontal="center" vertical="top" wrapText="1"/>
    </xf>
    <xf numFmtId="0" fontId="9" fillId="0" borderId="0" xfId="4" applyFont="1" applyBorder="1" applyAlignment="1">
      <alignment horizontal="center" vertical="center"/>
    </xf>
    <xf numFmtId="43" fontId="28" fillId="0" borderId="0" xfId="2" applyFont="1" applyBorder="1" applyAlignment="1">
      <alignment horizontal="center" vertical="center"/>
    </xf>
    <xf numFmtId="43" fontId="7" fillId="8" borderId="32" xfId="2" applyFont="1" applyFill="1" applyBorder="1" applyAlignment="1">
      <alignment horizontal="center" vertical="center"/>
    </xf>
    <xf numFmtId="43" fontId="7" fillId="8" borderId="34" xfId="2" applyFont="1" applyFill="1" applyBorder="1" applyAlignment="1">
      <alignment horizontal="center" vertical="center"/>
    </xf>
    <xf numFmtId="43" fontId="7" fillId="8" borderId="31" xfId="2" applyFont="1" applyFill="1" applyBorder="1" applyAlignment="1">
      <alignment horizontal="center" vertical="center" wrapText="1"/>
    </xf>
    <xf numFmtId="43" fontId="7" fillId="8" borderId="12" xfId="2" applyFont="1" applyFill="1" applyBorder="1" applyAlignment="1">
      <alignment horizontal="center" vertical="center" wrapText="1"/>
    </xf>
    <xf numFmtId="43" fontId="7" fillId="8" borderId="7" xfId="2" applyFont="1" applyFill="1" applyBorder="1" applyAlignment="1">
      <alignment horizontal="center" vertical="center" wrapText="1"/>
    </xf>
    <xf numFmtId="0" fontId="7" fillId="8" borderId="31" xfId="4" applyFont="1" applyFill="1" applyBorder="1" applyAlignment="1">
      <alignment horizontal="center" vertical="center"/>
    </xf>
    <xf numFmtId="0" fontId="7" fillId="8" borderId="35" xfId="4" applyFont="1" applyFill="1" applyBorder="1" applyAlignment="1">
      <alignment horizontal="center" vertical="center"/>
    </xf>
    <xf numFmtId="43" fontId="7" fillId="8" borderId="30" xfId="2" applyFont="1" applyFill="1" applyBorder="1" applyAlignment="1">
      <alignment horizontal="center" vertical="center" wrapText="1"/>
    </xf>
    <xf numFmtId="43" fontId="7" fillId="8" borderId="36" xfId="2" applyFont="1" applyFill="1" applyBorder="1" applyAlignment="1">
      <alignment horizontal="center" vertical="center" wrapText="1"/>
    </xf>
    <xf numFmtId="9" fontId="7" fillId="8" borderId="31" xfId="3" applyFont="1" applyFill="1" applyBorder="1" applyAlignment="1">
      <alignment horizontal="center" vertical="center" wrapText="1"/>
    </xf>
    <xf numFmtId="9" fontId="7" fillId="8" borderId="12" xfId="3" applyFont="1" applyFill="1" applyBorder="1" applyAlignment="1">
      <alignment horizontal="center" vertical="center" wrapText="1"/>
    </xf>
    <xf numFmtId="43" fontId="31" fillId="8" borderId="32" xfId="2" applyFont="1" applyFill="1" applyBorder="1" applyAlignment="1">
      <alignment horizontal="center" vertical="center"/>
    </xf>
    <xf numFmtId="43" fontId="31" fillId="8" borderId="33" xfId="2" applyFont="1" applyFill="1" applyBorder="1" applyAlignment="1">
      <alignment horizontal="center" vertical="center"/>
    </xf>
    <xf numFmtId="43" fontId="31" fillId="8" borderId="34" xfId="2" applyFont="1" applyFill="1" applyBorder="1" applyAlignment="1">
      <alignment horizontal="center" vertical="center"/>
    </xf>
    <xf numFmtId="16" fontId="25" fillId="0" borderId="3" xfId="2" applyNumberFormat="1" applyFont="1" applyFill="1" applyBorder="1" applyAlignment="1">
      <alignment horizontal="center" vertical="center"/>
    </xf>
    <xf numFmtId="43" fontId="25" fillId="0" borderId="3" xfId="2" quotePrefix="1" applyFont="1" applyFill="1" applyBorder="1" applyAlignment="1">
      <alignment horizontal="center" vertical="center"/>
    </xf>
    <xf numFmtId="43" fontId="25" fillId="0" borderId="3" xfId="2" applyFont="1" applyFill="1" applyBorder="1" applyAlignment="1">
      <alignment horizontal="center" vertical="center"/>
    </xf>
    <xf numFmtId="0" fontId="26" fillId="9" borderId="3" xfId="0" applyFont="1" applyFill="1" applyBorder="1" applyAlignment="1">
      <alignment horizontal="center" vertical="center" wrapText="1"/>
    </xf>
    <xf numFmtId="0" fontId="25" fillId="7" borderId="3" xfId="0" applyFont="1" applyFill="1" applyBorder="1" applyAlignment="1">
      <alignment horizontal="left" vertical="center" wrapText="1"/>
    </xf>
    <xf numFmtId="0" fontId="25" fillId="7" borderId="3" xfId="0" applyFont="1" applyFill="1" applyBorder="1" applyAlignment="1">
      <alignment horizontal="center" vertical="center"/>
    </xf>
    <xf numFmtId="0" fontId="25" fillId="0" borderId="0" xfId="0" applyFont="1" applyAlignment="1">
      <alignment horizontal="left" vertical="center" wrapText="1"/>
    </xf>
    <xf numFmtId="0" fontId="26" fillId="4" borderId="3" xfId="0" applyFont="1" applyFill="1" applyBorder="1" applyAlignment="1">
      <alignment horizontal="center" vertical="center"/>
    </xf>
    <xf numFmtId="0" fontId="26" fillId="4" borderId="3" xfId="0" applyFont="1" applyFill="1" applyBorder="1" applyAlignment="1">
      <alignment horizontal="center" vertical="center" wrapText="1"/>
    </xf>
    <xf numFmtId="0" fontId="25" fillId="6" borderId="3" xfId="0" applyFont="1" applyFill="1" applyBorder="1" applyAlignment="1">
      <alignment horizontal="center" vertical="center"/>
    </xf>
    <xf numFmtId="0" fontId="25" fillId="6" borderId="3" xfId="0" applyFont="1" applyFill="1" applyBorder="1" applyAlignment="1">
      <alignment horizontal="left" vertical="center" wrapText="1"/>
    </xf>
    <xf numFmtId="0" fontId="26" fillId="9" borderId="13" xfId="0" applyFont="1" applyFill="1" applyBorder="1" applyAlignment="1">
      <alignment horizontal="center" vertical="center" wrapText="1"/>
    </xf>
    <xf numFmtId="0" fontId="26" fillId="9" borderId="5" xfId="0" applyFont="1" applyFill="1" applyBorder="1" applyAlignment="1">
      <alignment horizontal="center" vertical="center" wrapText="1"/>
    </xf>
    <xf numFmtId="0" fontId="0" fillId="2" borderId="2" xfId="0" applyFill="1" applyBorder="1" applyAlignment="1" applyProtection="1">
      <alignment horizontal="left"/>
      <protection locked="0"/>
    </xf>
    <xf numFmtId="0" fontId="0" fillId="2" borderId="0" xfId="0" applyFill="1" applyBorder="1" applyAlignment="1" applyProtection="1">
      <alignment horizontal="left"/>
      <protection locked="0"/>
    </xf>
    <xf numFmtId="0" fontId="0" fillId="2" borderId="16" xfId="0" applyFill="1" applyBorder="1" applyAlignment="1" applyProtection="1">
      <alignment horizontal="left"/>
      <protection locked="0"/>
    </xf>
    <xf numFmtId="0" fontId="8" fillId="2" borderId="20" xfId="0" applyFont="1" applyFill="1" applyBorder="1" applyAlignment="1" applyProtection="1">
      <protection locked="0"/>
    </xf>
    <xf numFmtId="0" fontId="9" fillId="0" borderId="19" xfId="0" applyFont="1" applyBorder="1" applyAlignment="1" applyProtection="1">
      <protection locked="0"/>
    </xf>
    <xf numFmtId="0" fontId="9" fillId="0" borderId="21" xfId="0" applyFont="1" applyBorder="1" applyAlignment="1" applyProtection="1">
      <protection locked="0"/>
    </xf>
    <xf numFmtId="0" fontId="27" fillId="2" borderId="2" xfId="0" applyFont="1" applyFill="1" applyBorder="1" applyAlignment="1" applyProtection="1">
      <alignment vertical="top" wrapText="1"/>
      <protection locked="0"/>
    </xf>
    <xf numFmtId="0" fontId="27" fillId="0" borderId="0" xfId="0" applyFont="1" applyBorder="1" applyAlignment="1" applyProtection="1">
      <alignment vertical="top"/>
      <protection locked="0"/>
    </xf>
    <xf numFmtId="0" fontId="27" fillId="0" borderId="16" xfId="0" applyFont="1" applyBorder="1" applyAlignment="1" applyProtection="1">
      <alignment vertical="top"/>
      <protection locked="0"/>
    </xf>
    <xf numFmtId="0" fontId="12" fillId="2" borderId="0" xfId="0" applyFont="1" applyFill="1" applyBorder="1" applyAlignment="1">
      <alignment horizontal="center"/>
    </xf>
    <xf numFmtId="0" fontId="12" fillId="0" borderId="0" xfId="0" applyFont="1" applyBorder="1" applyAlignment="1"/>
    <xf numFmtId="0" fontId="22" fillId="2" borderId="0" xfId="0" applyFont="1" applyFill="1" applyBorder="1" applyAlignment="1" applyProtection="1">
      <alignment horizontal="center"/>
      <protection locked="0"/>
    </xf>
    <xf numFmtId="0" fontId="19" fillId="2" borderId="0" xfId="0" applyFont="1" applyFill="1" applyAlignment="1">
      <alignment horizontal="right"/>
    </xf>
    <xf numFmtId="0" fontId="20" fillId="0" borderId="0" xfId="0" applyFont="1" applyAlignment="1">
      <alignment horizontal="right"/>
    </xf>
    <xf numFmtId="0" fontId="17" fillId="2" borderId="0" xfId="0" applyFont="1" applyFill="1" applyBorder="1" applyAlignment="1">
      <alignment horizontal="right" vertical="center"/>
    </xf>
    <xf numFmtId="0" fontId="0" fillId="0" borderId="0" xfId="0" applyBorder="1" applyAlignment="1">
      <alignment horizontal="right" vertical="center"/>
    </xf>
    <xf numFmtId="0" fontId="14" fillId="2" borderId="0" xfId="0" applyFont="1" applyFill="1" applyAlignment="1">
      <alignment vertical="top"/>
    </xf>
    <xf numFmtId="0" fontId="0" fillId="0" borderId="0" xfId="0" applyAlignment="1">
      <alignment vertical="top"/>
    </xf>
    <xf numFmtId="0" fontId="14" fillId="2" borderId="0" xfId="0" applyFont="1" applyFill="1" applyAlignment="1">
      <alignment vertical="top" wrapText="1"/>
    </xf>
    <xf numFmtId="0" fontId="0" fillId="2" borderId="0" xfId="0" applyFill="1" applyAlignment="1">
      <alignment vertical="top" wrapText="1"/>
    </xf>
    <xf numFmtId="0" fontId="0" fillId="2" borderId="0" xfId="0" applyFill="1" applyAlignment="1">
      <alignment horizontal="center" vertical="top" wrapText="1"/>
    </xf>
    <xf numFmtId="0" fontId="0" fillId="2" borderId="0" xfId="0" applyFill="1" applyBorder="1" applyAlignment="1">
      <alignment vertical="top" wrapText="1"/>
    </xf>
    <xf numFmtId="0" fontId="0" fillId="2" borderId="0" xfId="0" applyFill="1" applyAlignment="1">
      <alignment horizontal="right" vertical="top" wrapText="1"/>
    </xf>
    <xf numFmtId="0" fontId="11" fillId="0" borderId="3" xfId="4" applyNumberFormat="1" applyFont="1" applyFill="1" applyBorder="1" applyAlignment="1" applyProtection="1">
      <alignment horizontal="left" vertical="top" wrapText="1"/>
      <protection locked="0"/>
    </xf>
  </cellXfs>
  <cellStyles count="9">
    <cellStyle name="Comma" xfId="6" builtinId="3"/>
    <cellStyle name="Comma [0] 2" xfId="7"/>
    <cellStyle name="Comma 2" xfId="1"/>
    <cellStyle name="Comma 3" xfId="2"/>
    <cellStyle name="Normal" xfId="0" builtinId="0"/>
    <cellStyle name="Normal 2" xfId="4"/>
    <cellStyle name="Normal_Form (3)" xfId="5"/>
    <cellStyle name="Percent" xfId="8" builtinId="5"/>
    <cellStyle name="Percent 2"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CC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38096</xdr:colOff>
      <xdr:row>0</xdr:row>
      <xdr:rowOff>47624</xdr:rowOff>
    </xdr:from>
    <xdr:to>
      <xdr:col>0</xdr:col>
      <xdr:colOff>1276349</xdr:colOff>
      <xdr:row>2</xdr:row>
      <xdr:rowOff>171450</xdr:rowOff>
    </xdr:to>
    <xdr:pic>
      <xdr:nvPicPr>
        <xdr:cNvPr id="2" name="Picture 1" descr="E:\Logo MNC Group\logo 2015\MNC CORPORATION NEW 2015.png">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096" y="47624"/>
          <a:ext cx="1238253" cy="609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63"/>
  <sheetViews>
    <sheetView showGridLines="0" tabSelected="1" zoomScaleNormal="100" zoomScaleSheetLayoutView="100" workbookViewId="0">
      <pane xSplit="2" ySplit="8" topLeftCell="C9" activePane="bottomRight" state="frozen"/>
      <selection pane="topRight" activeCell="C1" sqref="C1"/>
      <selection pane="bottomLeft" activeCell="A9" sqref="A9"/>
      <selection pane="bottomRight" activeCell="B9" sqref="B9:B13"/>
    </sheetView>
  </sheetViews>
  <sheetFormatPr defaultRowHeight="12.75"/>
  <cols>
    <col min="1" max="1" width="25.5703125" style="56" customWidth="1"/>
    <col min="2" max="2" width="32.140625" style="56" customWidth="1"/>
    <col min="3" max="3" width="14" style="57" bestFit="1" customWidth="1"/>
    <col min="4" max="4" width="19.5703125" style="57" customWidth="1"/>
    <col min="5" max="5" width="7.42578125" style="58" bestFit="1" customWidth="1"/>
    <col min="6" max="6" width="12.140625" style="58" customWidth="1"/>
    <col min="7" max="7" width="7.42578125" style="110" customWidth="1"/>
    <col min="8" max="8" width="7.42578125" style="58" customWidth="1"/>
    <col min="9" max="10" width="10.140625" style="56" customWidth="1"/>
    <col min="11" max="11" width="6.85546875" style="56" bestFit="1" customWidth="1"/>
    <col min="12" max="12" width="24.5703125" style="56" bestFit="1" customWidth="1"/>
    <col min="13" max="24" width="4.85546875" style="59" customWidth="1"/>
    <col min="25" max="270" width="9.140625" style="59"/>
    <col min="271" max="272" width="40" style="59" customWidth="1"/>
    <col min="273" max="273" width="19.140625" style="59" customWidth="1"/>
    <col min="274" max="274" width="16.85546875" style="59" customWidth="1"/>
    <col min="275" max="275" width="17.28515625" style="59" customWidth="1"/>
    <col min="276" max="526" width="9.140625" style="59"/>
    <col min="527" max="528" width="40" style="59" customWidth="1"/>
    <col min="529" max="529" width="19.140625" style="59" customWidth="1"/>
    <col min="530" max="530" width="16.85546875" style="59" customWidth="1"/>
    <col min="531" max="531" width="17.28515625" style="59" customWidth="1"/>
    <col min="532" max="782" width="9.140625" style="59"/>
    <col min="783" max="784" width="40" style="59" customWidth="1"/>
    <col min="785" max="785" width="19.140625" style="59" customWidth="1"/>
    <col min="786" max="786" width="16.85546875" style="59" customWidth="1"/>
    <col min="787" max="787" width="17.28515625" style="59" customWidth="1"/>
    <col min="788" max="1038" width="9.140625" style="59"/>
    <col min="1039" max="1040" width="40" style="59" customWidth="1"/>
    <col min="1041" max="1041" width="19.140625" style="59" customWidth="1"/>
    <col min="1042" max="1042" width="16.85546875" style="59" customWidth="1"/>
    <col min="1043" max="1043" width="17.28515625" style="59" customWidth="1"/>
    <col min="1044" max="1294" width="9.140625" style="59"/>
    <col min="1295" max="1296" width="40" style="59" customWidth="1"/>
    <col min="1297" max="1297" width="19.140625" style="59" customWidth="1"/>
    <col min="1298" max="1298" width="16.85546875" style="59" customWidth="1"/>
    <col min="1299" max="1299" width="17.28515625" style="59" customWidth="1"/>
    <col min="1300" max="1550" width="9.140625" style="59"/>
    <col min="1551" max="1552" width="40" style="59" customWidth="1"/>
    <col min="1553" max="1553" width="19.140625" style="59" customWidth="1"/>
    <col min="1554" max="1554" width="16.85546875" style="59" customWidth="1"/>
    <col min="1555" max="1555" width="17.28515625" style="59" customWidth="1"/>
    <col min="1556" max="1806" width="9.140625" style="59"/>
    <col min="1807" max="1808" width="40" style="59" customWidth="1"/>
    <col min="1809" max="1809" width="19.140625" style="59" customWidth="1"/>
    <col min="1810" max="1810" width="16.85546875" style="59" customWidth="1"/>
    <col min="1811" max="1811" width="17.28515625" style="59" customWidth="1"/>
    <col min="1812" max="2062" width="9.140625" style="59"/>
    <col min="2063" max="2064" width="40" style="59" customWidth="1"/>
    <col min="2065" max="2065" width="19.140625" style="59" customWidth="1"/>
    <col min="2066" max="2066" width="16.85546875" style="59" customWidth="1"/>
    <col min="2067" max="2067" width="17.28515625" style="59" customWidth="1"/>
    <col min="2068" max="2318" width="9.140625" style="59"/>
    <col min="2319" max="2320" width="40" style="59" customWidth="1"/>
    <col min="2321" max="2321" width="19.140625" style="59" customWidth="1"/>
    <col min="2322" max="2322" width="16.85546875" style="59" customWidth="1"/>
    <col min="2323" max="2323" width="17.28515625" style="59" customWidth="1"/>
    <col min="2324" max="2574" width="9.140625" style="59"/>
    <col min="2575" max="2576" width="40" style="59" customWidth="1"/>
    <col min="2577" max="2577" width="19.140625" style="59" customWidth="1"/>
    <col min="2578" max="2578" width="16.85546875" style="59" customWidth="1"/>
    <col min="2579" max="2579" width="17.28515625" style="59" customWidth="1"/>
    <col min="2580" max="2830" width="9.140625" style="59"/>
    <col min="2831" max="2832" width="40" style="59" customWidth="1"/>
    <col min="2833" max="2833" width="19.140625" style="59" customWidth="1"/>
    <col min="2834" max="2834" width="16.85546875" style="59" customWidth="1"/>
    <col min="2835" max="2835" width="17.28515625" style="59" customWidth="1"/>
    <col min="2836" max="3086" width="9.140625" style="59"/>
    <col min="3087" max="3088" width="40" style="59" customWidth="1"/>
    <col min="3089" max="3089" width="19.140625" style="59" customWidth="1"/>
    <col min="3090" max="3090" width="16.85546875" style="59" customWidth="1"/>
    <col min="3091" max="3091" width="17.28515625" style="59" customWidth="1"/>
    <col min="3092" max="3342" width="9.140625" style="59"/>
    <col min="3343" max="3344" width="40" style="59" customWidth="1"/>
    <col min="3345" max="3345" width="19.140625" style="59" customWidth="1"/>
    <col min="3346" max="3346" width="16.85546875" style="59" customWidth="1"/>
    <col min="3347" max="3347" width="17.28515625" style="59" customWidth="1"/>
    <col min="3348" max="3598" width="9.140625" style="59"/>
    <col min="3599" max="3600" width="40" style="59" customWidth="1"/>
    <col min="3601" max="3601" width="19.140625" style="59" customWidth="1"/>
    <col min="3602" max="3602" width="16.85546875" style="59" customWidth="1"/>
    <col min="3603" max="3603" width="17.28515625" style="59" customWidth="1"/>
    <col min="3604" max="3854" width="9.140625" style="59"/>
    <col min="3855" max="3856" width="40" style="59" customWidth="1"/>
    <col min="3857" max="3857" width="19.140625" style="59" customWidth="1"/>
    <col min="3858" max="3858" width="16.85546875" style="59" customWidth="1"/>
    <col min="3859" max="3859" width="17.28515625" style="59" customWidth="1"/>
    <col min="3860" max="4110" width="9.140625" style="59"/>
    <col min="4111" max="4112" width="40" style="59" customWidth="1"/>
    <col min="4113" max="4113" width="19.140625" style="59" customWidth="1"/>
    <col min="4114" max="4114" width="16.85546875" style="59" customWidth="1"/>
    <col min="4115" max="4115" width="17.28515625" style="59" customWidth="1"/>
    <col min="4116" max="4366" width="9.140625" style="59"/>
    <col min="4367" max="4368" width="40" style="59" customWidth="1"/>
    <col min="4369" max="4369" width="19.140625" style="59" customWidth="1"/>
    <col min="4370" max="4370" width="16.85546875" style="59" customWidth="1"/>
    <col min="4371" max="4371" width="17.28515625" style="59" customWidth="1"/>
    <col min="4372" max="4622" width="9.140625" style="59"/>
    <col min="4623" max="4624" width="40" style="59" customWidth="1"/>
    <col min="4625" max="4625" width="19.140625" style="59" customWidth="1"/>
    <col min="4626" max="4626" width="16.85546875" style="59" customWidth="1"/>
    <col min="4627" max="4627" width="17.28515625" style="59" customWidth="1"/>
    <col min="4628" max="4878" width="9.140625" style="59"/>
    <col min="4879" max="4880" width="40" style="59" customWidth="1"/>
    <col min="4881" max="4881" width="19.140625" style="59" customWidth="1"/>
    <col min="4882" max="4882" width="16.85546875" style="59" customWidth="1"/>
    <col min="4883" max="4883" width="17.28515625" style="59" customWidth="1"/>
    <col min="4884" max="5134" width="9.140625" style="59"/>
    <col min="5135" max="5136" width="40" style="59" customWidth="1"/>
    <col min="5137" max="5137" width="19.140625" style="59" customWidth="1"/>
    <col min="5138" max="5138" width="16.85546875" style="59" customWidth="1"/>
    <col min="5139" max="5139" width="17.28515625" style="59" customWidth="1"/>
    <col min="5140" max="5390" width="9.140625" style="59"/>
    <col min="5391" max="5392" width="40" style="59" customWidth="1"/>
    <col min="5393" max="5393" width="19.140625" style="59" customWidth="1"/>
    <col min="5394" max="5394" width="16.85546875" style="59" customWidth="1"/>
    <col min="5395" max="5395" width="17.28515625" style="59" customWidth="1"/>
    <col min="5396" max="5646" width="9.140625" style="59"/>
    <col min="5647" max="5648" width="40" style="59" customWidth="1"/>
    <col min="5649" max="5649" width="19.140625" style="59" customWidth="1"/>
    <col min="5650" max="5650" width="16.85546875" style="59" customWidth="1"/>
    <col min="5651" max="5651" width="17.28515625" style="59" customWidth="1"/>
    <col min="5652" max="5902" width="9.140625" style="59"/>
    <col min="5903" max="5904" width="40" style="59" customWidth="1"/>
    <col min="5905" max="5905" width="19.140625" style="59" customWidth="1"/>
    <col min="5906" max="5906" width="16.85546875" style="59" customWidth="1"/>
    <col min="5907" max="5907" width="17.28515625" style="59" customWidth="1"/>
    <col min="5908" max="6158" width="9.140625" style="59"/>
    <col min="6159" max="6160" width="40" style="59" customWidth="1"/>
    <col min="6161" max="6161" width="19.140625" style="59" customWidth="1"/>
    <col min="6162" max="6162" width="16.85546875" style="59" customWidth="1"/>
    <col min="6163" max="6163" width="17.28515625" style="59" customWidth="1"/>
    <col min="6164" max="6414" width="9.140625" style="59"/>
    <col min="6415" max="6416" width="40" style="59" customWidth="1"/>
    <col min="6417" max="6417" width="19.140625" style="59" customWidth="1"/>
    <col min="6418" max="6418" width="16.85546875" style="59" customWidth="1"/>
    <col min="6419" max="6419" width="17.28515625" style="59" customWidth="1"/>
    <col min="6420" max="6670" width="9.140625" style="59"/>
    <col min="6671" max="6672" width="40" style="59" customWidth="1"/>
    <col min="6673" max="6673" width="19.140625" style="59" customWidth="1"/>
    <col min="6674" max="6674" width="16.85546875" style="59" customWidth="1"/>
    <col min="6675" max="6675" width="17.28515625" style="59" customWidth="1"/>
    <col min="6676" max="6926" width="9.140625" style="59"/>
    <col min="6927" max="6928" width="40" style="59" customWidth="1"/>
    <col min="6929" max="6929" width="19.140625" style="59" customWidth="1"/>
    <col min="6930" max="6930" width="16.85546875" style="59" customWidth="1"/>
    <col min="6931" max="6931" width="17.28515625" style="59" customWidth="1"/>
    <col min="6932" max="7182" width="9.140625" style="59"/>
    <col min="7183" max="7184" width="40" style="59" customWidth="1"/>
    <col min="7185" max="7185" width="19.140625" style="59" customWidth="1"/>
    <col min="7186" max="7186" width="16.85546875" style="59" customWidth="1"/>
    <col min="7187" max="7187" width="17.28515625" style="59" customWidth="1"/>
    <col min="7188" max="7438" width="9.140625" style="59"/>
    <col min="7439" max="7440" width="40" style="59" customWidth="1"/>
    <col min="7441" max="7441" width="19.140625" style="59" customWidth="1"/>
    <col min="7442" max="7442" width="16.85546875" style="59" customWidth="1"/>
    <col min="7443" max="7443" width="17.28515625" style="59" customWidth="1"/>
    <col min="7444" max="7694" width="9.140625" style="59"/>
    <col min="7695" max="7696" width="40" style="59" customWidth="1"/>
    <col min="7697" max="7697" width="19.140625" style="59" customWidth="1"/>
    <col min="7698" max="7698" width="16.85546875" style="59" customWidth="1"/>
    <col min="7699" max="7699" width="17.28515625" style="59" customWidth="1"/>
    <col min="7700" max="7950" width="9.140625" style="59"/>
    <col min="7951" max="7952" width="40" style="59" customWidth="1"/>
    <col min="7953" max="7953" width="19.140625" style="59" customWidth="1"/>
    <col min="7954" max="7954" width="16.85546875" style="59" customWidth="1"/>
    <col min="7955" max="7955" width="17.28515625" style="59" customWidth="1"/>
    <col min="7956" max="8206" width="9.140625" style="59"/>
    <col min="8207" max="8208" width="40" style="59" customWidth="1"/>
    <col min="8209" max="8209" width="19.140625" style="59" customWidth="1"/>
    <col min="8210" max="8210" width="16.85546875" style="59" customWidth="1"/>
    <col min="8211" max="8211" width="17.28515625" style="59" customWidth="1"/>
    <col min="8212" max="8462" width="9.140625" style="59"/>
    <col min="8463" max="8464" width="40" style="59" customWidth="1"/>
    <col min="8465" max="8465" width="19.140625" style="59" customWidth="1"/>
    <col min="8466" max="8466" width="16.85546875" style="59" customWidth="1"/>
    <col min="8467" max="8467" width="17.28515625" style="59" customWidth="1"/>
    <col min="8468" max="8718" width="9.140625" style="59"/>
    <col min="8719" max="8720" width="40" style="59" customWidth="1"/>
    <col min="8721" max="8721" width="19.140625" style="59" customWidth="1"/>
    <col min="8722" max="8722" width="16.85546875" style="59" customWidth="1"/>
    <col min="8723" max="8723" width="17.28515625" style="59" customWidth="1"/>
    <col min="8724" max="8974" width="9.140625" style="59"/>
    <col min="8975" max="8976" width="40" style="59" customWidth="1"/>
    <col min="8977" max="8977" width="19.140625" style="59" customWidth="1"/>
    <col min="8978" max="8978" width="16.85546875" style="59" customWidth="1"/>
    <col min="8979" max="8979" width="17.28515625" style="59" customWidth="1"/>
    <col min="8980" max="9230" width="9.140625" style="59"/>
    <col min="9231" max="9232" width="40" style="59" customWidth="1"/>
    <col min="9233" max="9233" width="19.140625" style="59" customWidth="1"/>
    <col min="9234" max="9234" width="16.85546875" style="59" customWidth="1"/>
    <col min="9235" max="9235" width="17.28515625" style="59" customWidth="1"/>
    <col min="9236" max="9486" width="9.140625" style="59"/>
    <col min="9487" max="9488" width="40" style="59" customWidth="1"/>
    <col min="9489" max="9489" width="19.140625" style="59" customWidth="1"/>
    <col min="9490" max="9490" width="16.85546875" style="59" customWidth="1"/>
    <col min="9491" max="9491" width="17.28515625" style="59" customWidth="1"/>
    <col min="9492" max="9742" width="9.140625" style="59"/>
    <col min="9743" max="9744" width="40" style="59" customWidth="1"/>
    <col min="9745" max="9745" width="19.140625" style="59" customWidth="1"/>
    <col min="9746" max="9746" width="16.85546875" style="59" customWidth="1"/>
    <col min="9747" max="9747" width="17.28515625" style="59" customWidth="1"/>
    <col min="9748" max="9998" width="9.140625" style="59"/>
    <col min="9999" max="10000" width="40" style="59" customWidth="1"/>
    <col min="10001" max="10001" width="19.140625" style="59" customWidth="1"/>
    <col min="10002" max="10002" width="16.85546875" style="59" customWidth="1"/>
    <col min="10003" max="10003" width="17.28515625" style="59" customWidth="1"/>
    <col min="10004" max="10254" width="9.140625" style="59"/>
    <col min="10255" max="10256" width="40" style="59" customWidth="1"/>
    <col min="10257" max="10257" width="19.140625" style="59" customWidth="1"/>
    <col min="10258" max="10258" width="16.85546875" style="59" customWidth="1"/>
    <col min="10259" max="10259" width="17.28515625" style="59" customWidth="1"/>
    <col min="10260" max="10510" width="9.140625" style="59"/>
    <col min="10511" max="10512" width="40" style="59" customWidth="1"/>
    <col min="10513" max="10513" width="19.140625" style="59" customWidth="1"/>
    <col min="10514" max="10514" width="16.85546875" style="59" customWidth="1"/>
    <col min="10515" max="10515" width="17.28515625" style="59" customWidth="1"/>
    <col min="10516" max="10766" width="9.140625" style="59"/>
    <col min="10767" max="10768" width="40" style="59" customWidth="1"/>
    <col min="10769" max="10769" width="19.140625" style="59" customWidth="1"/>
    <col min="10770" max="10770" width="16.85546875" style="59" customWidth="1"/>
    <col min="10771" max="10771" width="17.28515625" style="59" customWidth="1"/>
    <col min="10772" max="11022" width="9.140625" style="59"/>
    <col min="11023" max="11024" width="40" style="59" customWidth="1"/>
    <col min="11025" max="11025" width="19.140625" style="59" customWidth="1"/>
    <col min="11026" max="11026" width="16.85546875" style="59" customWidth="1"/>
    <col min="11027" max="11027" width="17.28515625" style="59" customWidth="1"/>
    <col min="11028" max="11278" width="9.140625" style="59"/>
    <col min="11279" max="11280" width="40" style="59" customWidth="1"/>
    <col min="11281" max="11281" width="19.140625" style="59" customWidth="1"/>
    <col min="11282" max="11282" width="16.85546875" style="59" customWidth="1"/>
    <col min="11283" max="11283" width="17.28515625" style="59" customWidth="1"/>
    <col min="11284" max="11534" width="9.140625" style="59"/>
    <col min="11535" max="11536" width="40" style="59" customWidth="1"/>
    <col min="11537" max="11537" width="19.140625" style="59" customWidth="1"/>
    <col min="11538" max="11538" width="16.85546875" style="59" customWidth="1"/>
    <col min="11539" max="11539" width="17.28515625" style="59" customWidth="1"/>
    <col min="11540" max="11790" width="9.140625" style="59"/>
    <col min="11791" max="11792" width="40" style="59" customWidth="1"/>
    <col min="11793" max="11793" width="19.140625" style="59" customWidth="1"/>
    <col min="11794" max="11794" width="16.85546875" style="59" customWidth="1"/>
    <col min="11795" max="11795" width="17.28515625" style="59" customWidth="1"/>
    <col min="11796" max="12046" width="9.140625" style="59"/>
    <col min="12047" max="12048" width="40" style="59" customWidth="1"/>
    <col min="12049" max="12049" width="19.140625" style="59" customWidth="1"/>
    <col min="12050" max="12050" width="16.85546875" style="59" customWidth="1"/>
    <col min="12051" max="12051" width="17.28515625" style="59" customWidth="1"/>
    <col min="12052" max="12302" width="9.140625" style="59"/>
    <col min="12303" max="12304" width="40" style="59" customWidth="1"/>
    <col min="12305" max="12305" width="19.140625" style="59" customWidth="1"/>
    <col min="12306" max="12306" width="16.85546875" style="59" customWidth="1"/>
    <col min="12307" max="12307" width="17.28515625" style="59" customWidth="1"/>
    <col min="12308" max="12558" width="9.140625" style="59"/>
    <col min="12559" max="12560" width="40" style="59" customWidth="1"/>
    <col min="12561" max="12561" width="19.140625" style="59" customWidth="1"/>
    <col min="12562" max="12562" width="16.85546875" style="59" customWidth="1"/>
    <col min="12563" max="12563" width="17.28515625" style="59" customWidth="1"/>
    <col min="12564" max="12814" width="9.140625" style="59"/>
    <col min="12815" max="12816" width="40" style="59" customWidth="1"/>
    <col min="12817" max="12817" width="19.140625" style="59" customWidth="1"/>
    <col min="12818" max="12818" width="16.85546875" style="59" customWidth="1"/>
    <col min="12819" max="12819" width="17.28515625" style="59" customWidth="1"/>
    <col min="12820" max="13070" width="9.140625" style="59"/>
    <col min="13071" max="13072" width="40" style="59" customWidth="1"/>
    <col min="13073" max="13073" width="19.140625" style="59" customWidth="1"/>
    <col min="13074" max="13074" width="16.85546875" style="59" customWidth="1"/>
    <col min="13075" max="13075" width="17.28515625" style="59" customWidth="1"/>
    <col min="13076" max="13326" width="9.140625" style="59"/>
    <col min="13327" max="13328" width="40" style="59" customWidth="1"/>
    <col min="13329" max="13329" width="19.140625" style="59" customWidth="1"/>
    <col min="13330" max="13330" width="16.85546875" style="59" customWidth="1"/>
    <col min="13331" max="13331" width="17.28515625" style="59" customWidth="1"/>
    <col min="13332" max="13582" width="9.140625" style="59"/>
    <col min="13583" max="13584" width="40" style="59" customWidth="1"/>
    <col min="13585" max="13585" width="19.140625" style="59" customWidth="1"/>
    <col min="13586" max="13586" width="16.85546875" style="59" customWidth="1"/>
    <col min="13587" max="13587" width="17.28515625" style="59" customWidth="1"/>
    <col min="13588" max="13838" width="9.140625" style="59"/>
    <col min="13839" max="13840" width="40" style="59" customWidth="1"/>
    <col min="13841" max="13841" width="19.140625" style="59" customWidth="1"/>
    <col min="13842" max="13842" width="16.85546875" style="59" customWidth="1"/>
    <col min="13843" max="13843" width="17.28515625" style="59" customWidth="1"/>
    <col min="13844" max="14094" width="9.140625" style="59"/>
    <col min="14095" max="14096" width="40" style="59" customWidth="1"/>
    <col min="14097" max="14097" width="19.140625" style="59" customWidth="1"/>
    <col min="14098" max="14098" width="16.85546875" style="59" customWidth="1"/>
    <col min="14099" max="14099" width="17.28515625" style="59" customWidth="1"/>
    <col min="14100" max="14350" width="9.140625" style="59"/>
    <col min="14351" max="14352" width="40" style="59" customWidth="1"/>
    <col min="14353" max="14353" width="19.140625" style="59" customWidth="1"/>
    <col min="14354" max="14354" width="16.85546875" style="59" customWidth="1"/>
    <col min="14355" max="14355" width="17.28515625" style="59" customWidth="1"/>
    <col min="14356" max="14606" width="9.140625" style="59"/>
    <col min="14607" max="14608" width="40" style="59" customWidth="1"/>
    <col min="14609" max="14609" width="19.140625" style="59" customWidth="1"/>
    <col min="14610" max="14610" width="16.85546875" style="59" customWidth="1"/>
    <col min="14611" max="14611" width="17.28515625" style="59" customWidth="1"/>
    <col min="14612" max="14862" width="9.140625" style="59"/>
    <col min="14863" max="14864" width="40" style="59" customWidth="1"/>
    <col min="14865" max="14865" width="19.140625" style="59" customWidth="1"/>
    <col min="14866" max="14866" width="16.85546875" style="59" customWidth="1"/>
    <col min="14867" max="14867" width="17.28515625" style="59" customWidth="1"/>
    <col min="14868" max="15118" width="9.140625" style="59"/>
    <col min="15119" max="15120" width="40" style="59" customWidth="1"/>
    <col min="15121" max="15121" width="19.140625" style="59" customWidth="1"/>
    <col min="15122" max="15122" width="16.85546875" style="59" customWidth="1"/>
    <col min="15123" max="15123" width="17.28515625" style="59" customWidth="1"/>
    <col min="15124" max="15374" width="9.140625" style="59"/>
    <col min="15375" max="15376" width="40" style="59" customWidth="1"/>
    <col min="15377" max="15377" width="19.140625" style="59" customWidth="1"/>
    <col min="15378" max="15378" width="16.85546875" style="59" customWidth="1"/>
    <col min="15379" max="15379" width="17.28515625" style="59" customWidth="1"/>
    <col min="15380" max="15630" width="9.140625" style="59"/>
    <col min="15631" max="15632" width="40" style="59" customWidth="1"/>
    <col min="15633" max="15633" width="19.140625" style="59" customWidth="1"/>
    <col min="15634" max="15634" width="16.85546875" style="59" customWidth="1"/>
    <col min="15635" max="15635" width="17.28515625" style="59" customWidth="1"/>
    <col min="15636" max="15886" width="9.140625" style="59"/>
    <col min="15887" max="15888" width="40" style="59" customWidth="1"/>
    <col min="15889" max="15889" width="19.140625" style="59" customWidth="1"/>
    <col min="15890" max="15890" width="16.85546875" style="59" customWidth="1"/>
    <col min="15891" max="15891" width="17.28515625" style="59" customWidth="1"/>
    <col min="15892" max="16142" width="9.140625" style="59"/>
    <col min="16143" max="16144" width="40" style="59" customWidth="1"/>
    <col min="16145" max="16145" width="19.140625" style="59" customWidth="1"/>
    <col min="16146" max="16146" width="16.85546875" style="59" customWidth="1"/>
    <col min="16147" max="16147" width="17.28515625" style="59" customWidth="1"/>
    <col min="16148" max="16384" width="9.140625" style="59"/>
  </cols>
  <sheetData>
    <row r="1" spans="1:26" ht="15" customHeight="1">
      <c r="L1" s="251"/>
      <c r="M1" s="251"/>
      <c r="N1" s="251"/>
      <c r="O1" s="251"/>
      <c r="P1" s="251"/>
      <c r="Q1" s="251"/>
      <c r="R1" s="251"/>
      <c r="S1" s="251"/>
      <c r="T1" s="251"/>
      <c r="U1" s="251"/>
      <c r="V1" s="251"/>
      <c r="W1" s="251"/>
      <c r="X1" s="251"/>
    </row>
    <row r="2" spans="1:26" ht="23.25" customHeight="1">
      <c r="A2" s="53"/>
      <c r="B2" s="53" t="s">
        <v>140</v>
      </c>
      <c r="L2" s="252"/>
      <c r="M2" s="252"/>
      <c r="N2" s="252"/>
      <c r="O2" s="252"/>
      <c r="P2" s="251"/>
      <c r="Q2" s="251"/>
      <c r="R2" s="251"/>
      <c r="S2" s="251"/>
      <c r="T2" s="251"/>
      <c r="U2" s="251"/>
      <c r="V2" s="251"/>
      <c r="W2" s="251"/>
      <c r="X2" s="251"/>
    </row>
    <row r="3" spans="1:26" ht="14.25" customHeight="1">
      <c r="L3" s="252"/>
      <c r="M3" s="252"/>
      <c r="N3" s="252"/>
      <c r="O3" s="252"/>
      <c r="P3" s="251"/>
      <c r="Q3" s="251"/>
      <c r="R3" s="251"/>
      <c r="S3" s="251"/>
      <c r="T3" s="251"/>
      <c r="U3" s="251"/>
      <c r="V3" s="251"/>
      <c r="W3" s="251"/>
      <c r="X3" s="251"/>
    </row>
    <row r="4" spans="1:26" ht="18">
      <c r="A4" s="60" t="s">
        <v>116</v>
      </c>
      <c r="B4" s="60" t="s">
        <v>141</v>
      </c>
      <c r="D4" s="61"/>
      <c r="E4" s="62"/>
      <c r="F4" s="62"/>
      <c r="G4" s="111"/>
      <c r="H4" s="62"/>
      <c r="I4" s="61"/>
      <c r="J4" s="61"/>
      <c r="K4" s="61"/>
      <c r="L4" s="61"/>
      <c r="M4" s="63"/>
      <c r="N4" s="63"/>
      <c r="O4" s="63"/>
      <c r="P4" s="63"/>
      <c r="Q4" s="63"/>
      <c r="R4" s="63"/>
      <c r="S4" s="63"/>
      <c r="T4" s="63"/>
      <c r="U4" s="63"/>
      <c r="V4" s="63"/>
      <c r="W4" s="64"/>
      <c r="X4" s="64"/>
    </row>
    <row r="5" spans="1:26" ht="18" customHeight="1">
      <c r="A5" s="60" t="s">
        <v>100</v>
      </c>
      <c r="B5" s="60" t="s">
        <v>139</v>
      </c>
      <c r="D5" s="61"/>
      <c r="E5" s="62"/>
      <c r="F5" s="62"/>
      <c r="G5" s="111"/>
      <c r="H5" s="62"/>
      <c r="I5" s="61"/>
      <c r="J5" s="61"/>
      <c r="K5" s="61"/>
      <c r="L5" s="61"/>
      <c r="M5" s="63"/>
      <c r="N5" s="63"/>
      <c r="O5" s="63"/>
      <c r="P5" s="63"/>
      <c r="Q5" s="63"/>
      <c r="R5" s="63"/>
      <c r="S5" s="63"/>
      <c r="T5" s="63"/>
      <c r="U5" s="63"/>
      <c r="V5" s="63"/>
      <c r="W5" s="65"/>
      <c r="X5" s="65"/>
    </row>
    <row r="6" spans="1:26" ht="5.0999999999999996" customHeight="1" thickBot="1">
      <c r="T6" s="66"/>
      <c r="U6" s="66"/>
      <c r="V6" s="66"/>
      <c r="W6" s="67"/>
      <c r="X6" s="67"/>
    </row>
    <row r="7" spans="1:26" ht="13.5" customHeight="1">
      <c r="A7" s="260" t="s">
        <v>101</v>
      </c>
      <c r="B7" s="255" t="s">
        <v>102</v>
      </c>
      <c r="C7" s="255" t="s">
        <v>103</v>
      </c>
      <c r="D7" s="255" t="s">
        <v>104</v>
      </c>
      <c r="E7" s="262" t="s">
        <v>105</v>
      </c>
      <c r="F7" s="264" t="s">
        <v>106</v>
      </c>
      <c r="G7" s="265"/>
      <c r="H7" s="266"/>
      <c r="I7" s="253" t="s">
        <v>107</v>
      </c>
      <c r="J7" s="254"/>
      <c r="K7" s="255" t="s">
        <v>108</v>
      </c>
      <c r="L7" s="255" t="s">
        <v>109</v>
      </c>
      <c r="M7" s="258" t="s">
        <v>110</v>
      </c>
      <c r="N7" s="258"/>
      <c r="O7" s="258"/>
      <c r="P7" s="258"/>
      <c r="Q7" s="258"/>
      <c r="R7" s="258"/>
      <c r="S7" s="258"/>
      <c r="T7" s="258"/>
      <c r="U7" s="258"/>
      <c r="V7" s="258"/>
      <c r="W7" s="258"/>
      <c r="X7" s="259"/>
    </row>
    <row r="8" spans="1:26" ht="15.75" customHeight="1" thickBot="1">
      <c r="A8" s="261"/>
      <c r="B8" s="256"/>
      <c r="C8" s="256"/>
      <c r="D8" s="256"/>
      <c r="E8" s="263"/>
      <c r="F8" s="54" t="s">
        <v>111</v>
      </c>
      <c r="G8" s="112" t="s">
        <v>112</v>
      </c>
      <c r="H8" s="55" t="s">
        <v>113</v>
      </c>
      <c r="I8" s="200" t="s">
        <v>114</v>
      </c>
      <c r="J8" s="155" t="s">
        <v>115</v>
      </c>
      <c r="K8" s="256"/>
      <c r="L8" s="257"/>
      <c r="M8" s="68">
        <v>1</v>
      </c>
      <c r="N8" s="68">
        <v>2</v>
      </c>
      <c r="O8" s="68">
        <v>3</v>
      </c>
      <c r="P8" s="68">
        <v>4</v>
      </c>
      <c r="Q8" s="68">
        <v>5</v>
      </c>
      <c r="R8" s="68">
        <v>6</v>
      </c>
      <c r="S8" s="68">
        <v>7</v>
      </c>
      <c r="T8" s="68">
        <v>8</v>
      </c>
      <c r="U8" s="68">
        <v>9</v>
      </c>
      <c r="V8" s="68">
        <v>10</v>
      </c>
      <c r="W8" s="68">
        <v>11</v>
      </c>
      <c r="X8" s="69">
        <v>12</v>
      </c>
    </row>
    <row r="9" spans="1:26" s="72" customFormat="1" ht="15.75">
      <c r="A9" s="226" t="s">
        <v>172</v>
      </c>
      <c r="B9" s="240" t="s">
        <v>159</v>
      </c>
      <c r="C9" s="248" t="s">
        <v>147</v>
      </c>
      <c r="D9" s="232" t="s">
        <v>162</v>
      </c>
      <c r="E9" s="215">
        <v>50</v>
      </c>
      <c r="F9" s="191"/>
      <c r="G9" s="180"/>
      <c r="H9" s="180"/>
      <c r="I9" s="203" t="s">
        <v>158</v>
      </c>
      <c r="J9" s="202">
        <v>43009</v>
      </c>
      <c r="K9" s="75">
        <v>5</v>
      </c>
      <c r="L9" s="172"/>
      <c r="M9" s="75"/>
      <c r="N9" s="75"/>
      <c r="O9" s="75"/>
      <c r="P9" s="75"/>
      <c r="Q9" s="75"/>
      <c r="R9" s="75"/>
      <c r="S9" s="75"/>
      <c r="T9" s="75"/>
      <c r="U9" s="75"/>
      <c r="V9" s="75"/>
      <c r="W9" s="75"/>
      <c r="X9" s="76"/>
      <c r="Y9" s="70"/>
      <c r="Z9" s="71"/>
    </row>
    <row r="10" spans="1:26" s="73" customFormat="1" ht="15.75">
      <c r="A10" s="227"/>
      <c r="B10" s="241"/>
      <c r="C10" s="249"/>
      <c r="D10" s="233"/>
      <c r="E10" s="216"/>
      <c r="F10" s="192"/>
      <c r="G10" s="181"/>
      <c r="H10" s="188"/>
      <c r="I10" s="201" t="s">
        <v>163</v>
      </c>
      <c r="J10" s="201" t="s">
        <v>164</v>
      </c>
      <c r="K10" s="78">
        <v>4</v>
      </c>
      <c r="L10" s="173"/>
      <c r="M10" s="77"/>
      <c r="N10" s="77"/>
      <c r="O10" s="77"/>
      <c r="P10" s="77"/>
      <c r="Q10" s="77"/>
      <c r="R10" s="77"/>
      <c r="S10" s="77"/>
      <c r="T10" s="77"/>
      <c r="U10" s="77"/>
      <c r="V10" s="77"/>
      <c r="W10" s="79"/>
      <c r="X10" s="80"/>
    </row>
    <row r="11" spans="1:26" s="72" customFormat="1" ht="15.75">
      <c r="A11" s="227"/>
      <c r="B11" s="241"/>
      <c r="C11" s="249"/>
      <c r="D11" s="233"/>
      <c r="E11" s="216"/>
      <c r="F11" s="193" t="s">
        <v>169</v>
      </c>
      <c r="G11" s="182">
        <v>4</v>
      </c>
      <c r="H11" s="189">
        <f>G11*E9</f>
        <v>200</v>
      </c>
      <c r="I11" s="201" t="s">
        <v>165</v>
      </c>
      <c r="J11" s="201" t="s">
        <v>166</v>
      </c>
      <c r="K11" s="82">
        <v>3</v>
      </c>
      <c r="L11" s="174"/>
      <c r="M11" s="83"/>
      <c r="N11" s="83"/>
      <c r="O11" s="83"/>
      <c r="P11" s="83"/>
      <c r="Q11" s="83"/>
      <c r="R11" s="83"/>
      <c r="S11" s="83"/>
      <c r="T11" s="83"/>
      <c r="U11" s="83"/>
      <c r="V11" s="83"/>
      <c r="W11" s="84"/>
      <c r="X11" s="85"/>
    </row>
    <row r="12" spans="1:26" s="72" customFormat="1" ht="15.75">
      <c r="A12" s="227"/>
      <c r="B12" s="241"/>
      <c r="C12" s="249"/>
      <c r="D12" s="233"/>
      <c r="E12" s="216"/>
      <c r="F12" s="193"/>
      <c r="G12" s="182"/>
      <c r="H12" s="189"/>
      <c r="I12" s="201" t="s">
        <v>167</v>
      </c>
      <c r="J12" s="201" t="s">
        <v>168</v>
      </c>
      <c r="K12" s="82">
        <v>2</v>
      </c>
      <c r="L12" s="174"/>
      <c r="M12" s="83"/>
      <c r="N12" s="83"/>
      <c r="O12" s="83"/>
      <c r="P12" s="83"/>
      <c r="Q12" s="83"/>
      <c r="R12" s="83"/>
      <c r="S12" s="83"/>
      <c r="T12" s="83"/>
      <c r="U12" s="83"/>
      <c r="V12" s="83"/>
      <c r="W12" s="84"/>
      <c r="X12" s="85"/>
    </row>
    <row r="13" spans="1:26" s="72" customFormat="1" ht="16.5" thickBot="1">
      <c r="A13" s="227"/>
      <c r="B13" s="242"/>
      <c r="C13" s="250"/>
      <c r="D13" s="234"/>
      <c r="E13" s="217"/>
      <c r="F13" s="194"/>
      <c r="G13" s="183"/>
      <c r="H13" s="183"/>
      <c r="I13" s="204" t="s">
        <v>149</v>
      </c>
      <c r="J13" s="201" t="s">
        <v>168</v>
      </c>
      <c r="K13" s="86">
        <v>1</v>
      </c>
      <c r="L13" s="175"/>
      <c r="M13" s="87"/>
      <c r="N13" s="87"/>
      <c r="O13" s="87"/>
      <c r="P13" s="87"/>
      <c r="Q13" s="87"/>
      <c r="R13" s="87"/>
      <c r="S13" s="87"/>
      <c r="T13" s="87"/>
      <c r="U13" s="87"/>
      <c r="V13" s="87"/>
      <c r="W13" s="88"/>
      <c r="X13" s="89"/>
    </row>
    <row r="14" spans="1:26" s="72" customFormat="1" ht="15.75">
      <c r="A14" s="303" t="s">
        <v>173</v>
      </c>
      <c r="B14" s="243" t="s">
        <v>160</v>
      </c>
      <c r="C14" s="229" t="s">
        <v>148</v>
      </c>
      <c r="D14" s="235">
        <v>0.8</v>
      </c>
      <c r="E14" s="218">
        <v>25</v>
      </c>
      <c r="F14" s="195"/>
      <c r="G14" s="182"/>
      <c r="H14" s="184"/>
      <c r="I14" s="267" t="s">
        <v>152</v>
      </c>
      <c r="J14" s="267"/>
      <c r="K14" s="75">
        <v>5</v>
      </c>
      <c r="L14" s="174"/>
      <c r="M14" s="83"/>
      <c r="N14" s="83"/>
      <c r="O14" s="83"/>
      <c r="P14" s="83"/>
      <c r="Q14" s="83"/>
      <c r="R14" s="83"/>
      <c r="S14" s="83"/>
      <c r="T14" s="83"/>
      <c r="U14" s="83"/>
      <c r="V14" s="83"/>
      <c r="W14" s="84"/>
      <c r="X14" s="85"/>
    </row>
    <row r="15" spans="1:26" s="72" customFormat="1" ht="15.75">
      <c r="A15" s="303"/>
      <c r="B15" s="244"/>
      <c r="C15" s="230"/>
      <c r="D15" s="233"/>
      <c r="E15" s="216"/>
      <c r="F15" s="196">
        <v>0.9</v>
      </c>
      <c r="G15" s="182"/>
      <c r="H15" s="189"/>
      <c r="I15" s="268" t="s">
        <v>153</v>
      </c>
      <c r="J15" s="268"/>
      <c r="K15" s="78">
        <v>4</v>
      </c>
      <c r="L15" s="174"/>
      <c r="M15" s="83"/>
      <c r="N15" s="83"/>
      <c r="O15" s="83"/>
      <c r="P15" s="83"/>
      <c r="Q15" s="83"/>
      <c r="R15" s="83"/>
      <c r="S15" s="83"/>
      <c r="T15" s="83"/>
      <c r="U15" s="83"/>
      <c r="V15" s="83"/>
      <c r="W15" s="84"/>
      <c r="X15" s="85"/>
    </row>
    <row r="16" spans="1:26" s="72" customFormat="1" ht="15.75">
      <c r="A16" s="303"/>
      <c r="B16" s="244"/>
      <c r="C16" s="230"/>
      <c r="D16" s="233"/>
      <c r="E16" s="216"/>
      <c r="F16" s="196"/>
      <c r="G16" s="182">
        <v>4</v>
      </c>
      <c r="H16" s="189">
        <f>G16*E14</f>
        <v>100</v>
      </c>
      <c r="I16" s="269" t="s">
        <v>154</v>
      </c>
      <c r="J16" s="269"/>
      <c r="K16" s="82">
        <v>3</v>
      </c>
      <c r="L16" s="174"/>
      <c r="M16" s="83"/>
      <c r="N16" s="83"/>
      <c r="O16" s="83"/>
      <c r="P16" s="83"/>
      <c r="Q16" s="83"/>
      <c r="R16" s="83"/>
      <c r="S16" s="83"/>
      <c r="T16" s="83"/>
      <c r="U16" s="83"/>
      <c r="V16" s="83"/>
      <c r="W16" s="84"/>
      <c r="X16" s="85"/>
    </row>
    <row r="17" spans="1:24" s="72" customFormat="1" ht="15.75">
      <c r="A17" s="303"/>
      <c r="B17" s="244"/>
      <c r="C17" s="230"/>
      <c r="D17" s="233"/>
      <c r="E17" s="216"/>
      <c r="F17" s="193"/>
      <c r="G17" s="182"/>
      <c r="H17" s="189"/>
      <c r="I17" s="268" t="s">
        <v>155</v>
      </c>
      <c r="J17" s="268"/>
      <c r="K17" s="82">
        <v>2</v>
      </c>
      <c r="L17" s="176"/>
      <c r="M17" s="83"/>
      <c r="N17" s="83"/>
      <c r="O17" s="83"/>
      <c r="P17" s="83"/>
      <c r="Q17" s="83"/>
      <c r="R17" s="83"/>
      <c r="S17" s="83"/>
      <c r="T17" s="83"/>
      <c r="U17" s="83"/>
      <c r="V17" s="83"/>
      <c r="W17" s="84"/>
      <c r="X17" s="85"/>
    </row>
    <row r="18" spans="1:24" s="72" customFormat="1" ht="16.5" thickBot="1">
      <c r="A18" s="303"/>
      <c r="B18" s="245"/>
      <c r="C18" s="231"/>
      <c r="D18" s="236"/>
      <c r="E18" s="217"/>
      <c r="F18" s="194"/>
      <c r="G18" s="183"/>
      <c r="H18" s="183"/>
      <c r="I18" s="267" t="s">
        <v>156</v>
      </c>
      <c r="J18" s="267"/>
      <c r="K18" s="86">
        <v>1</v>
      </c>
      <c r="L18" s="177"/>
      <c r="M18" s="87"/>
      <c r="N18" s="87"/>
      <c r="O18" s="87"/>
      <c r="P18" s="87"/>
      <c r="Q18" s="87"/>
      <c r="R18" s="87"/>
      <c r="S18" s="87"/>
      <c r="T18" s="87"/>
      <c r="U18" s="87"/>
      <c r="V18" s="87"/>
      <c r="W18" s="88"/>
      <c r="X18" s="89"/>
    </row>
    <row r="19" spans="1:24" s="72" customFormat="1" ht="15.75">
      <c r="A19" s="227" t="s">
        <v>146</v>
      </c>
      <c r="B19" s="226" t="s">
        <v>161</v>
      </c>
      <c r="C19" s="229" t="s">
        <v>147</v>
      </c>
      <c r="D19" s="207" t="s">
        <v>157</v>
      </c>
      <c r="E19" s="218">
        <v>15</v>
      </c>
      <c r="F19" s="197"/>
      <c r="G19" s="185"/>
      <c r="H19" s="184"/>
      <c r="I19" s="199" t="s">
        <v>158</v>
      </c>
      <c r="J19" s="199">
        <v>42962</v>
      </c>
      <c r="K19" s="75">
        <v>5</v>
      </c>
      <c r="L19" s="178"/>
      <c r="M19" s="91"/>
      <c r="N19" s="91"/>
      <c r="O19" s="91"/>
      <c r="P19" s="91"/>
      <c r="Q19" s="91"/>
      <c r="R19" s="91"/>
      <c r="S19" s="91"/>
      <c r="T19" s="91"/>
      <c r="U19" s="91"/>
      <c r="V19" s="91"/>
      <c r="W19" s="92"/>
      <c r="X19" s="93"/>
    </row>
    <row r="20" spans="1:24" s="72" customFormat="1" ht="15.75">
      <c r="A20" s="227"/>
      <c r="B20" s="227"/>
      <c r="C20" s="230"/>
      <c r="D20" s="208"/>
      <c r="E20" s="216"/>
      <c r="F20" s="182"/>
      <c r="G20" s="182"/>
      <c r="H20" s="189"/>
      <c r="I20" s="199">
        <v>42963</v>
      </c>
      <c r="J20" s="199">
        <v>42977</v>
      </c>
      <c r="K20" s="78">
        <v>4</v>
      </c>
      <c r="L20" s="176"/>
      <c r="M20" s="83"/>
      <c r="N20" s="83"/>
      <c r="O20" s="83"/>
      <c r="P20" s="83"/>
      <c r="Q20" s="83"/>
      <c r="R20" s="83"/>
      <c r="S20" s="83"/>
      <c r="T20" s="83"/>
      <c r="U20" s="83"/>
      <c r="V20" s="83"/>
      <c r="W20" s="84"/>
      <c r="X20" s="85"/>
    </row>
    <row r="21" spans="1:24" s="72" customFormat="1" ht="11.25" customHeight="1">
      <c r="A21" s="227"/>
      <c r="B21" s="227"/>
      <c r="C21" s="230"/>
      <c r="D21" s="208"/>
      <c r="E21" s="216"/>
      <c r="F21" s="198" t="s">
        <v>150</v>
      </c>
      <c r="G21" s="182">
        <v>3</v>
      </c>
      <c r="H21" s="189">
        <f>G21*E19</f>
        <v>45</v>
      </c>
      <c r="I21" s="199">
        <v>42979</v>
      </c>
      <c r="J21" s="199">
        <v>42993</v>
      </c>
      <c r="K21" s="82">
        <v>3</v>
      </c>
      <c r="L21" s="179"/>
      <c r="M21" s="83"/>
      <c r="N21" s="83"/>
      <c r="O21" s="83"/>
      <c r="P21" s="83"/>
      <c r="Q21" s="83"/>
      <c r="R21" s="83"/>
      <c r="S21" s="83"/>
      <c r="T21" s="83"/>
      <c r="U21" s="83"/>
      <c r="V21" s="83"/>
      <c r="W21" s="84"/>
      <c r="X21" s="85"/>
    </row>
    <row r="22" spans="1:24" s="72" customFormat="1" ht="15.75">
      <c r="A22" s="227"/>
      <c r="B22" s="227"/>
      <c r="C22" s="230"/>
      <c r="D22" s="208"/>
      <c r="E22" s="216"/>
      <c r="F22" s="186"/>
      <c r="G22" s="186"/>
      <c r="H22" s="190"/>
      <c r="I22" s="199">
        <v>42994</v>
      </c>
      <c r="J22" s="199">
        <v>43008</v>
      </c>
      <c r="K22" s="82">
        <v>2</v>
      </c>
      <c r="L22" s="174"/>
      <c r="M22" s="83"/>
      <c r="N22" s="83"/>
      <c r="O22" s="83"/>
      <c r="P22" s="83"/>
      <c r="Q22" s="83"/>
      <c r="R22" s="83"/>
      <c r="S22" s="83"/>
      <c r="T22" s="83"/>
      <c r="U22" s="83"/>
      <c r="V22" s="83"/>
      <c r="W22" s="84"/>
      <c r="X22" s="85"/>
    </row>
    <row r="23" spans="1:24" s="72" customFormat="1" ht="16.5" thickBot="1">
      <c r="A23" s="247"/>
      <c r="B23" s="228"/>
      <c r="C23" s="231"/>
      <c r="D23" s="209"/>
      <c r="E23" s="217"/>
      <c r="F23" s="187"/>
      <c r="G23" s="187"/>
      <c r="H23" s="187"/>
      <c r="I23" s="199" t="s">
        <v>149</v>
      </c>
      <c r="J23" s="199">
        <v>43009</v>
      </c>
      <c r="K23" s="86">
        <v>1</v>
      </c>
      <c r="L23" s="175"/>
      <c r="M23" s="87"/>
      <c r="N23" s="87"/>
      <c r="O23" s="87"/>
      <c r="P23" s="87"/>
      <c r="Q23" s="87"/>
      <c r="R23" s="87"/>
      <c r="S23" s="87"/>
      <c r="T23" s="87"/>
      <c r="U23" s="87"/>
      <c r="V23" s="87"/>
      <c r="W23" s="88"/>
      <c r="X23" s="89"/>
    </row>
    <row r="24" spans="1:24" s="72" customFormat="1" ht="15.75" customHeight="1">
      <c r="A24" s="226" t="s">
        <v>174</v>
      </c>
      <c r="B24" s="246" t="s">
        <v>175</v>
      </c>
      <c r="C24" s="229" t="s">
        <v>148</v>
      </c>
      <c r="D24" s="237" t="s">
        <v>151</v>
      </c>
      <c r="E24" s="218">
        <v>10</v>
      </c>
      <c r="F24" s="210">
        <v>2</v>
      </c>
      <c r="G24" s="185"/>
      <c r="H24" s="184"/>
      <c r="I24" s="213" t="s">
        <v>142</v>
      </c>
      <c r="J24" s="214"/>
      <c r="K24" s="75">
        <v>5</v>
      </c>
      <c r="L24" s="178" t="s">
        <v>170</v>
      </c>
      <c r="M24" s="91"/>
      <c r="N24" s="91"/>
      <c r="O24" s="91"/>
      <c r="P24" s="91"/>
      <c r="Q24" s="91"/>
      <c r="R24" s="91"/>
      <c r="S24" s="91"/>
      <c r="T24" s="91"/>
      <c r="U24" s="91"/>
      <c r="V24" s="91"/>
      <c r="W24" s="92"/>
      <c r="X24" s="93"/>
    </row>
    <row r="25" spans="1:24" s="72" customFormat="1" ht="18.75" customHeight="1">
      <c r="A25" s="227"/>
      <c r="B25" s="227"/>
      <c r="C25" s="230"/>
      <c r="D25" s="238"/>
      <c r="E25" s="216"/>
      <c r="F25" s="211"/>
      <c r="G25" s="182"/>
      <c r="H25" s="189"/>
      <c r="I25" s="213" t="s">
        <v>143</v>
      </c>
      <c r="J25" s="214"/>
      <c r="K25" s="78">
        <v>4</v>
      </c>
      <c r="L25" s="176" t="s">
        <v>171</v>
      </c>
      <c r="M25" s="83"/>
      <c r="N25" s="83"/>
      <c r="O25" s="83"/>
      <c r="P25" s="83"/>
      <c r="Q25" s="83"/>
      <c r="R25" s="83"/>
      <c r="S25" s="83"/>
      <c r="T25" s="83"/>
      <c r="U25" s="83"/>
      <c r="V25" s="83"/>
      <c r="W25" s="84"/>
      <c r="X25" s="85"/>
    </row>
    <row r="26" spans="1:24" s="72" customFormat="1" ht="11.25" customHeight="1">
      <c r="A26" s="227"/>
      <c r="B26" s="227"/>
      <c r="C26" s="230"/>
      <c r="D26" s="238"/>
      <c r="E26" s="216"/>
      <c r="F26" s="211"/>
      <c r="G26" s="182">
        <v>4</v>
      </c>
      <c r="H26" s="189">
        <f>G26*E24</f>
        <v>40</v>
      </c>
      <c r="I26" s="213" t="s">
        <v>144</v>
      </c>
      <c r="J26" s="214"/>
      <c r="K26" s="82">
        <v>3</v>
      </c>
      <c r="L26" s="179"/>
      <c r="M26" s="83"/>
      <c r="N26" s="83"/>
      <c r="O26" s="83"/>
      <c r="P26" s="83"/>
      <c r="Q26" s="83"/>
      <c r="R26" s="83"/>
      <c r="S26" s="83"/>
      <c r="T26" s="83"/>
      <c r="U26" s="83"/>
      <c r="V26" s="83"/>
      <c r="W26" s="84"/>
      <c r="X26" s="85"/>
    </row>
    <row r="27" spans="1:24" s="72" customFormat="1" ht="15.75">
      <c r="A27" s="227"/>
      <c r="B27" s="227"/>
      <c r="C27" s="230"/>
      <c r="D27" s="238"/>
      <c r="E27" s="216"/>
      <c r="F27" s="211"/>
      <c r="G27" s="186"/>
      <c r="H27" s="190"/>
      <c r="I27" s="213" t="s">
        <v>145</v>
      </c>
      <c r="J27" s="214"/>
      <c r="K27" s="82">
        <v>2</v>
      </c>
      <c r="L27" s="174"/>
      <c r="M27" s="83"/>
      <c r="N27" s="83"/>
      <c r="O27" s="83"/>
      <c r="P27" s="83"/>
      <c r="Q27" s="83"/>
      <c r="R27" s="83"/>
      <c r="S27" s="83"/>
      <c r="T27" s="83"/>
      <c r="U27" s="83"/>
      <c r="V27" s="83"/>
      <c r="W27" s="84"/>
      <c r="X27" s="85"/>
    </row>
    <row r="28" spans="1:24" s="72" customFormat="1" ht="16.5" thickBot="1">
      <c r="A28" s="228"/>
      <c r="B28" s="247"/>
      <c r="C28" s="231"/>
      <c r="D28" s="239"/>
      <c r="E28" s="217"/>
      <c r="F28" s="212"/>
      <c r="G28" s="187"/>
      <c r="H28" s="187"/>
      <c r="I28" s="205" t="s">
        <v>145</v>
      </c>
      <c r="J28" s="206"/>
      <c r="K28" s="86">
        <v>1</v>
      </c>
      <c r="L28" s="175"/>
      <c r="M28" s="87"/>
      <c r="N28" s="87"/>
      <c r="O28" s="87"/>
      <c r="P28" s="87"/>
      <c r="Q28" s="87"/>
      <c r="R28" s="87"/>
      <c r="S28" s="87"/>
      <c r="T28" s="87"/>
      <c r="U28" s="87"/>
      <c r="V28" s="87"/>
      <c r="W28" s="88"/>
      <c r="X28" s="89"/>
    </row>
    <row r="29" spans="1:24" s="72" customFormat="1" ht="12.75" hidden="1" customHeight="1">
      <c r="A29" s="219"/>
      <c r="B29" s="222"/>
      <c r="C29" s="222"/>
      <c r="D29" s="222"/>
      <c r="E29" s="223">
        <v>0</v>
      </c>
      <c r="F29" s="114"/>
      <c r="G29" s="114">
        <v>3</v>
      </c>
      <c r="H29" s="123">
        <f>G29*E29</f>
        <v>0</v>
      </c>
      <c r="I29" s="170"/>
      <c r="J29" s="171"/>
      <c r="K29" s="91">
        <v>5</v>
      </c>
      <c r="L29" s="178"/>
      <c r="M29" s="91"/>
      <c r="N29" s="91"/>
      <c r="O29" s="91"/>
      <c r="P29" s="91"/>
      <c r="Q29" s="91"/>
      <c r="R29" s="91"/>
      <c r="S29" s="91"/>
      <c r="T29" s="91"/>
      <c r="U29" s="91"/>
      <c r="V29" s="91"/>
      <c r="W29" s="92"/>
      <c r="X29" s="93"/>
    </row>
    <row r="30" spans="1:24" s="72" customFormat="1" ht="12.75" hidden="1" customHeight="1">
      <c r="A30" s="220"/>
      <c r="B30" s="208"/>
      <c r="C30" s="208"/>
      <c r="D30" s="208"/>
      <c r="E30" s="224"/>
      <c r="F30" s="113"/>
      <c r="G30" s="113"/>
      <c r="H30" s="81"/>
      <c r="I30" s="167"/>
      <c r="J30" s="82"/>
      <c r="K30" s="78">
        <v>4</v>
      </c>
      <c r="L30" s="176"/>
      <c r="M30" s="83"/>
      <c r="N30" s="83"/>
      <c r="O30" s="83"/>
      <c r="P30" s="83"/>
      <c r="Q30" s="83"/>
      <c r="R30" s="83"/>
      <c r="S30" s="83"/>
      <c r="T30" s="83"/>
      <c r="U30" s="83"/>
      <c r="V30" s="83"/>
      <c r="W30" s="84"/>
      <c r="X30" s="85"/>
    </row>
    <row r="31" spans="1:24" s="72" customFormat="1" ht="11.25" hidden="1" customHeight="1">
      <c r="A31" s="220"/>
      <c r="B31" s="208"/>
      <c r="C31" s="208"/>
      <c r="D31" s="208"/>
      <c r="E31" s="224"/>
      <c r="F31" s="113"/>
      <c r="G31" s="113"/>
      <c r="H31" s="81"/>
      <c r="I31" s="168"/>
      <c r="J31" s="82"/>
      <c r="K31" s="82">
        <v>3</v>
      </c>
      <c r="L31" s="179"/>
      <c r="M31" s="83"/>
      <c r="N31" s="83"/>
      <c r="O31" s="83"/>
      <c r="P31" s="83"/>
      <c r="Q31" s="83"/>
      <c r="R31" s="83"/>
      <c r="S31" s="83"/>
      <c r="T31" s="83"/>
      <c r="U31" s="83"/>
      <c r="V31" s="83"/>
      <c r="W31" s="84"/>
      <c r="X31" s="85"/>
    </row>
    <row r="32" spans="1:24" s="72" customFormat="1" ht="12.75" hidden="1" customHeight="1">
      <c r="A32" s="220"/>
      <c r="B32" s="208"/>
      <c r="C32" s="208"/>
      <c r="D32" s="208"/>
      <c r="E32" s="224"/>
      <c r="F32" s="115"/>
      <c r="G32" s="115"/>
      <c r="H32" s="94"/>
      <c r="I32" s="167"/>
      <c r="J32" s="82"/>
      <c r="K32" s="82">
        <v>2</v>
      </c>
      <c r="L32" s="174"/>
      <c r="M32" s="83"/>
      <c r="N32" s="83"/>
      <c r="O32" s="83"/>
      <c r="P32" s="83"/>
      <c r="Q32" s="83"/>
      <c r="R32" s="83"/>
      <c r="S32" s="83"/>
      <c r="T32" s="83"/>
      <c r="U32" s="83"/>
      <c r="V32" s="83"/>
      <c r="W32" s="84"/>
      <c r="X32" s="85"/>
    </row>
    <row r="33" spans="1:24" s="72" customFormat="1" ht="12.75" hidden="1" customHeight="1">
      <c r="A33" s="221"/>
      <c r="B33" s="209"/>
      <c r="C33" s="209"/>
      <c r="D33" s="209"/>
      <c r="E33" s="225"/>
      <c r="F33" s="116"/>
      <c r="G33" s="116"/>
      <c r="H33" s="95"/>
      <c r="I33" s="169"/>
      <c r="J33" s="90"/>
      <c r="K33" s="90">
        <v>1</v>
      </c>
      <c r="L33" s="175"/>
      <c r="M33" s="87"/>
      <c r="N33" s="87"/>
      <c r="O33" s="87"/>
      <c r="P33" s="87"/>
      <c r="Q33" s="87"/>
      <c r="R33" s="87"/>
      <c r="S33" s="87"/>
      <c r="T33" s="87"/>
      <c r="U33" s="87"/>
      <c r="V33" s="87"/>
      <c r="W33" s="88"/>
      <c r="X33" s="89"/>
    </row>
    <row r="34" spans="1:24" s="72" customFormat="1" hidden="1">
      <c r="A34" s="219"/>
      <c r="B34" s="222"/>
      <c r="C34" s="222"/>
      <c r="D34" s="222"/>
      <c r="E34" s="119"/>
      <c r="F34" s="114"/>
      <c r="G34" s="114">
        <v>3</v>
      </c>
      <c r="H34" s="123">
        <f>G34*E34</f>
        <v>0</v>
      </c>
      <c r="I34" s="170"/>
      <c r="J34" s="171"/>
      <c r="K34" s="91">
        <v>5</v>
      </c>
      <c r="L34" s="178"/>
      <c r="M34" s="91"/>
      <c r="N34" s="91"/>
      <c r="O34" s="91"/>
      <c r="P34" s="91"/>
      <c r="Q34" s="91"/>
      <c r="R34" s="91"/>
      <c r="S34" s="91"/>
      <c r="T34" s="91"/>
      <c r="U34" s="91"/>
      <c r="V34" s="91"/>
      <c r="W34" s="92"/>
      <c r="X34" s="93"/>
    </row>
    <row r="35" spans="1:24" s="72" customFormat="1" hidden="1">
      <c r="A35" s="220"/>
      <c r="B35" s="208"/>
      <c r="C35" s="208"/>
      <c r="D35" s="208"/>
      <c r="E35" s="118"/>
      <c r="F35" s="113"/>
      <c r="G35" s="113"/>
      <c r="H35" s="81"/>
      <c r="I35" s="167"/>
      <c r="J35" s="82"/>
      <c r="K35" s="78">
        <v>4</v>
      </c>
      <c r="L35" s="176"/>
      <c r="M35" s="83"/>
      <c r="N35" s="83"/>
      <c r="O35" s="83"/>
      <c r="P35" s="83"/>
      <c r="Q35" s="83"/>
      <c r="R35" s="83"/>
      <c r="S35" s="83"/>
      <c r="T35" s="83"/>
      <c r="U35" s="83"/>
      <c r="V35" s="83"/>
      <c r="W35" s="84"/>
      <c r="X35" s="85"/>
    </row>
    <row r="36" spans="1:24" s="72" customFormat="1" ht="11.25" hidden="1" customHeight="1">
      <c r="A36" s="220"/>
      <c r="B36" s="208"/>
      <c r="C36" s="208"/>
      <c r="D36" s="208"/>
      <c r="E36" s="118"/>
      <c r="F36" s="113"/>
      <c r="G36" s="113"/>
      <c r="H36" s="81"/>
      <c r="I36" s="168"/>
      <c r="J36" s="82"/>
      <c r="K36" s="82">
        <v>3</v>
      </c>
      <c r="L36" s="179"/>
      <c r="M36" s="83"/>
      <c r="N36" s="83"/>
      <c r="O36" s="83"/>
      <c r="P36" s="83"/>
      <c r="Q36" s="83"/>
      <c r="R36" s="83"/>
      <c r="S36" s="83"/>
      <c r="T36" s="83"/>
      <c r="U36" s="83"/>
      <c r="V36" s="83"/>
      <c r="W36" s="84"/>
      <c r="X36" s="85"/>
    </row>
    <row r="37" spans="1:24" s="72" customFormat="1" hidden="1">
      <c r="A37" s="220"/>
      <c r="B37" s="208"/>
      <c r="C37" s="208"/>
      <c r="D37" s="208"/>
      <c r="E37" s="120"/>
      <c r="F37" s="115"/>
      <c r="G37" s="115"/>
      <c r="H37" s="94"/>
      <c r="I37" s="167"/>
      <c r="J37" s="82"/>
      <c r="K37" s="82">
        <v>2</v>
      </c>
      <c r="L37" s="174"/>
      <c r="M37" s="83"/>
      <c r="N37" s="83"/>
      <c r="O37" s="83"/>
      <c r="P37" s="83"/>
      <c r="Q37" s="83"/>
      <c r="R37" s="83"/>
      <c r="S37" s="83"/>
      <c r="T37" s="83"/>
      <c r="U37" s="83"/>
      <c r="V37" s="83"/>
      <c r="W37" s="84"/>
      <c r="X37" s="85"/>
    </row>
    <row r="38" spans="1:24" s="72" customFormat="1" hidden="1">
      <c r="A38" s="221"/>
      <c r="B38" s="209"/>
      <c r="C38" s="209"/>
      <c r="D38" s="209"/>
      <c r="E38" s="121"/>
      <c r="F38" s="116"/>
      <c r="G38" s="116"/>
      <c r="H38" s="95"/>
      <c r="I38" s="169"/>
      <c r="J38" s="90"/>
      <c r="K38" s="90">
        <v>1</v>
      </c>
      <c r="L38" s="175"/>
      <c r="M38" s="87"/>
      <c r="N38" s="87"/>
      <c r="O38" s="87"/>
      <c r="P38" s="87"/>
      <c r="Q38" s="87"/>
      <c r="R38" s="87"/>
      <c r="S38" s="87"/>
      <c r="T38" s="87"/>
      <c r="U38" s="87"/>
      <c r="V38" s="87"/>
      <c r="W38" s="88"/>
      <c r="X38" s="89"/>
    </row>
    <row r="39" spans="1:24" s="72" customFormat="1" hidden="1">
      <c r="A39" s="219"/>
      <c r="B39" s="222"/>
      <c r="C39" s="222"/>
      <c r="D39" s="222"/>
      <c r="E39" s="119"/>
      <c r="F39" s="114"/>
      <c r="G39" s="114">
        <v>3</v>
      </c>
      <c r="H39" s="123">
        <f>G39*E39</f>
        <v>0</v>
      </c>
      <c r="I39" s="170"/>
      <c r="J39" s="171"/>
      <c r="K39" s="91">
        <v>5</v>
      </c>
      <c r="L39" s="178"/>
      <c r="M39" s="91"/>
      <c r="N39" s="91"/>
      <c r="O39" s="91"/>
      <c r="P39" s="91"/>
      <c r="Q39" s="91"/>
      <c r="R39" s="91"/>
      <c r="S39" s="91"/>
      <c r="T39" s="91"/>
      <c r="U39" s="91"/>
      <c r="V39" s="91"/>
      <c r="W39" s="92"/>
      <c r="X39" s="93"/>
    </row>
    <row r="40" spans="1:24" s="72" customFormat="1" hidden="1">
      <c r="A40" s="220"/>
      <c r="B40" s="208"/>
      <c r="C40" s="208"/>
      <c r="D40" s="208"/>
      <c r="E40" s="118"/>
      <c r="F40" s="113"/>
      <c r="G40" s="113"/>
      <c r="H40" s="81"/>
      <c r="I40" s="167"/>
      <c r="J40" s="82"/>
      <c r="K40" s="78">
        <v>4</v>
      </c>
      <c r="L40" s="176"/>
      <c r="M40" s="83"/>
      <c r="N40" s="83"/>
      <c r="O40" s="83"/>
      <c r="P40" s="83"/>
      <c r="Q40" s="83"/>
      <c r="R40" s="83"/>
      <c r="S40" s="83"/>
      <c r="T40" s="83"/>
      <c r="U40" s="83"/>
      <c r="V40" s="83"/>
      <c r="W40" s="84"/>
      <c r="X40" s="85"/>
    </row>
    <row r="41" spans="1:24" s="72" customFormat="1" ht="11.25" hidden="1" customHeight="1">
      <c r="A41" s="220"/>
      <c r="B41" s="208"/>
      <c r="C41" s="208"/>
      <c r="D41" s="208"/>
      <c r="E41" s="118"/>
      <c r="F41" s="113"/>
      <c r="G41" s="113"/>
      <c r="H41" s="81"/>
      <c r="I41" s="168"/>
      <c r="J41" s="82"/>
      <c r="K41" s="82">
        <v>3</v>
      </c>
      <c r="L41" s="179"/>
      <c r="M41" s="83"/>
      <c r="N41" s="83"/>
      <c r="O41" s="83"/>
      <c r="P41" s="83"/>
      <c r="Q41" s="83"/>
      <c r="R41" s="83"/>
      <c r="S41" s="83"/>
      <c r="T41" s="83"/>
      <c r="U41" s="83"/>
      <c r="V41" s="83"/>
      <c r="W41" s="84"/>
      <c r="X41" s="85"/>
    </row>
    <row r="42" spans="1:24" s="72" customFormat="1" hidden="1">
      <c r="A42" s="220"/>
      <c r="B42" s="208"/>
      <c r="C42" s="208"/>
      <c r="D42" s="208"/>
      <c r="E42" s="120"/>
      <c r="F42" s="115"/>
      <c r="G42" s="115"/>
      <c r="H42" s="94"/>
      <c r="I42" s="167"/>
      <c r="J42" s="82"/>
      <c r="K42" s="82">
        <v>2</v>
      </c>
      <c r="L42" s="174"/>
      <c r="M42" s="83"/>
      <c r="N42" s="83"/>
      <c r="O42" s="83"/>
      <c r="P42" s="83"/>
      <c r="Q42" s="83"/>
      <c r="R42" s="83"/>
      <c r="S42" s="83"/>
      <c r="T42" s="83"/>
      <c r="U42" s="83"/>
      <c r="V42" s="83"/>
      <c r="W42" s="84"/>
      <c r="X42" s="85"/>
    </row>
    <row r="43" spans="1:24" s="72" customFormat="1" hidden="1">
      <c r="A43" s="221"/>
      <c r="B43" s="209"/>
      <c r="C43" s="209"/>
      <c r="D43" s="209"/>
      <c r="E43" s="121"/>
      <c r="F43" s="116"/>
      <c r="G43" s="116"/>
      <c r="H43" s="95"/>
      <c r="I43" s="169"/>
      <c r="J43" s="90"/>
      <c r="K43" s="90">
        <v>1</v>
      </c>
      <c r="L43" s="175"/>
      <c r="M43" s="87"/>
      <c r="N43" s="87"/>
      <c r="O43" s="87"/>
      <c r="P43" s="87"/>
      <c r="Q43" s="87"/>
      <c r="R43" s="87"/>
      <c r="S43" s="87"/>
      <c r="T43" s="87"/>
      <c r="U43" s="87"/>
      <c r="V43" s="87"/>
      <c r="W43" s="88"/>
      <c r="X43" s="89"/>
    </row>
    <row r="44" spans="1:24" s="72" customFormat="1" hidden="1">
      <c r="A44" s="219"/>
      <c r="B44" s="222"/>
      <c r="C44" s="222"/>
      <c r="D44" s="222"/>
      <c r="E44" s="119"/>
      <c r="F44" s="114"/>
      <c r="G44" s="114">
        <v>3</v>
      </c>
      <c r="H44" s="123">
        <f>G44*E44</f>
        <v>0</v>
      </c>
      <c r="I44" s="170"/>
      <c r="J44" s="171"/>
      <c r="K44" s="91">
        <v>5</v>
      </c>
      <c r="L44" s="178"/>
      <c r="M44" s="91"/>
      <c r="N44" s="91"/>
      <c r="O44" s="91"/>
      <c r="P44" s="91"/>
      <c r="Q44" s="91"/>
      <c r="R44" s="91"/>
      <c r="S44" s="91"/>
      <c r="T44" s="91"/>
      <c r="U44" s="91"/>
      <c r="V44" s="91"/>
      <c r="W44" s="92"/>
      <c r="X44" s="93"/>
    </row>
    <row r="45" spans="1:24" s="72" customFormat="1" hidden="1">
      <c r="A45" s="220"/>
      <c r="B45" s="208"/>
      <c r="C45" s="208"/>
      <c r="D45" s="208"/>
      <c r="E45" s="118"/>
      <c r="F45" s="113"/>
      <c r="G45" s="113"/>
      <c r="H45" s="81"/>
      <c r="I45" s="167"/>
      <c r="J45" s="82"/>
      <c r="K45" s="78">
        <v>4</v>
      </c>
      <c r="L45" s="176"/>
      <c r="M45" s="83"/>
      <c r="N45" s="83"/>
      <c r="O45" s="83"/>
      <c r="P45" s="83"/>
      <c r="Q45" s="83"/>
      <c r="R45" s="83"/>
      <c r="S45" s="83"/>
      <c r="T45" s="83"/>
      <c r="U45" s="83"/>
      <c r="V45" s="83"/>
      <c r="W45" s="84"/>
      <c r="X45" s="85"/>
    </row>
    <row r="46" spans="1:24" s="72" customFormat="1" ht="11.25" hidden="1" customHeight="1">
      <c r="A46" s="220"/>
      <c r="B46" s="208"/>
      <c r="C46" s="208"/>
      <c r="D46" s="208"/>
      <c r="E46" s="118"/>
      <c r="F46" s="113"/>
      <c r="G46" s="113"/>
      <c r="H46" s="81"/>
      <c r="I46" s="168"/>
      <c r="J46" s="82"/>
      <c r="K46" s="82">
        <v>3</v>
      </c>
      <c r="L46" s="179"/>
      <c r="M46" s="83"/>
      <c r="N46" s="83"/>
      <c r="O46" s="83"/>
      <c r="P46" s="83"/>
      <c r="Q46" s="83"/>
      <c r="R46" s="83"/>
      <c r="S46" s="83"/>
      <c r="T46" s="83"/>
      <c r="U46" s="83"/>
      <c r="V46" s="83"/>
      <c r="W46" s="84"/>
      <c r="X46" s="85"/>
    </row>
    <row r="47" spans="1:24" s="72" customFormat="1" hidden="1">
      <c r="A47" s="220"/>
      <c r="B47" s="208"/>
      <c r="C47" s="208"/>
      <c r="D47" s="208"/>
      <c r="E47" s="120"/>
      <c r="F47" s="115"/>
      <c r="G47" s="115"/>
      <c r="H47" s="94"/>
      <c r="I47" s="167"/>
      <c r="J47" s="82"/>
      <c r="K47" s="82">
        <v>2</v>
      </c>
      <c r="L47" s="174"/>
      <c r="M47" s="83"/>
      <c r="N47" s="83"/>
      <c r="O47" s="83"/>
      <c r="P47" s="83"/>
      <c r="Q47" s="83"/>
      <c r="R47" s="83"/>
      <c r="S47" s="83"/>
      <c r="T47" s="83"/>
      <c r="U47" s="83"/>
      <c r="V47" s="83"/>
      <c r="W47" s="84"/>
      <c r="X47" s="85"/>
    </row>
    <row r="48" spans="1:24" s="72" customFormat="1" hidden="1">
      <c r="A48" s="221"/>
      <c r="B48" s="209"/>
      <c r="C48" s="209"/>
      <c r="D48" s="209"/>
      <c r="E48" s="121"/>
      <c r="F48" s="116"/>
      <c r="G48" s="116"/>
      <c r="H48" s="95"/>
      <c r="I48" s="169"/>
      <c r="J48" s="90"/>
      <c r="K48" s="90">
        <v>1</v>
      </c>
      <c r="L48" s="175"/>
      <c r="M48" s="87"/>
      <c r="N48" s="87"/>
      <c r="O48" s="87"/>
      <c r="P48" s="87"/>
      <c r="Q48" s="87"/>
      <c r="R48" s="87"/>
      <c r="S48" s="87"/>
      <c r="T48" s="87"/>
      <c r="U48" s="87"/>
      <c r="V48" s="87"/>
      <c r="W48" s="88"/>
      <c r="X48" s="89"/>
    </row>
    <row r="49" spans="1:24" s="72" customFormat="1" hidden="1">
      <c r="A49" s="219"/>
      <c r="B49" s="222"/>
      <c r="C49" s="222"/>
      <c r="D49" s="222"/>
      <c r="E49" s="119"/>
      <c r="F49" s="114"/>
      <c r="G49" s="114">
        <v>3</v>
      </c>
      <c r="H49" s="123">
        <f>G49*E49</f>
        <v>0</v>
      </c>
      <c r="I49" s="170"/>
      <c r="J49" s="171"/>
      <c r="K49" s="91">
        <v>5</v>
      </c>
      <c r="L49" s="178"/>
      <c r="M49" s="91"/>
      <c r="N49" s="91"/>
      <c r="O49" s="91"/>
      <c r="P49" s="91"/>
      <c r="Q49" s="91"/>
      <c r="R49" s="91"/>
      <c r="S49" s="91"/>
      <c r="T49" s="91"/>
      <c r="U49" s="91"/>
      <c r="V49" s="91"/>
      <c r="W49" s="92"/>
      <c r="X49" s="93"/>
    </row>
    <row r="50" spans="1:24" s="72" customFormat="1" hidden="1">
      <c r="A50" s="220"/>
      <c r="B50" s="208"/>
      <c r="C50" s="208"/>
      <c r="D50" s="208"/>
      <c r="E50" s="118"/>
      <c r="F50" s="113"/>
      <c r="G50" s="113"/>
      <c r="H50" s="81"/>
      <c r="I50" s="167"/>
      <c r="J50" s="82"/>
      <c r="K50" s="78">
        <v>4</v>
      </c>
      <c r="L50" s="176"/>
      <c r="M50" s="83"/>
      <c r="N50" s="83"/>
      <c r="O50" s="83"/>
      <c r="P50" s="83"/>
      <c r="Q50" s="83"/>
      <c r="R50" s="83"/>
      <c r="S50" s="83"/>
      <c r="T50" s="83"/>
      <c r="U50" s="83"/>
      <c r="V50" s="83"/>
      <c r="W50" s="84"/>
      <c r="X50" s="85"/>
    </row>
    <row r="51" spans="1:24" s="72" customFormat="1" ht="11.25" hidden="1" customHeight="1">
      <c r="A51" s="220"/>
      <c r="B51" s="208"/>
      <c r="C51" s="208"/>
      <c r="D51" s="208"/>
      <c r="E51" s="118"/>
      <c r="F51" s="113"/>
      <c r="G51" s="113"/>
      <c r="H51" s="81"/>
      <c r="I51" s="168"/>
      <c r="J51" s="82"/>
      <c r="K51" s="82">
        <v>3</v>
      </c>
      <c r="L51" s="179"/>
      <c r="M51" s="83"/>
      <c r="N51" s="83"/>
      <c r="O51" s="83"/>
      <c r="P51" s="83"/>
      <c r="Q51" s="83"/>
      <c r="R51" s="83"/>
      <c r="S51" s="83"/>
      <c r="T51" s="83"/>
      <c r="U51" s="83"/>
      <c r="V51" s="83"/>
      <c r="W51" s="84"/>
      <c r="X51" s="85"/>
    </row>
    <row r="52" spans="1:24" s="72" customFormat="1" hidden="1">
      <c r="A52" s="220"/>
      <c r="B52" s="208"/>
      <c r="C52" s="208"/>
      <c r="D52" s="208"/>
      <c r="E52" s="120"/>
      <c r="F52" s="115"/>
      <c r="G52" s="115"/>
      <c r="H52" s="94"/>
      <c r="I52" s="167"/>
      <c r="J52" s="82"/>
      <c r="K52" s="82">
        <v>2</v>
      </c>
      <c r="L52" s="174"/>
      <c r="M52" s="83"/>
      <c r="N52" s="83"/>
      <c r="O52" s="83"/>
      <c r="P52" s="83"/>
      <c r="Q52" s="83"/>
      <c r="R52" s="83"/>
      <c r="S52" s="83"/>
      <c r="T52" s="83"/>
      <c r="U52" s="83"/>
      <c r="V52" s="83"/>
      <c r="W52" s="84"/>
      <c r="X52" s="85"/>
    </row>
    <row r="53" spans="1:24" s="72" customFormat="1" hidden="1">
      <c r="A53" s="221"/>
      <c r="B53" s="209"/>
      <c r="C53" s="209"/>
      <c r="D53" s="209"/>
      <c r="E53" s="121"/>
      <c r="F53" s="116"/>
      <c r="G53" s="116"/>
      <c r="H53" s="95"/>
      <c r="I53" s="169"/>
      <c r="J53" s="90"/>
      <c r="K53" s="90">
        <v>1</v>
      </c>
      <c r="L53" s="175"/>
      <c r="M53" s="87"/>
      <c r="N53" s="87"/>
      <c r="O53" s="87"/>
      <c r="P53" s="87"/>
      <c r="Q53" s="87"/>
      <c r="R53" s="87"/>
      <c r="S53" s="87"/>
      <c r="T53" s="87"/>
      <c r="U53" s="87"/>
      <c r="V53" s="87"/>
      <c r="W53" s="88"/>
      <c r="X53" s="89"/>
    </row>
    <row r="54" spans="1:24" s="72" customFormat="1" hidden="1">
      <c r="A54" s="219"/>
      <c r="B54" s="222"/>
      <c r="C54" s="222"/>
      <c r="D54" s="222"/>
      <c r="E54" s="119"/>
      <c r="F54" s="114"/>
      <c r="G54" s="114">
        <v>3</v>
      </c>
      <c r="H54" s="123">
        <f>G54*E54</f>
        <v>0</v>
      </c>
      <c r="I54" s="170"/>
      <c r="J54" s="171"/>
      <c r="K54" s="91">
        <v>5</v>
      </c>
      <c r="L54" s="178"/>
      <c r="M54" s="91"/>
      <c r="N54" s="91"/>
      <c r="O54" s="91"/>
      <c r="P54" s="91"/>
      <c r="Q54" s="91"/>
      <c r="R54" s="91"/>
      <c r="S54" s="91"/>
      <c r="T54" s="91"/>
      <c r="U54" s="91"/>
      <c r="V54" s="91"/>
      <c r="W54" s="92"/>
      <c r="X54" s="93"/>
    </row>
    <row r="55" spans="1:24" s="72" customFormat="1" hidden="1">
      <c r="A55" s="220"/>
      <c r="B55" s="208"/>
      <c r="C55" s="208"/>
      <c r="D55" s="208"/>
      <c r="E55" s="118"/>
      <c r="F55" s="113"/>
      <c r="G55" s="113"/>
      <c r="H55" s="81"/>
      <c r="I55" s="167"/>
      <c r="J55" s="82"/>
      <c r="K55" s="78">
        <v>4</v>
      </c>
      <c r="L55" s="176"/>
      <c r="M55" s="83"/>
      <c r="N55" s="83"/>
      <c r="O55" s="83"/>
      <c r="P55" s="83"/>
      <c r="Q55" s="83"/>
      <c r="R55" s="83"/>
      <c r="S55" s="83"/>
      <c r="T55" s="83"/>
      <c r="U55" s="83"/>
      <c r="V55" s="83"/>
      <c r="W55" s="84"/>
      <c r="X55" s="85"/>
    </row>
    <row r="56" spans="1:24" s="72" customFormat="1" ht="11.25" hidden="1" customHeight="1">
      <c r="A56" s="220"/>
      <c r="B56" s="208"/>
      <c r="C56" s="208"/>
      <c r="D56" s="208"/>
      <c r="E56" s="118"/>
      <c r="F56" s="113"/>
      <c r="G56" s="113"/>
      <c r="H56" s="81"/>
      <c r="I56" s="168"/>
      <c r="J56" s="82"/>
      <c r="K56" s="82">
        <v>3</v>
      </c>
      <c r="L56" s="179"/>
      <c r="M56" s="83"/>
      <c r="N56" s="83"/>
      <c r="O56" s="83"/>
      <c r="P56" s="83"/>
      <c r="Q56" s="83"/>
      <c r="R56" s="83"/>
      <c r="S56" s="83"/>
      <c r="T56" s="83"/>
      <c r="U56" s="83"/>
      <c r="V56" s="83"/>
      <c r="W56" s="84"/>
      <c r="X56" s="85"/>
    </row>
    <row r="57" spans="1:24" s="72" customFormat="1" hidden="1">
      <c r="A57" s="220"/>
      <c r="B57" s="208"/>
      <c r="C57" s="208"/>
      <c r="D57" s="208"/>
      <c r="E57" s="120"/>
      <c r="F57" s="115"/>
      <c r="G57" s="115"/>
      <c r="H57" s="94"/>
      <c r="I57" s="167"/>
      <c r="J57" s="82"/>
      <c r="K57" s="82">
        <v>2</v>
      </c>
      <c r="L57" s="174"/>
      <c r="M57" s="83"/>
      <c r="N57" s="83"/>
      <c r="O57" s="83"/>
      <c r="P57" s="83"/>
      <c r="Q57" s="83"/>
      <c r="R57" s="83"/>
      <c r="S57" s="83"/>
      <c r="T57" s="83"/>
      <c r="U57" s="83"/>
      <c r="V57" s="83"/>
      <c r="W57" s="84"/>
      <c r="X57" s="85"/>
    </row>
    <row r="58" spans="1:24" s="72" customFormat="1" hidden="1">
      <c r="A58" s="221"/>
      <c r="B58" s="209"/>
      <c r="C58" s="209"/>
      <c r="D58" s="209"/>
      <c r="E58" s="121"/>
      <c r="F58" s="116"/>
      <c r="G58" s="116"/>
      <c r="H58" s="96"/>
      <c r="I58" s="169"/>
      <c r="J58" s="90"/>
      <c r="K58" s="90">
        <v>1</v>
      </c>
      <c r="L58" s="175"/>
      <c r="M58" s="87"/>
      <c r="N58" s="87"/>
      <c r="O58" s="87"/>
      <c r="P58" s="87"/>
      <c r="Q58" s="87"/>
      <c r="R58" s="87"/>
      <c r="S58" s="87"/>
      <c r="T58" s="87"/>
      <c r="U58" s="87"/>
      <c r="V58" s="87"/>
      <c r="W58" s="88"/>
      <c r="X58" s="89"/>
    </row>
    <row r="59" spans="1:24" s="71" customFormat="1" ht="5.25" customHeight="1" thickBot="1">
      <c r="A59" s="97"/>
      <c r="B59" s="98"/>
      <c r="C59" s="109"/>
      <c r="D59" s="99"/>
      <c r="E59" s="122"/>
      <c r="F59" s="101"/>
      <c r="G59" s="117"/>
      <c r="H59" s="100"/>
      <c r="I59" s="102"/>
      <c r="J59" s="103"/>
      <c r="K59" s="104"/>
      <c r="L59" s="105"/>
      <c r="M59" s="106"/>
      <c r="N59" s="106"/>
      <c r="O59" s="106"/>
      <c r="P59" s="106"/>
      <c r="Q59" s="106"/>
      <c r="R59" s="106"/>
      <c r="S59" s="106"/>
      <c r="T59" s="106"/>
      <c r="U59" s="106"/>
      <c r="V59" s="106"/>
      <c r="W59" s="107"/>
      <c r="X59" s="108"/>
    </row>
    <row r="60" spans="1:24" s="156" customFormat="1" ht="27.75" customHeight="1" thickBot="1">
      <c r="C60" s="157"/>
      <c r="D60" s="157"/>
      <c r="E60" s="158">
        <f>SUM(E9:E59)</f>
        <v>100</v>
      </c>
      <c r="F60" s="159"/>
      <c r="G60" s="160"/>
      <c r="H60" s="161">
        <f>SUM(H9:H59)</f>
        <v>385</v>
      </c>
    </row>
    <row r="61" spans="1:24">
      <c r="A61" s="59"/>
      <c r="B61" s="59"/>
      <c r="C61" s="74"/>
      <c r="D61" s="74"/>
      <c r="I61" s="59"/>
      <c r="J61" s="59"/>
      <c r="K61" s="59"/>
      <c r="L61" s="59"/>
    </row>
    <row r="62" spans="1:24">
      <c r="A62" s="59"/>
      <c r="B62" s="59"/>
      <c r="C62" s="74"/>
      <c r="D62" s="74"/>
      <c r="I62" s="59"/>
      <c r="J62" s="59"/>
      <c r="K62" s="59"/>
      <c r="L62" s="59"/>
    </row>
    <row r="63" spans="1:24">
      <c r="A63" s="59"/>
    </row>
  </sheetData>
  <mergeCells count="70">
    <mergeCell ref="I18:J18"/>
    <mergeCell ref="A9:A13"/>
    <mergeCell ref="A14:A18"/>
    <mergeCell ref="A24:A28"/>
    <mergeCell ref="F7:H7"/>
    <mergeCell ref="I14:J14"/>
    <mergeCell ref="I15:J15"/>
    <mergeCell ref="I16:J16"/>
    <mergeCell ref="I17:J17"/>
    <mergeCell ref="A7:A8"/>
    <mergeCell ref="B7:B8"/>
    <mergeCell ref="C7:C8"/>
    <mergeCell ref="D7:D8"/>
    <mergeCell ref="E7:E8"/>
    <mergeCell ref="L1:O1"/>
    <mergeCell ref="P1:X1"/>
    <mergeCell ref="L2:O3"/>
    <mergeCell ref="P2:X3"/>
    <mergeCell ref="I7:J7"/>
    <mergeCell ref="K7:K8"/>
    <mergeCell ref="L7:L8"/>
    <mergeCell ref="M7:X7"/>
    <mergeCell ref="D9:D13"/>
    <mergeCell ref="D14:D18"/>
    <mergeCell ref="D24:D28"/>
    <mergeCell ref="B9:B13"/>
    <mergeCell ref="B14:B18"/>
    <mergeCell ref="B24:B28"/>
    <mergeCell ref="C24:C28"/>
    <mergeCell ref="C9:C13"/>
    <mergeCell ref="A19:A23"/>
    <mergeCell ref="B19:B23"/>
    <mergeCell ref="C14:C18"/>
    <mergeCell ref="C19:C23"/>
    <mergeCell ref="E29:E33"/>
    <mergeCell ref="A39:A43"/>
    <mergeCell ref="B39:B43"/>
    <mergeCell ref="C39:C43"/>
    <mergeCell ref="D39:D43"/>
    <mergeCell ref="A29:A33"/>
    <mergeCell ref="B29:B33"/>
    <mergeCell ref="C29:C33"/>
    <mergeCell ref="D29:D33"/>
    <mergeCell ref="A34:A38"/>
    <mergeCell ref="B34:B38"/>
    <mergeCell ref="C34:C38"/>
    <mergeCell ref="D34:D38"/>
    <mergeCell ref="E9:E13"/>
    <mergeCell ref="E14:E18"/>
    <mergeCell ref="E19:E23"/>
    <mergeCell ref="E24:E28"/>
    <mergeCell ref="A54:A58"/>
    <mergeCell ref="B54:B58"/>
    <mergeCell ref="C54:C58"/>
    <mergeCell ref="D54:D58"/>
    <mergeCell ref="A44:A48"/>
    <mergeCell ref="B44:B48"/>
    <mergeCell ref="C44:C48"/>
    <mergeCell ref="D44:D48"/>
    <mergeCell ref="A49:A53"/>
    <mergeCell ref="B49:B53"/>
    <mergeCell ref="C49:C53"/>
    <mergeCell ref="D49:D53"/>
    <mergeCell ref="I28:J28"/>
    <mergeCell ref="D19:D23"/>
    <mergeCell ref="F24:F28"/>
    <mergeCell ref="I24:J24"/>
    <mergeCell ref="I27:J27"/>
    <mergeCell ref="I26:J26"/>
    <mergeCell ref="I25:J25"/>
  </mergeCells>
  <printOptions horizontalCentered="1" verticalCentered="1"/>
  <pageMargins left="0.19685039370078741" right="0.19685039370078741" top="0.31496062992125984" bottom="0.23622047244094491" header="0.31496062992125984" footer="0.31496062992125984"/>
  <pageSetup paperSize="9" scale="60" fitToHeight="3"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view="pageBreakPreview" zoomScaleNormal="85" zoomScaleSheetLayoutView="100" workbookViewId="0">
      <pane xSplit="2" ySplit="6" topLeftCell="C7" activePane="bottomRight" state="frozen"/>
      <selection pane="topRight" activeCell="C1" sqref="C1"/>
      <selection pane="bottomLeft" activeCell="A7" sqref="A7"/>
      <selection pane="bottomRight" activeCell="E42" sqref="E42"/>
    </sheetView>
  </sheetViews>
  <sheetFormatPr defaultColWidth="9.140625" defaultRowHeight="12.75"/>
  <cols>
    <col min="1" max="1" width="4.85546875" style="45" customWidth="1"/>
    <col min="2" max="2" width="12.28515625" style="44" customWidth="1"/>
    <col min="3" max="3" width="52.7109375" style="44" customWidth="1"/>
    <col min="4" max="4" width="2.85546875" style="44" customWidth="1"/>
    <col min="5" max="5" width="100.7109375" style="44" customWidth="1"/>
    <col min="6" max="6" width="10.7109375" style="45" customWidth="1"/>
    <col min="7" max="8" width="10.7109375" style="45" hidden="1" customWidth="1"/>
    <col min="9" max="9" width="12.140625" style="45" hidden="1" customWidth="1"/>
    <col min="10" max="11" width="12.42578125" style="44" hidden="1" customWidth="1"/>
    <col min="12" max="16384" width="9.140625" style="45"/>
  </cols>
  <sheetData>
    <row r="1" spans="1:15" ht="15.75">
      <c r="A1" s="43" t="s">
        <v>98</v>
      </c>
      <c r="B1" s="137"/>
      <c r="F1" s="125" t="s">
        <v>6</v>
      </c>
    </row>
    <row r="2" spans="1:15" ht="5.25" customHeight="1">
      <c r="A2" s="43"/>
      <c r="B2" s="137"/>
    </row>
    <row r="3" spans="1:15" ht="15.75">
      <c r="A3" s="43"/>
      <c r="B3" s="273" t="s">
        <v>117</v>
      </c>
      <c r="C3" s="273"/>
      <c r="D3" s="273"/>
      <c r="E3" s="273"/>
    </row>
    <row r="4" spans="1:15" ht="8.25" customHeight="1">
      <c r="A4" s="43"/>
      <c r="B4" s="137"/>
    </row>
    <row r="5" spans="1:15" ht="30" customHeight="1">
      <c r="A5" s="274" t="s">
        <v>8</v>
      </c>
      <c r="B5" s="142" t="s">
        <v>21</v>
      </c>
      <c r="C5" s="142" t="s">
        <v>22</v>
      </c>
      <c r="D5" s="275" t="s">
        <v>35</v>
      </c>
      <c r="E5" s="275"/>
      <c r="F5" s="141" t="s">
        <v>99</v>
      </c>
      <c r="G5" s="130" t="s">
        <v>134</v>
      </c>
      <c r="H5" s="130" t="s">
        <v>135</v>
      </c>
      <c r="I5" s="130" t="s">
        <v>122</v>
      </c>
      <c r="J5" s="270" t="s">
        <v>136</v>
      </c>
      <c r="K5" s="278" t="s">
        <v>137</v>
      </c>
    </row>
    <row r="6" spans="1:15" ht="15">
      <c r="A6" s="274"/>
      <c r="B6" s="142" t="s">
        <v>10</v>
      </c>
      <c r="C6" s="142" t="s">
        <v>9</v>
      </c>
      <c r="D6" s="275" t="s">
        <v>11</v>
      </c>
      <c r="E6" s="275"/>
      <c r="F6" s="141" t="s">
        <v>12</v>
      </c>
      <c r="G6" s="130"/>
      <c r="H6" s="130"/>
      <c r="I6" s="130"/>
      <c r="J6" s="270"/>
      <c r="K6" s="279"/>
    </row>
    <row r="7" spans="1:15">
      <c r="A7" s="272">
        <v>1</v>
      </c>
      <c r="B7" s="271" t="s">
        <v>33</v>
      </c>
      <c r="C7" s="271" t="s">
        <v>34</v>
      </c>
      <c r="D7" s="47" t="s">
        <v>39</v>
      </c>
      <c r="E7" s="47" t="s">
        <v>36</v>
      </c>
      <c r="F7" s="143" t="s">
        <v>6</v>
      </c>
      <c r="G7" s="139">
        <f>IF(F7="x",1, 0)</f>
        <v>1</v>
      </c>
      <c r="H7" s="139">
        <f>SUM($G$7:$G$10)</f>
        <v>3</v>
      </c>
      <c r="I7" s="272">
        <f>$H$9</f>
        <v>4</v>
      </c>
      <c r="J7" s="127">
        <v>10</v>
      </c>
      <c r="K7" s="127">
        <f>$I7*J7</f>
        <v>40</v>
      </c>
    </row>
    <row r="8" spans="1:15">
      <c r="A8" s="272"/>
      <c r="B8" s="271"/>
      <c r="C8" s="271"/>
      <c r="D8" s="47" t="s">
        <v>40</v>
      </c>
      <c r="E8" s="47" t="s">
        <v>38</v>
      </c>
      <c r="F8" s="143" t="s">
        <v>6</v>
      </c>
      <c r="G8" s="139">
        <f t="shared" ref="G8:G47" si="0">IF(F8="x",1, 0)</f>
        <v>1</v>
      </c>
      <c r="H8" s="139"/>
      <c r="I8" s="272"/>
      <c r="J8" s="127"/>
      <c r="K8" s="127"/>
    </row>
    <row r="9" spans="1:15" ht="25.5">
      <c r="A9" s="272"/>
      <c r="B9" s="271"/>
      <c r="C9" s="271"/>
      <c r="D9" s="47" t="s">
        <v>41</v>
      </c>
      <c r="E9" s="47" t="s">
        <v>37</v>
      </c>
      <c r="F9" s="143" t="s">
        <v>6</v>
      </c>
      <c r="G9" s="139">
        <f t="shared" si="0"/>
        <v>1</v>
      </c>
      <c r="H9" s="139">
        <f>IF($H$7=4,5,IF($H$7=3,4,IF($H$7=2,3,IF($H$7=1,2,IF($H$7=0,1)))))</f>
        <v>4</v>
      </c>
      <c r="I9" s="272"/>
      <c r="J9" s="127"/>
      <c r="K9" s="127"/>
    </row>
    <row r="10" spans="1:15" ht="27" customHeight="1">
      <c r="A10" s="272"/>
      <c r="B10" s="271"/>
      <c r="C10" s="271"/>
      <c r="D10" s="47" t="s">
        <v>43</v>
      </c>
      <c r="E10" s="47" t="s">
        <v>42</v>
      </c>
      <c r="F10" s="143"/>
      <c r="G10" s="139">
        <f t="shared" si="0"/>
        <v>0</v>
      </c>
      <c r="H10" s="139"/>
      <c r="I10" s="272"/>
      <c r="J10" s="127"/>
      <c r="K10" s="127"/>
    </row>
    <row r="11" spans="1:15" s="126" customFormat="1">
      <c r="A11" s="276">
        <v>2</v>
      </c>
      <c r="B11" s="277" t="s">
        <v>44</v>
      </c>
      <c r="C11" s="277" t="s">
        <v>45</v>
      </c>
      <c r="D11" s="46" t="s">
        <v>39</v>
      </c>
      <c r="E11" s="46" t="s">
        <v>46</v>
      </c>
      <c r="F11" s="144" t="s">
        <v>6</v>
      </c>
      <c r="G11" s="140">
        <f t="shared" si="0"/>
        <v>1</v>
      </c>
      <c r="H11" s="140">
        <f>SUM($G$11:$G$16)</f>
        <v>6</v>
      </c>
      <c r="I11" s="276">
        <f>$H$13</f>
        <v>5</v>
      </c>
      <c r="J11" s="128">
        <v>15</v>
      </c>
      <c r="K11" s="128">
        <f>$I11*J11</f>
        <v>75</v>
      </c>
      <c r="L11" s="45"/>
      <c r="M11" s="45"/>
      <c r="N11" s="45"/>
      <c r="O11" s="45"/>
    </row>
    <row r="12" spans="1:15" s="126" customFormat="1">
      <c r="A12" s="276"/>
      <c r="B12" s="277"/>
      <c r="C12" s="277"/>
      <c r="D12" s="46" t="s">
        <v>40</v>
      </c>
      <c r="E12" s="46" t="s">
        <v>47</v>
      </c>
      <c r="F12" s="144" t="s">
        <v>6</v>
      </c>
      <c r="G12" s="140">
        <f t="shared" si="0"/>
        <v>1</v>
      </c>
      <c r="H12" s="140"/>
      <c r="I12" s="276"/>
      <c r="J12" s="128"/>
      <c r="K12" s="128"/>
    </row>
    <row r="13" spans="1:15" s="126" customFormat="1">
      <c r="A13" s="276"/>
      <c r="B13" s="277"/>
      <c r="C13" s="277"/>
      <c r="D13" s="46" t="s">
        <v>41</v>
      </c>
      <c r="E13" s="46" t="s">
        <v>48</v>
      </c>
      <c r="F13" s="144" t="s">
        <v>6</v>
      </c>
      <c r="G13" s="140">
        <f t="shared" si="0"/>
        <v>1</v>
      </c>
      <c r="H13" s="140">
        <f>IF($H$11=6,5,IF($H$11&gt;=4,4,IF($H$11=3,3,IF($H$11=2,2,IF($H$11&lt;=1,1)))))</f>
        <v>5</v>
      </c>
      <c r="I13" s="276"/>
      <c r="J13" s="128"/>
      <c r="K13" s="128"/>
    </row>
    <row r="14" spans="1:15" s="126" customFormat="1">
      <c r="A14" s="276"/>
      <c r="B14" s="277"/>
      <c r="C14" s="277"/>
      <c r="D14" s="46" t="s">
        <v>43</v>
      </c>
      <c r="E14" s="46" t="s">
        <v>49</v>
      </c>
      <c r="F14" s="144" t="s">
        <v>6</v>
      </c>
      <c r="G14" s="140">
        <f t="shared" si="0"/>
        <v>1</v>
      </c>
      <c r="H14" s="140"/>
      <c r="I14" s="276"/>
      <c r="J14" s="128"/>
      <c r="K14" s="128"/>
    </row>
    <row r="15" spans="1:15" s="126" customFormat="1">
      <c r="A15" s="276"/>
      <c r="B15" s="277"/>
      <c r="C15" s="277"/>
      <c r="D15" s="46" t="s">
        <v>50</v>
      </c>
      <c r="E15" s="46" t="s">
        <v>51</v>
      </c>
      <c r="F15" s="144" t="s">
        <v>6</v>
      </c>
      <c r="G15" s="140">
        <f t="shared" si="0"/>
        <v>1</v>
      </c>
      <c r="H15" s="140"/>
      <c r="I15" s="276"/>
      <c r="J15" s="128"/>
      <c r="K15" s="128"/>
    </row>
    <row r="16" spans="1:15" s="126" customFormat="1" ht="25.5">
      <c r="A16" s="276"/>
      <c r="B16" s="277"/>
      <c r="C16" s="277"/>
      <c r="D16" s="46" t="s">
        <v>52</v>
      </c>
      <c r="E16" s="46" t="s">
        <v>53</v>
      </c>
      <c r="F16" s="144" t="s">
        <v>6</v>
      </c>
      <c r="G16" s="140">
        <f t="shared" si="0"/>
        <v>1</v>
      </c>
      <c r="H16" s="140"/>
      <c r="I16" s="276"/>
      <c r="J16" s="128"/>
      <c r="K16" s="128"/>
    </row>
    <row r="17" spans="1:11" ht="25.5">
      <c r="A17" s="272">
        <v>3</v>
      </c>
      <c r="B17" s="271" t="s">
        <v>54</v>
      </c>
      <c r="C17" s="271" t="s">
        <v>55</v>
      </c>
      <c r="D17" s="47" t="s">
        <v>39</v>
      </c>
      <c r="E17" s="47" t="s">
        <v>56</v>
      </c>
      <c r="F17" s="143" t="s">
        <v>6</v>
      </c>
      <c r="G17" s="139">
        <f t="shared" si="0"/>
        <v>1</v>
      </c>
      <c r="H17" s="139">
        <f>SUM($G$17:$G$22)</f>
        <v>6</v>
      </c>
      <c r="I17" s="272">
        <f>$H$19</f>
        <v>5</v>
      </c>
      <c r="J17" s="127">
        <v>10</v>
      </c>
      <c r="K17" s="127">
        <f>$I17*J17</f>
        <v>50</v>
      </c>
    </row>
    <row r="18" spans="1:11">
      <c r="A18" s="272"/>
      <c r="B18" s="271"/>
      <c r="C18" s="271"/>
      <c r="D18" s="47" t="s">
        <v>40</v>
      </c>
      <c r="E18" s="47" t="s">
        <v>57</v>
      </c>
      <c r="F18" s="143" t="s">
        <v>6</v>
      </c>
      <c r="G18" s="139">
        <f t="shared" si="0"/>
        <v>1</v>
      </c>
      <c r="H18" s="139"/>
      <c r="I18" s="272"/>
      <c r="J18" s="127"/>
      <c r="K18" s="127"/>
    </row>
    <row r="19" spans="1:11" ht="25.5">
      <c r="A19" s="272"/>
      <c r="B19" s="271"/>
      <c r="C19" s="271"/>
      <c r="D19" s="47" t="s">
        <v>41</v>
      </c>
      <c r="E19" s="47" t="s">
        <v>58</v>
      </c>
      <c r="F19" s="143" t="s">
        <v>6</v>
      </c>
      <c r="G19" s="139">
        <f t="shared" si="0"/>
        <v>1</v>
      </c>
      <c r="H19" s="139">
        <f>IF($H$17=6,5,IF($H$17&gt;=4,4,IF($H$17=3,3,IF($H$17=2,2,IF($H$17&lt;=1,1)))))</f>
        <v>5</v>
      </c>
      <c r="I19" s="272"/>
      <c r="J19" s="127"/>
      <c r="K19" s="127"/>
    </row>
    <row r="20" spans="1:11">
      <c r="A20" s="272"/>
      <c r="B20" s="271"/>
      <c r="C20" s="271"/>
      <c r="D20" s="47" t="s">
        <v>43</v>
      </c>
      <c r="E20" s="47" t="s">
        <v>59</v>
      </c>
      <c r="F20" s="143" t="s">
        <v>6</v>
      </c>
      <c r="G20" s="139">
        <f t="shared" si="0"/>
        <v>1</v>
      </c>
      <c r="H20" s="139"/>
      <c r="I20" s="272"/>
      <c r="J20" s="127"/>
      <c r="K20" s="127"/>
    </row>
    <row r="21" spans="1:11" ht="25.5">
      <c r="A21" s="272"/>
      <c r="B21" s="271"/>
      <c r="C21" s="271"/>
      <c r="D21" s="47" t="s">
        <v>50</v>
      </c>
      <c r="E21" s="47" t="s">
        <v>60</v>
      </c>
      <c r="F21" s="143" t="s">
        <v>6</v>
      </c>
      <c r="G21" s="139">
        <f t="shared" si="0"/>
        <v>1</v>
      </c>
      <c r="H21" s="139"/>
      <c r="I21" s="272"/>
      <c r="J21" s="127"/>
      <c r="K21" s="127"/>
    </row>
    <row r="22" spans="1:11" ht="20.25" customHeight="1">
      <c r="A22" s="272"/>
      <c r="B22" s="271"/>
      <c r="C22" s="271"/>
      <c r="D22" s="47" t="s">
        <v>52</v>
      </c>
      <c r="E22" s="47" t="s">
        <v>61</v>
      </c>
      <c r="F22" s="143" t="s">
        <v>6</v>
      </c>
      <c r="G22" s="139">
        <f t="shared" si="0"/>
        <v>1</v>
      </c>
      <c r="H22" s="139"/>
      <c r="I22" s="272"/>
      <c r="J22" s="127"/>
      <c r="K22" s="127"/>
    </row>
    <row r="23" spans="1:11" s="126" customFormat="1">
      <c r="A23" s="276">
        <v>4</v>
      </c>
      <c r="B23" s="277" t="s">
        <v>62</v>
      </c>
      <c r="C23" s="277" t="s">
        <v>63</v>
      </c>
      <c r="D23" s="46" t="s">
        <v>39</v>
      </c>
      <c r="E23" s="46" t="s">
        <v>64</v>
      </c>
      <c r="F23" s="144"/>
      <c r="G23" s="140">
        <f t="shared" si="0"/>
        <v>0</v>
      </c>
      <c r="H23" s="140">
        <f>SUM($G$23:$G$27)</f>
        <v>0</v>
      </c>
      <c r="I23" s="276">
        <f>H25</f>
        <v>1</v>
      </c>
      <c r="J23" s="128">
        <v>20</v>
      </c>
      <c r="K23" s="128">
        <f>$I23*J23</f>
        <v>20</v>
      </c>
    </row>
    <row r="24" spans="1:11" s="126" customFormat="1">
      <c r="A24" s="276"/>
      <c r="B24" s="277"/>
      <c r="C24" s="277"/>
      <c r="D24" s="46" t="s">
        <v>40</v>
      </c>
      <c r="E24" s="46" t="s">
        <v>65</v>
      </c>
      <c r="F24" s="144"/>
      <c r="G24" s="140">
        <f t="shared" si="0"/>
        <v>0</v>
      </c>
      <c r="H24" s="140"/>
      <c r="I24" s="276"/>
      <c r="J24" s="128"/>
      <c r="K24" s="128"/>
    </row>
    <row r="25" spans="1:11" s="126" customFormat="1">
      <c r="A25" s="276"/>
      <c r="B25" s="277"/>
      <c r="C25" s="277"/>
      <c r="D25" s="46" t="s">
        <v>41</v>
      </c>
      <c r="E25" s="46" t="s">
        <v>66</v>
      </c>
      <c r="F25" s="144"/>
      <c r="G25" s="140">
        <f t="shared" si="0"/>
        <v>0</v>
      </c>
      <c r="H25" s="140">
        <f>IF($H$23&lt;=1,1,IF($H$23=2,2,IF($H$23=3,3,IF($H$23=4,4,IF($H$23=5,5)))))</f>
        <v>1</v>
      </c>
      <c r="I25" s="276"/>
      <c r="J25" s="128"/>
      <c r="K25" s="128"/>
    </row>
    <row r="26" spans="1:11" s="126" customFormat="1">
      <c r="A26" s="276"/>
      <c r="B26" s="277"/>
      <c r="C26" s="277"/>
      <c r="D26" s="46" t="s">
        <v>43</v>
      </c>
      <c r="E26" s="46" t="s">
        <v>67</v>
      </c>
      <c r="F26" s="144"/>
      <c r="G26" s="140">
        <f t="shared" si="0"/>
        <v>0</v>
      </c>
      <c r="H26" s="140"/>
      <c r="I26" s="276"/>
      <c r="J26" s="128"/>
      <c r="K26" s="128"/>
    </row>
    <row r="27" spans="1:11" s="126" customFormat="1">
      <c r="A27" s="276"/>
      <c r="B27" s="277"/>
      <c r="C27" s="277"/>
      <c r="D27" s="46" t="s">
        <v>50</v>
      </c>
      <c r="E27" s="46" t="s">
        <v>68</v>
      </c>
      <c r="F27" s="144"/>
      <c r="G27" s="140">
        <f t="shared" si="0"/>
        <v>0</v>
      </c>
      <c r="H27" s="140"/>
      <c r="I27" s="276"/>
      <c r="J27" s="128"/>
      <c r="K27" s="128"/>
    </row>
    <row r="28" spans="1:11">
      <c r="A28" s="272">
        <v>5</v>
      </c>
      <c r="B28" s="271" t="s">
        <v>69</v>
      </c>
      <c r="C28" s="271" t="s">
        <v>70</v>
      </c>
      <c r="D28" s="47" t="s">
        <v>39</v>
      </c>
      <c r="E28" s="47" t="s">
        <v>71</v>
      </c>
      <c r="F28" s="143" t="s">
        <v>6</v>
      </c>
      <c r="G28" s="139">
        <f t="shared" si="0"/>
        <v>1</v>
      </c>
      <c r="H28" s="139">
        <f>SUM($G$28:$G$31)</f>
        <v>4</v>
      </c>
      <c r="I28" s="272">
        <f>$H$30</f>
        <v>5</v>
      </c>
      <c r="J28" s="127">
        <v>10</v>
      </c>
      <c r="K28" s="127">
        <f>$I28*J28</f>
        <v>50</v>
      </c>
    </row>
    <row r="29" spans="1:11">
      <c r="A29" s="272"/>
      <c r="B29" s="271"/>
      <c r="C29" s="271"/>
      <c r="D29" s="47" t="s">
        <v>40</v>
      </c>
      <c r="E29" s="47" t="s">
        <v>72</v>
      </c>
      <c r="F29" s="143" t="s">
        <v>6</v>
      </c>
      <c r="G29" s="139">
        <f t="shared" si="0"/>
        <v>1</v>
      </c>
      <c r="H29" s="139"/>
      <c r="I29" s="272"/>
      <c r="J29" s="127"/>
      <c r="K29" s="127"/>
    </row>
    <row r="30" spans="1:11">
      <c r="A30" s="272"/>
      <c r="B30" s="271"/>
      <c r="C30" s="271"/>
      <c r="D30" s="47" t="s">
        <v>41</v>
      </c>
      <c r="E30" s="47" t="s">
        <v>73</v>
      </c>
      <c r="F30" s="143" t="s">
        <v>6</v>
      </c>
      <c r="G30" s="139">
        <f t="shared" si="0"/>
        <v>1</v>
      </c>
      <c r="H30" s="139">
        <f>IF($H$28=4,5,IF($H$28=3,4,IF($H$28=2,3,IF($H$28=1,2,IF($H$28=0,1)))))</f>
        <v>5</v>
      </c>
      <c r="I30" s="272"/>
      <c r="J30" s="127"/>
      <c r="K30" s="127"/>
    </row>
    <row r="31" spans="1:11">
      <c r="A31" s="272"/>
      <c r="B31" s="271"/>
      <c r="C31" s="271"/>
      <c r="D31" s="47" t="s">
        <v>43</v>
      </c>
      <c r="E31" s="47" t="s">
        <v>74</v>
      </c>
      <c r="F31" s="143" t="s">
        <v>6</v>
      </c>
      <c r="G31" s="139">
        <f t="shared" si="0"/>
        <v>1</v>
      </c>
      <c r="H31" s="139"/>
      <c r="I31" s="272"/>
      <c r="J31" s="127"/>
      <c r="K31" s="127"/>
    </row>
    <row r="32" spans="1:11" s="126" customFormat="1" ht="12.75" customHeight="1">
      <c r="A32" s="276">
        <v>6</v>
      </c>
      <c r="B32" s="277" t="s">
        <v>75</v>
      </c>
      <c r="C32" s="277" t="s">
        <v>138</v>
      </c>
      <c r="D32" s="46" t="s">
        <v>39</v>
      </c>
      <c r="E32" s="46" t="s">
        <v>76</v>
      </c>
      <c r="F32" s="144" t="s">
        <v>6</v>
      </c>
      <c r="G32" s="140">
        <f t="shared" si="0"/>
        <v>1</v>
      </c>
      <c r="H32" s="140">
        <f>SUM($G$32:$G$36)</f>
        <v>5</v>
      </c>
      <c r="I32" s="276">
        <f>$H$34</f>
        <v>5</v>
      </c>
      <c r="J32" s="128">
        <v>10</v>
      </c>
      <c r="K32" s="128">
        <f>$I32*J32</f>
        <v>50</v>
      </c>
    </row>
    <row r="33" spans="1:11" s="126" customFormat="1">
      <c r="A33" s="276"/>
      <c r="B33" s="277"/>
      <c r="C33" s="277"/>
      <c r="D33" s="46" t="s">
        <v>40</v>
      </c>
      <c r="E33" s="46" t="s">
        <v>77</v>
      </c>
      <c r="F33" s="144" t="s">
        <v>6</v>
      </c>
      <c r="G33" s="140">
        <f t="shared" si="0"/>
        <v>1</v>
      </c>
      <c r="H33" s="140"/>
      <c r="I33" s="276"/>
      <c r="J33" s="128"/>
      <c r="K33" s="128"/>
    </row>
    <row r="34" spans="1:11" s="126" customFormat="1">
      <c r="A34" s="276"/>
      <c r="B34" s="277"/>
      <c r="C34" s="277"/>
      <c r="D34" s="46" t="s">
        <v>41</v>
      </c>
      <c r="E34" s="46" t="s">
        <v>78</v>
      </c>
      <c r="F34" s="144" t="s">
        <v>6</v>
      </c>
      <c r="G34" s="140">
        <f t="shared" si="0"/>
        <v>1</v>
      </c>
      <c r="H34" s="140">
        <f>IF($H$32&lt;=1,1,IF($H$32=2,2,IF($H$32=3,3,IF($H$32=4,4,IF($H$32=5,5)))))</f>
        <v>5</v>
      </c>
      <c r="I34" s="276"/>
      <c r="J34" s="128"/>
      <c r="K34" s="128"/>
    </row>
    <row r="35" spans="1:11" s="126" customFormat="1">
      <c r="A35" s="276"/>
      <c r="B35" s="277"/>
      <c r="C35" s="277"/>
      <c r="D35" s="46" t="s">
        <v>43</v>
      </c>
      <c r="E35" s="46" t="s">
        <v>79</v>
      </c>
      <c r="F35" s="144" t="s">
        <v>6</v>
      </c>
      <c r="G35" s="140">
        <f t="shared" si="0"/>
        <v>1</v>
      </c>
      <c r="H35" s="140"/>
      <c r="I35" s="276"/>
      <c r="J35" s="128"/>
      <c r="K35" s="128"/>
    </row>
    <row r="36" spans="1:11" s="126" customFormat="1">
      <c r="A36" s="276"/>
      <c r="B36" s="277"/>
      <c r="C36" s="277"/>
      <c r="D36" s="46" t="s">
        <v>50</v>
      </c>
      <c r="E36" s="46" t="s">
        <v>80</v>
      </c>
      <c r="F36" s="144" t="s">
        <v>6</v>
      </c>
      <c r="G36" s="140">
        <f t="shared" si="0"/>
        <v>1</v>
      </c>
      <c r="H36" s="140"/>
      <c r="I36" s="276"/>
      <c r="J36" s="128"/>
      <c r="K36" s="128"/>
    </row>
    <row r="37" spans="1:11">
      <c r="A37" s="272">
        <v>7</v>
      </c>
      <c r="B37" s="271" t="s">
        <v>81</v>
      </c>
      <c r="C37" s="271" t="s">
        <v>82</v>
      </c>
      <c r="D37" s="47" t="s">
        <v>39</v>
      </c>
      <c r="E37" s="47" t="s">
        <v>83</v>
      </c>
      <c r="F37" s="143" t="s">
        <v>6</v>
      </c>
      <c r="G37" s="139">
        <f t="shared" si="0"/>
        <v>1</v>
      </c>
      <c r="H37" s="139">
        <f>SUM($G$37:$G$41)</f>
        <v>5</v>
      </c>
      <c r="I37" s="272">
        <f>$H$39</f>
        <v>5</v>
      </c>
      <c r="J37" s="127">
        <v>15</v>
      </c>
      <c r="K37" s="127">
        <f>$I37*J37</f>
        <v>75</v>
      </c>
    </row>
    <row r="38" spans="1:11" ht="25.5">
      <c r="A38" s="272"/>
      <c r="B38" s="271"/>
      <c r="C38" s="271"/>
      <c r="D38" s="47" t="s">
        <v>40</v>
      </c>
      <c r="E38" s="47" t="s">
        <v>84</v>
      </c>
      <c r="F38" s="143" t="s">
        <v>6</v>
      </c>
      <c r="G38" s="139">
        <f t="shared" si="0"/>
        <v>1</v>
      </c>
      <c r="H38" s="139"/>
      <c r="I38" s="272"/>
      <c r="J38" s="127"/>
      <c r="K38" s="127"/>
    </row>
    <row r="39" spans="1:11">
      <c r="A39" s="272"/>
      <c r="B39" s="271"/>
      <c r="C39" s="271"/>
      <c r="D39" s="47" t="s">
        <v>41</v>
      </c>
      <c r="E39" s="47" t="s">
        <v>85</v>
      </c>
      <c r="F39" s="143" t="s">
        <v>6</v>
      </c>
      <c r="G39" s="139">
        <f t="shared" si="0"/>
        <v>1</v>
      </c>
      <c r="H39" s="139">
        <f>IF($H$37&lt;=1,1,IF($H$37=2,2,IF($H$37=3,3,IF($H$37=4,4,IF($H$37=5,5)))))</f>
        <v>5</v>
      </c>
      <c r="I39" s="272"/>
      <c r="J39" s="127"/>
      <c r="K39" s="127"/>
    </row>
    <row r="40" spans="1:11">
      <c r="A40" s="272"/>
      <c r="B40" s="271"/>
      <c r="C40" s="271"/>
      <c r="D40" s="47" t="s">
        <v>43</v>
      </c>
      <c r="E40" s="47" t="s">
        <v>86</v>
      </c>
      <c r="F40" s="143" t="s">
        <v>6</v>
      </c>
      <c r="G40" s="139">
        <f t="shared" si="0"/>
        <v>1</v>
      </c>
      <c r="H40" s="139"/>
      <c r="I40" s="272"/>
      <c r="J40" s="127"/>
      <c r="K40" s="127"/>
    </row>
    <row r="41" spans="1:11">
      <c r="A41" s="272"/>
      <c r="B41" s="271"/>
      <c r="C41" s="271"/>
      <c r="D41" s="47" t="s">
        <v>50</v>
      </c>
      <c r="E41" s="47" t="s">
        <v>87</v>
      </c>
      <c r="F41" s="143" t="s">
        <v>6</v>
      </c>
      <c r="G41" s="139">
        <f t="shared" si="0"/>
        <v>1</v>
      </c>
      <c r="H41" s="139"/>
      <c r="I41" s="272"/>
      <c r="J41" s="127"/>
      <c r="K41" s="127"/>
    </row>
    <row r="42" spans="1:11" s="126" customFormat="1" ht="25.5">
      <c r="A42" s="276">
        <v>8</v>
      </c>
      <c r="B42" s="277" t="s">
        <v>126</v>
      </c>
      <c r="C42" s="277" t="s">
        <v>127</v>
      </c>
      <c r="D42" s="46" t="s">
        <v>39</v>
      </c>
      <c r="E42" s="46" t="s">
        <v>128</v>
      </c>
      <c r="F42" s="144" t="s">
        <v>6</v>
      </c>
      <c r="G42" s="140">
        <f t="shared" si="0"/>
        <v>1</v>
      </c>
      <c r="H42" s="140">
        <f>SUM($G$42:$G$47)</f>
        <v>4</v>
      </c>
      <c r="I42" s="276">
        <f>$H$44</f>
        <v>4</v>
      </c>
      <c r="J42" s="128">
        <v>10</v>
      </c>
      <c r="K42" s="128">
        <f>$I42*J42</f>
        <v>40</v>
      </c>
    </row>
    <row r="43" spans="1:11" s="126" customFormat="1">
      <c r="A43" s="276"/>
      <c r="B43" s="277"/>
      <c r="C43" s="277"/>
      <c r="D43" s="46" t="s">
        <v>40</v>
      </c>
      <c r="E43" s="46" t="s">
        <v>129</v>
      </c>
      <c r="F43" s="144" t="s">
        <v>6</v>
      </c>
      <c r="G43" s="140">
        <f t="shared" si="0"/>
        <v>1</v>
      </c>
      <c r="H43" s="140"/>
      <c r="I43" s="276"/>
      <c r="J43" s="128"/>
      <c r="K43" s="128"/>
    </row>
    <row r="44" spans="1:11" s="126" customFormat="1" ht="25.5">
      <c r="A44" s="276"/>
      <c r="B44" s="277"/>
      <c r="C44" s="277"/>
      <c r="D44" s="46" t="s">
        <v>41</v>
      </c>
      <c r="E44" s="46" t="s">
        <v>130</v>
      </c>
      <c r="F44" s="144"/>
      <c r="G44" s="140">
        <f t="shared" si="0"/>
        <v>0</v>
      </c>
      <c r="H44" s="140">
        <f>IF($H$42=6,5,IF($H$42&gt;=4,4,IF($H$42=3,3,IF($H$42=2,2,IF($H$42&lt;=1,1)))))</f>
        <v>4</v>
      </c>
      <c r="I44" s="276"/>
      <c r="J44" s="128"/>
      <c r="K44" s="128"/>
    </row>
    <row r="45" spans="1:11" s="126" customFormat="1">
      <c r="A45" s="276"/>
      <c r="B45" s="277"/>
      <c r="C45" s="277"/>
      <c r="D45" s="46" t="s">
        <v>43</v>
      </c>
      <c r="E45" s="46" t="s">
        <v>131</v>
      </c>
      <c r="F45" s="144" t="s">
        <v>6</v>
      </c>
      <c r="G45" s="140">
        <f t="shared" si="0"/>
        <v>1</v>
      </c>
      <c r="H45" s="140"/>
      <c r="I45" s="276"/>
      <c r="J45" s="128"/>
      <c r="K45" s="128"/>
    </row>
    <row r="46" spans="1:11" s="126" customFormat="1">
      <c r="A46" s="276"/>
      <c r="B46" s="277"/>
      <c r="C46" s="277"/>
      <c r="D46" s="46" t="s">
        <v>50</v>
      </c>
      <c r="E46" s="46" t="s">
        <v>132</v>
      </c>
      <c r="F46" s="144"/>
      <c r="G46" s="140">
        <f t="shared" si="0"/>
        <v>0</v>
      </c>
      <c r="H46" s="140"/>
      <c r="I46" s="276"/>
      <c r="J46" s="128"/>
      <c r="K46" s="128"/>
    </row>
    <row r="47" spans="1:11" s="126" customFormat="1" ht="13.5" thickBot="1">
      <c r="A47" s="276"/>
      <c r="B47" s="277"/>
      <c r="C47" s="277"/>
      <c r="D47" s="46" t="s">
        <v>52</v>
      </c>
      <c r="E47" s="46" t="s">
        <v>133</v>
      </c>
      <c r="F47" s="165" t="s">
        <v>6</v>
      </c>
      <c r="G47" s="140">
        <f t="shared" si="0"/>
        <v>1</v>
      </c>
      <c r="H47" s="140"/>
      <c r="I47" s="276"/>
      <c r="J47" s="128"/>
      <c r="K47" s="128"/>
    </row>
    <row r="48" spans="1:11" ht="16.5" customHeight="1" thickBot="1">
      <c r="A48" s="162"/>
      <c r="B48" s="163"/>
      <c r="C48" s="163"/>
      <c r="D48" s="163"/>
      <c r="E48" s="163"/>
      <c r="F48" s="166">
        <f>K48</f>
        <v>400</v>
      </c>
      <c r="G48" s="164"/>
      <c r="H48" s="138"/>
      <c r="I48" s="129">
        <f>(AVERAGE(I7:I47))*100</f>
        <v>425</v>
      </c>
      <c r="J48" s="129">
        <f>SUM(J7:J47)</f>
        <v>100</v>
      </c>
      <c r="K48" s="129">
        <f>SUM(K7:K47)</f>
        <v>400</v>
      </c>
    </row>
  </sheetData>
  <sheetProtection password="DE12" sheet="1" objects="1" scenarios="1"/>
  <mergeCells count="38">
    <mergeCell ref="A42:A47"/>
    <mergeCell ref="B42:B47"/>
    <mergeCell ref="C42:C47"/>
    <mergeCell ref="I42:I47"/>
    <mergeCell ref="K5:K6"/>
    <mergeCell ref="A32:A36"/>
    <mergeCell ref="B32:B36"/>
    <mergeCell ref="C32:C36"/>
    <mergeCell ref="I32:I36"/>
    <mergeCell ref="A11:A16"/>
    <mergeCell ref="B11:B16"/>
    <mergeCell ref="C11:C16"/>
    <mergeCell ref="I11:I16"/>
    <mergeCell ref="A17:A22"/>
    <mergeCell ref="B17:B22"/>
    <mergeCell ref="C17:C22"/>
    <mergeCell ref="I17:I22"/>
    <mergeCell ref="D6:E6"/>
    <mergeCell ref="A7:A10"/>
    <mergeCell ref="B7:B10"/>
    <mergeCell ref="A37:A41"/>
    <mergeCell ref="B37:B41"/>
    <mergeCell ref="C37:C41"/>
    <mergeCell ref="I37:I41"/>
    <mergeCell ref="A23:A27"/>
    <mergeCell ref="B23:B27"/>
    <mergeCell ref="C23:C27"/>
    <mergeCell ref="I23:I27"/>
    <mergeCell ref="A28:A31"/>
    <mergeCell ref="B28:B31"/>
    <mergeCell ref="C28:C31"/>
    <mergeCell ref="I28:I31"/>
    <mergeCell ref="J5:J6"/>
    <mergeCell ref="C7:C10"/>
    <mergeCell ref="I7:I10"/>
    <mergeCell ref="B3:E3"/>
    <mergeCell ref="A5:A6"/>
    <mergeCell ref="D5:E5"/>
  </mergeCells>
  <dataValidations count="1">
    <dataValidation type="list" allowBlank="1" showInputMessage="1" showErrorMessage="1" error="Hanya isi dengan tanda x atau kosong." sqref="F7:F47">
      <formula1>$F$1:$F$2</formula1>
    </dataValidation>
  </dataValidations>
  <pageMargins left="0.23622047244094491" right="0.23622047244094491" top="0.27559055118110237" bottom="0.74803149606299213" header="0.31496062992125984" footer="0.31496062992125984"/>
  <pageSetup scale="69" orientation="landscape" horizontalDpi="360" verticalDpi="360" r:id="rId1"/>
  <rowBreaks count="1" manualBreakCount="1">
    <brk id="4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SheetLayoutView="100" workbookViewId="0">
      <selection activeCell="B4" sqref="B4"/>
    </sheetView>
  </sheetViews>
  <sheetFormatPr defaultRowHeight="12.75"/>
  <cols>
    <col min="1" max="1" width="30.42578125" customWidth="1"/>
    <col min="2" max="2" width="12.140625" customWidth="1"/>
    <col min="3" max="3" width="25.7109375" style="48" customWidth="1"/>
    <col min="4" max="4" width="20.140625" style="48" customWidth="1"/>
    <col min="5" max="5" width="12.85546875" customWidth="1"/>
    <col min="6" max="6" width="25.28515625" style="48" customWidth="1"/>
    <col min="7" max="7" width="12.28515625" customWidth="1"/>
  </cols>
  <sheetData>
    <row r="1" spans="1:9" s="48" customFormat="1" ht="21">
      <c r="A1" s="134" t="s">
        <v>96</v>
      </c>
    </row>
    <row r="2" spans="1:9" s="48" customFormat="1">
      <c r="A2" s="131" t="s">
        <v>123</v>
      </c>
    </row>
    <row r="3" spans="1:9" s="48" customFormat="1" ht="7.5" customHeight="1">
      <c r="A3" s="131"/>
    </row>
    <row r="4" spans="1:9" s="48" customFormat="1" ht="21.75" customHeight="1">
      <c r="A4" s="133" t="s">
        <v>124</v>
      </c>
      <c r="B4" s="135" t="str">
        <f>'Nilai Sementara'!I13</f>
        <v>B</v>
      </c>
      <c r="C4" s="136"/>
      <c r="D4" s="132"/>
    </row>
    <row r="5" spans="1:9" s="50" customFormat="1" ht="4.5" customHeight="1">
      <c r="B5" s="36"/>
      <c r="C5" s="36"/>
    </row>
    <row r="6" spans="1:9" s="50" customFormat="1" ht="15">
      <c r="A6" s="50" t="s">
        <v>125</v>
      </c>
      <c r="B6" s="36" t="s">
        <v>17</v>
      </c>
      <c r="C6" s="36"/>
      <c r="E6" s="37"/>
    </row>
    <row r="7" spans="1:9" s="50" customFormat="1" ht="15">
      <c r="B7" s="36" t="s">
        <v>18</v>
      </c>
      <c r="C7" s="36"/>
      <c r="E7" s="37"/>
    </row>
    <row r="8" spans="1:9" s="50" customFormat="1" ht="15">
      <c r="B8" s="36" t="s">
        <v>19</v>
      </c>
      <c r="C8" s="36"/>
      <c r="E8" s="37"/>
    </row>
    <row r="9" spans="1:9" s="50" customFormat="1" ht="15">
      <c r="B9" s="36" t="s">
        <v>13</v>
      </c>
      <c r="C9" s="36"/>
      <c r="E9" s="37"/>
    </row>
    <row r="10" spans="1:9" s="50" customFormat="1" ht="15">
      <c r="B10" s="36" t="s">
        <v>14</v>
      </c>
      <c r="C10" s="36"/>
      <c r="E10" s="37"/>
    </row>
    <row r="11" spans="1:9" s="50" customFormat="1" ht="15">
      <c r="B11" s="37"/>
      <c r="C11" s="37"/>
      <c r="E11" s="37"/>
      <c r="F11" s="37"/>
    </row>
    <row r="12" spans="1:9" ht="21">
      <c r="A12" s="145" t="s">
        <v>88</v>
      </c>
      <c r="B12" s="146"/>
      <c r="C12" s="146"/>
      <c r="D12" s="146"/>
      <c r="E12" s="146"/>
      <c r="F12" s="146"/>
      <c r="G12" s="147"/>
      <c r="H12" s="48"/>
      <c r="I12" s="48"/>
    </row>
    <row r="13" spans="1:9" ht="4.5" customHeight="1" thickBot="1">
      <c r="A13" s="146"/>
      <c r="B13" s="146"/>
      <c r="C13" s="146"/>
      <c r="D13" s="146"/>
      <c r="E13" s="146"/>
      <c r="F13" s="146"/>
      <c r="G13" s="146"/>
      <c r="H13" s="48"/>
      <c r="I13" s="48"/>
    </row>
    <row r="14" spans="1:9" ht="15">
      <c r="A14" s="283" t="s">
        <v>89</v>
      </c>
      <c r="B14" s="284"/>
      <c r="C14" s="284"/>
      <c r="D14" s="284"/>
      <c r="E14" s="284"/>
      <c r="F14" s="284"/>
      <c r="G14" s="285"/>
      <c r="H14" s="48"/>
      <c r="I14" s="48"/>
    </row>
    <row r="15" spans="1:9">
      <c r="A15" s="286" t="s">
        <v>90</v>
      </c>
      <c r="B15" s="287"/>
      <c r="C15" s="287"/>
      <c r="D15" s="287"/>
      <c r="E15" s="287"/>
      <c r="F15" s="287"/>
      <c r="G15" s="288"/>
      <c r="H15" s="49"/>
      <c r="I15" s="49"/>
    </row>
    <row r="16" spans="1:9" ht="80.099999999999994" customHeight="1">
      <c r="A16" s="280"/>
      <c r="B16" s="281"/>
      <c r="C16" s="281"/>
      <c r="D16" s="281"/>
      <c r="E16" s="281"/>
      <c r="F16" s="281"/>
      <c r="G16" s="282"/>
    </row>
    <row r="17" spans="1:7" s="48" customFormat="1">
      <c r="A17" s="148"/>
      <c r="B17" s="149"/>
      <c r="C17" s="149"/>
      <c r="D17" s="150"/>
      <c r="E17" s="150"/>
      <c r="F17" s="150"/>
      <c r="G17" s="151"/>
    </row>
    <row r="18" spans="1:7" ht="13.5" thickBot="1">
      <c r="A18" s="152"/>
      <c r="B18" s="153"/>
      <c r="C18" s="153"/>
      <c r="D18" s="153"/>
      <c r="E18" s="153" t="s">
        <v>91</v>
      </c>
      <c r="F18" s="153"/>
      <c r="G18" s="154"/>
    </row>
    <row r="19" spans="1:7" ht="15">
      <c r="A19" s="283" t="s">
        <v>92</v>
      </c>
      <c r="B19" s="284"/>
      <c r="C19" s="284"/>
      <c r="D19" s="284"/>
      <c r="E19" s="284"/>
      <c r="F19" s="284"/>
      <c r="G19" s="285"/>
    </row>
    <row r="20" spans="1:7">
      <c r="A20" s="286" t="s">
        <v>93</v>
      </c>
      <c r="B20" s="287"/>
      <c r="C20" s="287"/>
      <c r="D20" s="287"/>
      <c r="E20" s="287"/>
      <c r="F20" s="287"/>
      <c r="G20" s="288"/>
    </row>
    <row r="21" spans="1:7" ht="80.099999999999994" customHeight="1">
      <c r="A21" s="280"/>
      <c r="B21" s="281"/>
      <c r="C21" s="281"/>
      <c r="D21" s="281"/>
      <c r="E21" s="281"/>
      <c r="F21" s="281"/>
      <c r="G21" s="282"/>
    </row>
    <row r="22" spans="1:7" s="48" customFormat="1">
      <c r="A22" s="148"/>
      <c r="B22" s="149"/>
      <c r="C22" s="149"/>
      <c r="D22" s="150"/>
      <c r="E22" s="150"/>
      <c r="F22" s="150"/>
      <c r="G22" s="151"/>
    </row>
    <row r="23" spans="1:7" ht="13.5" thickBot="1">
      <c r="A23" s="152"/>
      <c r="B23" s="153"/>
      <c r="C23" s="153"/>
      <c r="D23" s="153"/>
      <c r="E23" s="153" t="s">
        <v>91</v>
      </c>
      <c r="F23" s="153"/>
      <c r="G23" s="154"/>
    </row>
    <row r="24" spans="1:7" ht="15">
      <c r="A24" s="283" t="s">
        <v>94</v>
      </c>
      <c r="B24" s="284"/>
      <c r="C24" s="284"/>
      <c r="D24" s="284"/>
      <c r="E24" s="284"/>
      <c r="F24" s="284"/>
      <c r="G24" s="285"/>
    </row>
    <row r="25" spans="1:7">
      <c r="A25" s="286" t="s">
        <v>95</v>
      </c>
      <c r="B25" s="287"/>
      <c r="C25" s="287"/>
      <c r="D25" s="287"/>
      <c r="E25" s="287"/>
      <c r="F25" s="287"/>
      <c r="G25" s="288"/>
    </row>
    <row r="26" spans="1:7" ht="80.099999999999994" customHeight="1">
      <c r="A26" s="280"/>
      <c r="B26" s="281"/>
      <c r="C26" s="281"/>
      <c r="D26" s="281"/>
      <c r="E26" s="281"/>
      <c r="F26" s="281"/>
      <c r="G26" s="282"/>
    </row>
    <row r="27" spans="1:7" s="48" customFormat="1">
      <c r="A27" s="148"/>
      <c r="B27" s="149"/>
      <c r="C27" s="149"/>
      <c r="D27" s="150"/>
      <c r="E27" s="150"/>
      <c r="F27" s="150"/>
      <c r="G27" s="151"/>
    </row>
    <row r="28" spans="1:7" ht="13.5" thickBot="1">
      <c r="A28" s="152"/>
      <c r="B28" s="153"/>
      <c r="C28" s="153"/>
      <c r="D28" s="153"/>
      <c r="E28" s="153" t="s">
        <v>91</v>
      </c>
      <c r="F28" s="153"/>
      <c r="G28" s="154"/>
    </row>
  </sheetData>
  <sheetProtection password="DE12" sheet="1" objects="1" scenarios="1"/>
  <mergeCells count="9">
    <mergeCell ref="A26:G26"/>
    <mergeCell ref="A14:G14"/>
    <mergeCell ref="A15:G15"/>
    <mergeCell ref="A24:G24"/>
    <mergeCell ref="A25:G25"/>
    <mergeCell ref="A20:G20"/>
    <mergeCell ref="A19:G19"/>
    <mergeCell ref="A16:G16"/>
    <mergeCell ref="A21:G21"/>
  </mergeCells>
  <pageMargins left="0.7" right="0.7" top="0.75" bottom="0.75" header="0.3" footer="0.3"/>
  <pageSetup paperSize="9" scale="85" fitToWidth="0" orientation="landscape" verticalDpi="360" r:id="rId1"/>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8"/>
  <sheetViews>
    <sheetView zoomScaleSheetLayoutView="100" workbookViewId="0">
      <selection activeCell="E8" sqref="E8"/>
    </sheetView>
  </sheetViews>
  <sheetFormatPr defaultColWidth="8.85546875" defaultRowHeight="12.75"/>
  <cols>
    <col min="1" max="1" width="5.7109375" style="3" bestFit="1" customWidth="1"/>
    <col min="2" max="2" width="3.7109375" style="3" customWidth="1"/>
    <col min="3" max="3" width="35.7109375" style="3" customWidth="1"/>
    <col min="4" max="4" width="3.7109375" style="3" customWidth="1"/>
    <col min="5" max="5" width="8.85546875" style="3"/>
    <col min="6" max="6" width="3.7109375" style="15" customWidth="1"/>
    <col min="7" max="7" width="9.7109375" style="3" customWidth="1"/>
    <col min="8" max="8" width="3.7109375" style="8" customWidth="1"/>
    <col min="9" max="9" width="15.7109375" style="15" customWidth="1"/>
    <col min="10" max="10" width="3.7109375" style="10" customWidth="1"/>
    <col min="11" max="16384" width="8.85546875" style="3"/>
  </cols>
  <sheetData>
    <row r="1" spans="1:10" s="2" customFormat="1" ht="21">
      <c r="A1" s="52" t="s">
        <v>96</v>
      </c>
      <c r="B1" s="1"/>
      <c r="F1" s="1"/>
      <c r="G1" s="1"/>
      <c r="H1" s="7"/>
      <c r="J1" s="4"/>
    </row>
    <row r="2" spans="1:10" s="2" customFormat="1" ht="15" customHeight="1">
      <c r="A2" s="1"/>
      <c r="B2" s="1"/>
      <c r="F2" s="1"/>
      <c r="G2" s="1"/>
      <c r="H2" s="7"/>
      <c r="J2" s="4"/>
    </row>
    <row r="3" spans="1:10" ht="6.75" customHeight="1"/>
    <row r="4" spans="1:10" s="19" customFormat="1" ht="24.75" customHeight="1">
      <c r="A4" s="40" t="s">
        <v>4</v>
      </c>
      <c r="C4" s="41" t="s">
        <v>23</v>
      </c>
      <c r="E4" s="41" t="s">
        <v>24</v>
      </c>
      <c r="F4" s="18"/>
      <c r="G4" s="41" t="s">
        <v>25</v>
      </c>
      <c r="H4" s="25"/>
      <c r="I4" s="41" t="s">
        <v>16</v>
      </c>
      <c r="J4" s="16"/>
    </row>
    <row r="5" spans="1:10" ht="13.5" thickBot="1"/>
    <row r="6" spans="1:10" s="19" customFormat="1" ht="24.75" customHeight="1" thickBot="1">
      <c r="A6" s="18" t="s">
        <v>7</v>
      </c>
      <c r="B6" s="18"/>
      <c r="C6" s="17" t="s">
        <v>15</v>
      </c>
      <c r="D6" s="18" t="s">
        <v>2</v>
      </c>
      <c r="E6" s="42">
        <f>KPI!H60</f>
        <v>385</v>
      </c>
      <c r="F6" s="26" t="s">
        <v>6</v>
      </c>
      <c r="G6" s="24">
        <v>0.85</v>
      </c>
      <c r="H6" s="22" t="s">
        <v>5</v>
      </c>
      <c r="I6" s="42">
        <f>IF(AND(E6&lt;&gt;"",ISNUMBER(E6)),ROUND(E6*G6,0),"")</f>
        <v>327</v>
      </c>
      <c r="J6" s="16"/>
    </row>
    <row r="7" spans="1:10" s="12" customFormat="1" ht="13.5" thickBot="1">
      <c r="A7" s="13"/>
      <c r="B7" s="13"/>
      <c r="D7" s="13"/>
      <c r="E7" s="38"/>
      <c r="F7" s="13"/>
      <c r="G7" s="13"/>
      <c r="H7" s="23"/>
      <c r="I7" s="13"/>
      <c r="J7" s="11"/>
    </row>
    <row r="8" spans="1:10" s="19" customFormat="1" ht="24.75" customHeight="1" thickBot="1">
      <c r="A8" s="18" t="s">
        <v>0</v>
      </c>
      <c r="B8" s="18"/>
      <c r="C8" s="51" t="s">
        <v>97</v>
      </c>
      <c r="D8" s="18" t="s">
        <v>2</v>
      </c>
      <c r="E8" s="42">
        <f>Competency!K48</f>
        <v>400</v>
      </c>
      <c r="F8" s="26" t="s">
        <v>6</v>
      </c>
      <c r="G8" s="24">
        <v>0.15</v>
      </c>
      <c r="H8" s="22" t="s">
        <v>5</v>
      </c>
      <c r="I8" s="42">
        <f>IF(AND(E8&lt;&gt;"",ISNUMBER(E8)),ROUND(E8*G8,0),"")</f>
        <v>60</v>
      </c>
      <c r="J8" s="292" t="s">
        <v>3</v>
      </c>
    </row>
    <row r="9" spans="1:10" ht="12.6" customHeight="1" thickBot="1">
      <c r="A9" s="14"/>
      <c r="B9" s="14"/>
      <c r="C9" s="14"/>
      <c r="D9" s="14"/>
      <c r="E9" s="14"/>
      <c r="F9" s="5"/>
      <c r="G9" s="14"/>
      <c r="H9" s="14"/>
      <c r="I9" s="5"/>
      <c r="J9" s="293"/>
    </row>
    <row r="10" spans="1:10" ht="12.6" customHeight="1" thickBot="1"/>
    <row r="11" spans="1:10" s="20" customFormat="1" ht="24.75" customHeight="1" thickBot="1">
      <c r="C11" s="294" t="s">
        <v>26</v>
      </c>
      <c r="D11" s="295"/>
      <c r="E11" s="295"/>
      <c r="F11" s="295"/>
      <c r="G11" s="295"/>
      <c r="H11" s="22" t="s">
        <v>5</v>
      </c>
      <c r="I11" s="42">
        <f>IF(AND(I6&lt;&gt;"",I8&lt;&gt;""),I6+I8,"")</f>
        <v>387</v>
      </c>
      <c r="J11" s="21"/>
    </row>
    <row r="12" spans="1:10" ht="13.5" thickBot="1"/>
    <row r="13" spans="1:10" s="20" customFormat="1" ht="24.75" customHeight="1" thickBot="1">
      <c r="C13" s="294" t="s">
        <v>27</v>
      </c>
      <c r="D13" s="295"/>
      <c r="E13" s="295"/>
      <c r="F13" s="295"/>
      <c r="G13" s="295"/>
      <c r="H13" s="22" t="s">
        <v>5</v>
      </c>
      <c r="I13" s="42" t="str">
        <f>IF(I11&lt;&gt;"",IF(I11&gt;=450,"A",IF(I11&gt;=381,"B",IF(I11&gt;=300,"C",IF(I11&gt;=240,"D","E")))),"")</f>
        <v>B</v>
      </c>
      <c r="J13" s="21"/>
    </row>
    <row r="14" spans="1:10" s="20" customFormat="1" ht="11.25" customHeight="1">
      <c r="C14" s="28"/>
      <c r="D14" s="35"/>
      <c r="E14" s="35"/>
      <c r="F14" s="35"/>
      <c r="G14" s="35"/>
      <c r="H14" s="22"/>
      <c r="I14" s="34"/>
      <c r="J14" s="21"/>
    </row>
    <row r="15" spans="1:10" ht="15">
      <c r="A15" s="9"/>
      <c r="B15" s="9"/>
      <c r="C15" s="9"/>
      <c r="D15" s="9"/>
    </row>
    <row r="16" spans="1:10" ht="15">
      <c r="A16" s="9" t="s">
        <v>20</v>
      </c>
      <c r="B16" s="9"/>
      <c r="C16" s="9"/>
      <c r="D16" s="9"/>
    </row>
    <row r="17" spans="1:11" s="6" customFormat="1" ht="15">
      <c r="A17" s="27" t="s">
        <v>7</v>
      </c>
      <c r="B17" s="296" t="s">
        <v>29</v>
      </c>
      <c r="C17" s="297"/>
      <c r="D17" s="297"/>
      <c r="E17" s="297"/>
      <c r="F17" s="297"/>
      <c r="G17" s="297"/>
      <c r="H17" s="297"/>
      <c r="I17" s="297"/>
      <c r="J17" s="297"/>
    </row>
    <row r="18" spans="1:11" s="6" customFormat="1" ht="30" customHeight="1">
      <c r="A18" s="27" t="s">
        <v>0</v>
      </c>
      <c r="B18" s="298" t="s">
        <v>30</v>
      </c>
      <c r="C18" s="298"/>
      <c r="D18" s="298"/>
      <c r="E18" s="299"/>
      <c r="F18" s="300"/>
      <c r="G18" s="299"/>
      <c r="H18" s="301"/>
      <c r="I18" s="300"/>
      <c r="J18" s="302"/>
    </row>
    <row r="19" spans="1:11" s="6" customFormat="1" ht="30" customHeight="1">
      <c r="A19" s="27" t="s">
        <v>1</v>
      </c>
      <c r="B19" s="298" t="s">
        <v>31</v>
      </c>
      <c r="C19" s="298"/>
      <c r="D19" s="298"/>
      <c r="E19" s="299"/>
      <c r="F19" s="300"/>
      <c r="G19" s="299"/>
      <c r="H19" s="301"/>
      <c r="I19" s="300"/>
      <c r="J19" s="302"/>
    </row>
    <row r="20" spans="1:11" s="9" customFormat="1" ht="15">
      <c r="A20" s="39">
        <v>4</v>
      </c>
      <c r="B20" s="9" t="s">
        <v>28</v>
      </c>
    </row>
    <row r="21" spans="1:11" s="9" customFormat="1" ht="15">
      <c r="B21" s="36" t="s">
        <v>17</v>
      </c>
      <c r="C21" s="37"/>
      <c r="D21" s="37" t="s">
        <v>2</v>
      </c>
      <c r="E21" s="50" t="s">
        <v>32</v>
      </c>
    </row>
    <row r="22" spans="1:11" s="9" customFormat="1" ht="15">
      <c r="B22" s="36" t="s">
        <v>18</v>
      </c>
      <c r="C22" s="37"/>
      <c r="D22" s="37" t="s">
        <v>2</v>
      </c>
      <c r="E22" s="50" t="s">
        <v>118</v>
      </c>
    </row>
    <row r="23" spans="1:11" s="9" customFormat="1" ht="15">
      <c r="B23" s="36" t="s">
        <v>19</v>
      </c>
      <c r="C23" s="37"/>
      <c r="D23" s="37" t="s">
        <v>2</v>
      </c>
      <c r="E23" s="50" t="s">
        <v>119</v>
      </c>
    </row>
    <row r="24" spans="1:11" s="9" customFormat="1" ht="15">
      <c r="B24" s="36" t="s">
        <v>13</v>
      </c>
      <c r="C24" s="37"/>
      <c r="D24" s="37" t="s">
        <v>2</v>
      </c>
      <c r="E24" s="50" t="s">
        <v>120</v>
      </c>
    </row>
    <row r="25" spans="1:11" s="9" customFormat="1" ht="15">
      <c r="B25" s="36" t="s">
        <v>14</v>
      </c>
      <c r="C25" s="37"/>
      <c r="D25" s="37" t="s">
        <v>2</v>
      </c>
      <c r="E25" s="50" t="s">
        <v>121</v>
      </c>
    </row>
    <row r="26" spans="1:11" s="6" customFormat="1" ht="15" customHeight="1">
      <c r="A26" s="27"/>
      <c r="B26" s="29"/>
      <c r="C26" s="29"/>
      <c r="D26" s="29"/>
      <c r="E26" s="30"/>
      <c r="F26" s="31"/>
      <c r="G26" s="30"/>
      <c r="H26" s="32"/>
      <c r="I26" s="31"/>
      <c r="J26" s="33"/>
    </row>
    <row r="27" spans="1:11" ht="69.75" customHeight="1">
      <c r="C27" s="8"/>
      <c r="D27" s="291"/>
      <c r="E27" s="291"/>
      <c r="F27" s="291"/>
      <c r="G27" s="291"/>
      <c r="H27" s="291"/>
      <c r="I27" s="291"/>
      <c r="J27" s="124"/>
      <c r="K27" s="8"/>
    </row>
    <row r="28" spans="1:11">
      <c r="C28" s="8"/>
      <c r="D28" s="289"/>
      <c r="E28" s="290"/>
      <c r="F28" s="290"/>
      <c r="G28" s="290"/>
      <c r="H28" s="290"/>
      <c r="I28" s="290"/>
      <c r="J28" s="124"/>
      <c r="K28" s="8"/>
    </row>
  </sheetData>
  <sheetProtection formatCells="0" formatColumns="0" formatRows="0"/>
  <mergeCells count="8">
    <mergeCell ref="D28:I28"/>
    <mergeCell ref="D27:I27"/>
    <mergeCell ref="J8:J9"/>
    <mergeCell ref="C11:G11"/>
    <mergeCell ref="C13:G13"/>
    <mergeCell ref="B17:J17"/>
    <mergeCell ref="B18:J18"/>
    <mergeCell ref="B19:J19"/>
  </mergeCells>
  <phoneticPr fontId="5" type="noConversion"/>
  <pageMargins left="0.57999999999999996" right="0.18" top="0.78" bottom="1" header="0.5" footer="0.5"/>
  <pageSetup paperSize="9" orientation="landscape"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KPI</vt:lpstr>
      <vt:lpstr>Competency</vt:lpstr>
      <vt:lpstr>Comment</vt:lpstr>
      <vt:lpstr>Nilai Sementara</vt:lpstr>
      <vt:lpstr>Comment!Print_Area</vt:lpstr>
      <vt:lpstr>Competency!Print_Area</vt:lpstr>
      <vt:lpstr>KPI!Print_Area</vt:lpstr>
      <vt:lpstr>'Nilai Sementara'!Print_Area</vt:lpstr>
      <vt:lpstr>Competency!Print_Titles</vt:lpstr>
      <vt:lpstr>KPI!Print_Titles</vt:lpstr>
    </vt:vector>
  </TitlesOfParts>
  <Company>PT.Bank Niaga,Tbk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bniaga</dc:creator>
  <cp:lastModifiedBy>Administrator</cp:lastModifiedBy>
  <cp:lastPrinted>2016-12-16T08:05:55Z</cp:lastPrinted>
  <dcterms:created xsi:type="dcterms:W3CDTF">2010-01-19T10:34:24Z</dcterms:created>
  <dcterms:modified xsi:type="dcterms:W3CDTF">2018-01-17T03:10:19Z</dcterms:modified>
</cp:coreProperties>
</file>